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74ACB574-5E63-4E52-A65D-EDDA6D5EF740}"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<sst xmlns="http://schemas.openxmlformats.org/spreadsheetml/2006/main" xmlns:r="http://schemas.openxmlformats.org/officeDocument/2006/relationships" xmlns:xdr="http://schemas.openxmlformats.org/drawingml/2006/spreadsheetDrawing" count="3005" uniqueCount="352">
  <si>
    <t>Unimproved</t>
  </si>
  <si>
    <t>Urban</t>
  </si>
  <si>
    <t>Rural</t>
  </si>
  <si>
    <t>No facility</t>
  </si>
  <si>
    <t>Year</t>
  </si>
  <si>
    <t>Source</t>
  </si>
  <si>
    <t>Type</t>
  </si>
  <si>
    <t>National</t>
  </si>
  <si>
    <t>Setting</t>
  </si>
  <si>
    <t>Improved water</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</si>
  <si>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</si>
  <si>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</si>
  <si>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</si>
  <si>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</si>
  <si>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</si>
  <si>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</si>
  <si>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</si>
  <si>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</si>
  <si>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</si>
  <si>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</si>
  <si>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</si>
  <si>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</si>
  <si>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</si>
  <si>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</si>
  <si>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</si>
  <si>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</si>
  <si>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</si>
  <si>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</si>
  <si>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</si>
  <si>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</si>
  <si>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</si>
  <si>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</si>
  <si>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</si>
  <si>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</si>
  <si>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</si>
  <si>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</si>
  <si>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</si>
  <si>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</si>
  <si>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</si>
  <si>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</si>
  <si>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</si>
  <si>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</si>
  <si>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</si>
  <si>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</si>
  <si>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</si>
  <si>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</si>
  <si>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</si>
  <si>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</si>
  <si>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</si>
  <si>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</si>
  <si>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</si>
  <si>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</si>
  <si>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</si>
  <si>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</si>
  <si>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</si>
  <si>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</si>
  <si>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</si>
  <si>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</si>
  <si>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</si>
  <si>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</si>
  <si>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</si>
  <si>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</si>
  <si>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</si>
  <si>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</si>
  <si>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</si>
  <si>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</si>
  <si>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</si>
  <si>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</si>
  <si>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</si>
  <si>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</si>
  <si>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</si>
  <si>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</si>
  <si>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</si>
  <si>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</si>
  <si>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</si>
  <si>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</si>
  <si>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</si>
  <si>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</si>
  <si>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</si>
  <si>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</si>
  <si>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</si>
  <si>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</si>
  <si>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</si>
  <si>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</si>
  <si>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</si>
  <si>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</si>
  <si>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</si>
  <si>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</si>
  <si>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</si>
  <si>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</si>
  <si>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</si>
  <si>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</si>
  <si>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</si>
  <si>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</si>
  <si>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</si>
  <si>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</si>
  <si>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</si>
  <si>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</si>
  <si>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</si>
  <si>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</si>
  <si>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</si>
  <si>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</si>
  <si>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</si>
  <si>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</si>
  <si>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</si>
  <si>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</si>
  <si>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</si>
  <si>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</si>
  <si>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</si>
  <si>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</si>
  <si>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</si>
  <si>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</si>
  <si>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</si>
  <si>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</si>
  <si>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</si>
  <si>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</si>
  <si>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</si>
  <si>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</si>
  <si>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</si>
  <si>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</si>
  <si>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</si>
  <si>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</si>
  <si>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</si>
  <si>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</si>
  <si>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</si>
  <si>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</si>
  <si>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</si>
  <si>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</si>
  <si>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</si>
  <si>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</si>
  <si>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</si>
  <si>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</si>
  <si>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</si>
  <si>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</si>
  <si>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</si>
  <si>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</si>
  <si>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</si>
  <si>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</si>
  <si>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</si>
  <si>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</si>
  <si>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</si>
  <si>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</si>
  <si>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</si>
  <si>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Senegal</t>
  </si>
  <si>
    <t>UNESCO UIS (http://data.uis.unesco.org/)</t>
  </si>
  <si>
    <t>Potable water</t>
  </si>
  <si>
    <t>Yes</t>
  </si>
  <si>
    <t xml:space="preserve">Basic estimate used </t>
  </si>
  <si>
    <t xml:space="preserve">No handwashing data. </t>
  </si>
  <si>
    <t>No handwashing data</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</si>
  <si>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</si>
  <si>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</si>
  <si>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</si>
  <si>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</si>
  <si>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</si>
  <si>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</si>
  <si>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</si>
  <si>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</si>
  <si>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</si>
  <si>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</si>
  <si>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</si>
  <si>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</si>
  <si>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Basic drinking water</t>
  </si>
  <si>
    <t>No sanitation data available.</t>
  </si>
  <si>
    <t>Facility with soap</t>
  </si>
  <si>
    <t>Basic handwashing facilities</t>
  </si>
  <si>
    <t>Annuaire statistique national annee scolaire 2012/2013</t>
  </si>
  <si>
    <t>EMIS</t>
  </si>
  <si>
    <t>Eau courante</t>
  </si>
  <si>
    <t>Forage</t>
  </si>
  <si>
    <t>Puits</t>
  </si>
  <si>
    <t>Inclues public and private schools. The national, urban and rural estimates are based on the primary and secondary estimates weighted by the number of schools of each level. In the absence of data on any water source at the secondary school level, the primary school data is used to estimate national data on no water source.</t>
  </si>
  <si>
    <t>Missing data (7.9%) are excluded from the analysis. The primary school data is used to estimate national coverage in the absence of other information.</t>
  </si>
  <si>
    <t xml:space="preserve">Inclues public and private schools. The national, urban and rural estimates are based on the primary and secondary estimates weighted by the number of schools of each level. </t>
  </si>
  <si>
    <t xml:space="preserve">The primary school data are used to estimate national coverage in the absence of other information. </t>
  </si>
  <si>
    <t>POPULATION OF SCHOOL AGE CHILDREN</t>
  </si>
  <si>
    <r>
      <t xml:space="preserve">School Age Population 
</t>
    </r>
    <r>
      <rPr>
        <sz val="8"/>
        <rFont val="Arial"/>
        <family val="2"/>
      </rPr>
      <t>Source: UN Population Div &amp; UNESCO</t>
    </r>
  </si>
  <si>
    <t>Rapport National Sur la Situation de L'Education 2016</t>
  </si>
  <si>
    <t xml:space="preserve">Pre-primary schools include public (34.8%), private (44.5%) and community (20.7%) schools. Primary schools Includes public schools (8325 or 9827). Secondary school data includes public "moyen" (1190 of 1921) and "secondaire" schools (317 of 820). Urban and rural estimates include public primary schools. A national estimate is based on coverage at each level weighted by the number of schools. </t>
  </si>
  <si>
    <t>No handwashing facility data.</t>
  </si>
  <si>
    <t>eau courante (SDE)</t>
  </si>
  <si>
    <t>forage</t>
  </si>
  <si>
    <t>puit</t>
  </si>
  <si>
    <t>forage ou au reseau de la SDE</t>
  </si>
  <si>
    <t xml:space="preserve">The primary school estimate includes public schools. The national, rural and urban estimates include primary schools only in the absence of information from other levels. </t>
  </si>
  <si>
    <t>Annuaire Statistique National Annee Scolaire 2005/2006</t>
  </si>
  <si>
    <t>A national estimate is based on data from primary and secondary schools. Urban and rural estimates include primary schools only in the absence of information from other school levels. Drinking water data unavailable for pre-primary schools.</t>
  </si>
  <si>
    <t>A national estimate is based on the number of primary and secondary schools from the 2016 EMIS.</t>
  </si>
  <si>
    <t>Estimate includes lower secondary (moyen) and upper secondary (secondaire) public and private schools. Report does not include primary school water data for 2015.</t>
  </si>
  <si>
    <t>Estimate includes lower secondary (moyen) and upper secondary (secondaire) public and private schools. Report does not include primary school sanitation data for 2015.</t>
  </si>
  <si>
    <t>Pre-primary schools include public (34.8%), private (44.5%) and community (20.7%) schools. Primary schools Includes public schools (8325 or 9827). Secondary school data includes public "moyen" (1190 of 1921) and "secondaire" schools (317 of 820). Urban and rural estimates include public primary schools. A national estimate is based on coverage at each level weighted by the number of schools. The national estimate for facility types is based on primary schools only in the absence of other information. Data on water in secondary schools are assumed to refer to any water source based on the accompanying text in the EMIS report. Urban and rural estimates for improved are calculated by applying the proportion of primary schools with water, of which is from an improved source from the 2013 EMIS to the estimate for any facility above.</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</si>
  <si>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</si>
  <si>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</si>
  <si>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</si>
  <si>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</si>
  <si>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</si>
  <si>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</si>
  <si>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</si>
  <si>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</si>
  <si>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</si>
  <si>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</si>
  <si>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</si>
  <si>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</si>
  <si>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</si>
  <si>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</si>
  <si>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</si>
  <si>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</si>
  <si>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</si>
  <si>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</si>
  <si>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</si>
  <si>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</si>
  <si>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</si>
  <si>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</si>
  <si>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</si>
  <si>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 xml:space="preserve">National estimate based on weighted average of primary and secondary school data using the number of schools from the 2016 EMIS. </t>
  </si>
  <si>
    <t>Basic sanitation</t>
  </si>
  <si>
    <t>No sanitation data.</t>
  </si>
  <si>
    <t>eau courante</t>
  </si>
  <si>
    <t>Includes public schools only for primary and secondary levels, and public, private and community schools for pre-primary level. National estimate includes pre-primary, primary and secondary schools. Urban and rural estimates include primary schools only.</t>
  </si>
  <si>
    <t>Rapport National Sur la Situation de l'Education, Ministère de l’Education</t>
  </si>
  <si>
    <t>National estimate includes pre-primary, primary and 1st cycle secondary schools. Data on latrines for second cycle primary schools (161 schools nationwide) are not reported. Urban and rural estimates include primary schools only.</t>
  </si>
  <si>
    <t xml:space="preserve">disposant de lave-mains </t>
  </si>
  <si>
    <t xml:space="preserve">Handwashing facility data only reported for primary schools. National, urban and rural estimates are based on primary school coverage. </t>
  </si>
  <si>
    <t>No</t>
  </si>
  <si>
    <t xml:space="preserve">Estimates are not used since data are available from a primary data source (EMIS13). </t>
  </si>
  <si>
    <t xml:space="preserve">A national estimate is calculated based on the proportion of primary and secondary schools from the 2013 EMIS. Estimates are not used since data are available from a primary data source (EMIS13). </t>
  </si>
  <si>
    <t xml:space="preserve">A national estimate is calculated based on the proportion of primary and secondary schools from the 2013 EMIS. Estimates are not used since data are available from a primary data source from the previous year (EMIS13). </t>
  </si>
  <si>
    <t xml:space="preserve">A national estimate is calculated based on the proportion of primary and secondary schools from the 2015 EMIS. Secondary estimate not used since data are available from a primary data source for the same year (EMIS15). </t>
  </si>
  <si>
    <t>The secondary school estimate is based on coverage in lower and upper secondary schools and the school age population for each level. A national estimate is based on the primary school data. The estimate for secondary schools is assumed to refer to any facility based on comparison with 2016 EMIS data. It is not used since data from a primary data source is available (EMIS16).</t>
  </si>
  <si>
    <t xml:space="preserve">National estimate based on weighted average of primary and secondary school data using the number of schools from the 2018 EMIS. Assumed to refer to improved water sources based on EMIS data from 2016 and 2018. Estimates are not used since data are available from a primary data source (EMIS18). </t>
  </si>
  <si>
    <t xml:space="preserve">A national estimate is calculated based on the proportion of primary and secondary schools from the 2013 EMIS. Estimates from primary and national are not used since data are available from a primary data source (EMIS12). </t>
  </si>
  <si>
    <t xml:space="preserve">A national estimate is calculated based on the proportion of primary and secondary schools from the 2013 EMIS. Estimates for primary and national are not used since data are available from a primary data source (EMIS12). </t>
  </si>
  <si>
    <t xml:space="preserve">A national estimate is calculated based on the proportion of primary and secondary schools from the 2013 EMIS. Secondary school estimate not used since data is available from a primary data source (EMIS15). </t>
  </si>
  <si>
    <t xml:space="preserve">Only data for primary schools reported. The estimate is used for national coverage in the absence of additional information. Assumed to refer to any facility based on 2018 EMIS data. Estimates are not used since data are available from a primary data source (EMIS18). </t>
  </si>
  <si>
    <t xml:space="preserve">National estimate is weighted average using number of primary and secondary schools from the 2018 EMIS. </t>
  </si>
  <si>
    <t>SEN_2006_EMIS</t>
  </si>
  <si>
    <t>SEN_2010_UIS</t>
  </si>
  <si>
    <t>SEN_2012_EMIS</t>
  </si>
  <si>
    <t>SEN_2012_UIS</t>
  </si>
  <si>
    <t>SEN_2013_EMIS</t>
  </si>
  <si>
    <t>SEN_2013_UIS</t>
  </si>
  <si>
    <t>SEN_2014_UIS</t>
  </si>
  <si>
    <t>SEN_2015_EMIS</t>
  </si>
  <si>
    <t>SEN_2015_UIS</t>
  </si>
  <si>
    <t>SEN_2016_EMIS</t>
  </si>
  <si>
    <t>SEN_2016_UIS</t>
  </si>
  <si>
    <t>SEN_2017_UIS</t>
  </si>
  <si>
    <t>SEN_2018_UIS</t>
  </si>
  <si>
    <t>SEN_2018_EMIS</t>
  </si>
  <si>
    <t>2006</t>
  </si>
  <si>
    <t>2010</t>
  </si>
  <si>
    <t>2012</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</si>
  <si>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</si>
  <si>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</si>
  <si>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</si>
  <si>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</si>
  <si>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</si>
  <si>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</si>
  <si>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</si>
  <si>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</si>
  <si>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</si>
  <si>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</si>
  <si>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</si>
  <si>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</si>
  <si>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</si>
  <si>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</si>
  <si>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</si>
  <si>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</si>
  <si>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</si>
  <si>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</si>
  <si>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</si>
  <si>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</si>
  <si>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</si>
  <si>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</si>
  <si>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Values in grey text are imputed based on linear regression</t>
  </si>
  <si>
    <t>SEN_2019_UIS</t>
  </si>
  <si>
    <t>National estimate based on weighted average of primary and secondary school data using the number of schools from the 2018 EMIS. Assumed to refer to improved water sources based on EMIS data from 2016 and 2018.</t>
  </si>
  <si>
    <t>SEN_2020_UIS</t>
  </si>
  <si>
    <t>No data available</t>
  </si>
  <si>
    <t>The JMP releases updated estimates every 2 years following consultations with national authorities: https://washdata.org/how-we-work/jmp-country-consultation</t>
  </si>
  <si>
    <t xml:space="preserve">Only data for primary schools reported. Data not used for estimates based on comparison with primary data sources. </t>
  </si>
  <si>
    <t>country</t>
  </si>
  <si>
    <t>Senegal</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</si>
  <si>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</si>
  <si>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</si>
  <si>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</si>
  <si>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</si>
  <si>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</si>
  <si>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</si>
  <si>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</si>
  <si>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</si>
  <si>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</si>
  <si>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</si>
  <si>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</si>
  <si>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</si>
  <si>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</si>
  <si>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</si>
  <si>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</si>
  <si>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</si>
  <si>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</si>
  <si>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</si>
  <si>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</si>
  <si>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</si>
  <si>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</si>
  <si>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</si>
  <si>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</si>
  <si>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</si>
  <si>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</si>
  <si>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</si>
  <si>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</si>
  <si>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</si>
  <si>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</si>
  <si>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</si>
  <si>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</si>
  <si>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</si>
  <si>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SEN_2022_SUR</t>
  </si>
  <si>
    <t>Survey</t>
  </si>
  <si>
    <t>Enquête eau, assainissement et hygiène au Sénégal (WASH, édition 2022)</t>
  </si>
  <si>
    <t xml:space="preserve"> PAS D’EAU DISPONIBLE A L’INTERIEUR OU A PROXIMITE DE L’ECOLE</t>
  </si>
  <si>
    <t>5 à 7 jours par semaine</t>
  </si>
  <si>
    <t>ROBINET DANS LE BATIMENT + DANS LA CONCESSION/COUR/ PARCELLE</t>
  </si>
  <si>
    <t>ROBINET</t>
  </si>
  <si>
    <t>FORAGE/PUITS ÉQUIPÉ D’UNE POMPE MANUELLE OU À PIEDS + PUITS CREUSE PROTÉGÉ</t>
  </si>
  <si>
    <t>SOURCE PROTEGEE</t>
  </si>
  <si>
    <t xml:space="preserve"> EAU EN BOUTEILLE + EAU EN SACHET</t>
  </si>
  <si>
    <t>EAU DE PLUIE</t>
  </si>
  <si>
    <t>SOURCE NON PROTEGEE</t>
  </si>
  <si>
    <t>CAMION CITERNE + CHARRETTE AVEC PETITE CITERNE</t>
  </si>
  <si>
    <t>KIOSQUE A EAU</t>
  </si>
  <si>
    <t>PUITS CREUSE NONPROTEGE</t>
  </si>
  <si>
    <t xml:space="preserve">EAU DE SURFACE </t>
  </si>
  <si>
    <t xml:space="preserve"> AUTRE </t>
  </si>
  <si>
    <t>Some water sources are considered unimproved for the country while for the JMP they are considered improved, for example Camion Citerne.
We have considered on premises those stating it. It might be underestimated, since schools might have other water sources types on premises.</t>
  </si>
  <si>
    <t xml:space="preserve">Facility with water </t>
  </si>
  <si>
    <t xml:space="preserve">Facility with soap </t>
  </si>
  <si>
    <t>[Definition]</t>
  </si>
  <si>
    <t>SEN_2021_UIS</t>
  </si>
  <si>
    <t/>
  </si>
  <si>
    <t>Basic estimate based on primary schools</t>
  </si>
  <si>
    <t>SEN_2022_UIS</t>
  </si>
  <si>
    <t>National estimate based on weighted average of primary and secondary school data. Assumed to refer to improved water sources based on EMIS data from 2016 and 2018.</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</si>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</sst>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5" fillId="0" borderId="55"/>
    <xf numFmtId="0" fontId="19" fillId="0" borderId="55"/>
    <xf numFmtId="0" fontId="15" fillId="0" borderId="55"/>
    <xf numFmtId="0" fontId="50" fillId="0" borderId="55" applyNumberFormat="false" applyFill="false" applyBorder="false" applyAlignment="false" applyProtection="false"/>
    <xf numFmtId="0" fontId="22" fillId="0" borderId="55" applyNumberFormat="false" applyFill="false" applyBorder="false" applyAlignment="false" applyProtection="false"/>
    <xf numFmtId="0" fontId="58" fillId="20" borderId="55">
      <alignment horizontal="center" vertical="center"/>
    </xf>
    <xf numFmtId="0" fontId="87" fillId="0" borderId="0" applyNumberFormat="false" applyFill="false" applyBorder="false" applyAlignment="false" applyProtection="false"/>
    <xf numFmtId="0" fontId="19" fillId="0" borderId="90"/>
    <xf numFmtId="0" fontId="19" fillId="0" borderId="236"/>
    <xf numFmtId="0" fontId="15" fillId="0" borderId="236"/>
    <xf numFmtId="0" fontId="19" fillId="0" borderId="236"/>
  </cellStyleXfs>
  <cellXfs count="106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4" fillId="2" borderId="23" xfId="0" applyFont="true" applyFill="true" applyBorder="true" applyAlignment="true">
      <alignment horizontal="left" vertical="center"/>
    </xf>
    <xf numFmtId="0" fontId="4" fillId="2" borderId="7" xfId="0" applyFont="true" applyFill="true" applyBorder="true" applyAlignment="true">
      <alignment horizontal="left" vertical="center"/>
    </xf>
    <xf numFmtId="164" fontId="3" fillId="0" borderId="8"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 fillId="0" borderId="22"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0" fillId="2" borderId="0" xfId="0" applyFill="true" applyBorder="true" applyAlignment="true">
      <alignment horizontal="left"/>
    </xf>
    <xf numFmtId="0" fontId="0" fillId="2" borderId="0" xfId="0" applyFill="true" applyBorder="true"/>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64" fontId="3" fillId="0" borderId="22" xfId="0" applyNumberFormat="true" applyFont="true" applyFill="true" applyBorder="true" applyAlignment="true">
      <alignment horizontal="center" vertical="center"/>
    </xf>
    <xf numFmtId="0" fontId="3" fillId="0" borderId="24" xfId="0" applyFont="true" applyFill="true" applyBorder="true" applyAlignment="true">
      <alignment horizontal="center" vertical="center" wrapText="true"/>
    </xf>
    <xf numFmtId="164" fontId="3" fillId="0" borderId="10" xfId="0" applyNumberFormat="true"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1" fillId="2" borderId="43" xfId="11" applyFont="true" applyFill="true" applyBorder="true" applyAlignment="true">
      <alignment horizontal="left"/>
    </xf>
    <xf numFmtId="0" fontId="31" fillId="2" borderId="38" xfId="11" applyFont="true" applyFill="true" applyBorder="true" applyAlignment="true">
      <alignment horizontal="center"/>
    </xf>
    <xf numFmtId="0" fontId="31" fillId="2" borderId="55" xfId="11" applyFont="true" applyFill="true" applyBorder="true" applyAlignment="true">
      <alignment horizontal="center"/>
    </xf>
    <xf numFmtId="0" fontId="31" fillId="2" borderId="38" xfId="11" applyFont="true" applyFill="true" applyBorder="true" applyAlignment="true">
      <alignment horizontal="center" wrapText="true"/>
    </xf>
    <xf numFmtId="0" fontId="19" fillId="0" borderId="55" xfId="9" applyFill="true"/>
    <xf numFmtId="0" fontId="19" fillId="0" borderId="55" xfId="9" applyAlignment="true">
      <alignment horizontal="left"/>
    </xf>
    <xf numFmtId="0" fontId="19" fillId="0" borderId="55" xfId="9" applyAlignment="true">
      <alignment horizontal="right"/>
    </xf>
    <xf numFmtId="0" fontId="7" fillId="0" borderId="1" xfId="9" applyFont="true" applyFill="true" applyBorder="true"/>
    <xf numFmtId="0" fontId="7" fillId="0" borderId="55" xfId="9" applyFont="true" applyFill="true" applyBorder="true"/>
    <xf numFmtId="0" fontId="19" fillId="0" borderId="3" xfId="9" applyFill="true" applyBorder="true"/>
    <xf numFmtId="0" fontId="7" fillId="0" borderId="55" xfId="9" applyFont="true" applyFill="true"/>
    <xf numFmtId="0" fontId="33" fillId="0" borderId="55" xfId="9" applyFont="true" applyFill="true"/>
    <xf numFmtId="0" fontId="33" fillId="0" borderId="1" xfId="9" applyFont="true" applyFill="true" applyBorder="true"/>
    <xf numFmtId="0" fontId="33" fillId="0" borderId="3" xfId="9" applyFont="true" applyFill="true" applyBorder="true"/>
    <xf numFmtId="0" fontId="33" fillId="0" borderId="55" xfId="9" applyFont="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4" fillId="2" borderId="63" xfId="0" applyFont="true" applyFill="true" applyBorder="true" applyAlignment="true">
      <alignment vertical="center"/>
    </xf>
    <xf numFmtId="0" fontId="4" fillId="0" borderId="63" xfId="0" applyFont="true" applyFill="true" applyBorder="true" applyAlignment="true">
      <alignment vertical="center"/>
    </xf>
    <xf numFmtId="0" fontId="4" fillId="2" borderId="63" xfId="0" applyFont="true" applyFill="true" applyBorder="true" applyAlignment="true">
      <alignment horizontal="left" vertical="center"/>
    </xf>
    <xf numFmtId="164" fontId="3" fillId="0" borderId="63" xfId="0" applyNumberFormat="true" applyFont="true" applyFill="true" applyBorder="true" applyAlignment="true">
      <alignment horizontal="center" vertical="center"/>
    </xf>
    <xf numFmtId="164" fontId="3" fillId="2" borderId="63" xfId="0" applyNumberFormat="true" applyFont="true" applyFill="true" applyBorder="true" applyAlignment="true">
      <alignment horizontal="center" vertical="center"/>
    </xf>
    <xf numFmtId="0" fontId="3" fillId="2" borderId="63" xfId="0" applyFont="true" applyFill="true" applyBorder="true" applyAlignment="true">
      <alignment horizontal="center"/>
    </xf>
    <xf numFmtId="0" fontId="3" fillId="2" borderId="63" xfId="0" applyFont="true" applyFill="true" applyBorder="true" applyAlignment="true">
      <alignment horizontal="center" vertical="center"/>
    </xf>
    <xf numFmtId="1" fontId="3" fillId="0" borderId="63" xfId="0" applyNumberFormat="true" applyFont="true" applyFill="true" applyBorder="true" applyAlignment="true">
      <alignment horizontal="center" vertical="center"/>
    </xf>
    <xf numFmtId="0" fontId="1" fillId="0" borderId="63" xfId="0" applyFont="true" applyBorder="true" applyAlignment="true">
      <alignment horizontal="center"/>
    </xf>
    <xf numFmtId="1" fontId="1" fillId="0" borderId="63" xfId="0" applyNumberFormat="true" applyFont="true" applyBorder="true" applyAlignment="true">
      <alignment horizontal="center"/>
    </xf>
    <xf numFmtId="1" fontId="67" fillId="29" borderId="64" xfId="0" applyNumberFormat="true" applyFont="true" applyFill="true" applyBorder="true" applyAlignment="true" applyProtection="true">
      <alignment horizontal="center" vertical="center"/>
    </xf>
    <xf numFmtId="1" fontId="68" fillId="30" borderId="65" xfId="0" applyNumberFormat="true" applyFont="true" applyFill="true" applyBorder="true" applyAlignment="true" applyProtection="true">
      <alignment horizontal="center" vertical="center"/>
    </xf>
    <xf numFmtId="0" fontId="74" fillId="36" borderId="66" xfId="0" applyNumberFormat="true" applyFont="true" applyFill="true" applyBorder="true" applyAlignment="true" applyProtection="true">
      <alignment horizontal="center" vertical="center"/>
    </xf>
    <xf numFmtId="164" fontId="75" fillId="37" borderId="67" xfId="0" applyNumberFormat="true" applyFont="true" applyFill="true" applyBorder="true" applyAlignment="true" applyProtection="true">
      <alignment horizontal="center" vertical="center"/>
    </xf>
    <xf numFmtId="0" fontId="76" fillId="38" borderId="68" xfId="0" applyNumberFormat="true" applyFont="true" applyFill="true" applyBorder="true" applyAlignment="true" applyProtection="true">
      <alignment horizontal="center" vertical="center"/>
    </xf>
    <xf numFmtId="0" fontId="77" fillId="39" borderId="69" xfId="0" applyNumberFormat="true" applyFont="true" applyFill="true" applyBorder="true" applyAlignment="true" applyProtection="true">
      <alignment horizontal="center" vertical="center"/>
    </xf>
    <xf numFmtId="0" fontId="78" fillId="40" borderId="70" xfId="0" applyNumberFormat="true" applyFont="true" applyFill="true" applyBorder="true" applyAlignment="true" applyProtection="true">
      <alignment horizontal="center" vertical="center"/>
    </xf>
    <xf numFmtId="0" fontId="3" fillId="41" borderId="39" xfId="12" applyFont="true" applyFill="true" applyBorder="true" applyAlignment="true">
      <alignment horizontal="center"/>
    </xf>
    <xf numFmtId="0" fontId="3" fillId="4" borderId="55" xfId="12" applyFont="true" applyFill="true" applyBorder="true" applyAlignment="true">
      <alignment horizontal="center"/>
    </xf>
    <xf numFmtId="0" fontId="10" fillId="42" borderId="71" xfId="12" applyFont="true" applyFill="true" applyBorder="true" applyAlignment="true">
      <alignment vertical="center" textRotation="90" wrapText="true"/>
    </xf>
    <xf numFmtId="0" fontId="3" fillId="28" borderId="55" xfId="12" applyFont="true" applyFill="true" applyBorder="true" applyAlignment="true">
      <alignment horizontal="center"/>
    </xf>
    <xf numFmtId="0" fontId="3" fillId="44" borderId="40" xfId="12" applyFont="true" applyFill="true" applyBorder="true" applyAlignment="true">
      <alignment horizontal="center"/>
    </xf>
    <xf numFmtId="0" fontId="3" fillId="41" borderId="55" xfId="12" applyFont="true" applyFill="true" applyBorder="true" applyAlignment="true">
      <alignment horizontal="center"/>
    </xf>
    <xf numFmtId="0" fontId="10" fillId="43" borderId="71" xfId="12" applyFont="true" applyFill="true" applyBorder="true" applyAlignment="true">
      <alignment vertical="center" textRotation="90" wrapText="true"/>
    </xf>
    <xf numFmtId="0" fontId="3" fillId="44" borderId="55" xfId="12" applyFont="true" applyFill="true" applyBorder="true" applyAlignment="true">
      <alignment horizontal="center"/>
    </xf>
    <xf numFmtId="0" fontId="10" fillId="27" borderId="71" xfId="12" applyFont="true" applyFill="true" applyBorder="true" applyAlignment="true">
      <alignment vertical="center" textRotation="90" wrapText="true"/>
    </xf>
    <xf numFmtId="0" fontId="4" fillId="41" borderId="41" xfId="12" applyFont="true" applyFill="true" applyBorder="true" applyAlignment="true">
      <alignment horizontal="center" textRotation="90" wrapText="true"/>
    </xf>
    <xf numFmtId="0" fontId="4" fillId="4" borderId="38" xfId="12" applyFont="true" applyFill="true" applyBorder="true" applyAlignment="true">
      <alignment horizontal="center" textRotation="90" wrapText="true"/>
    </xf>
    <xf numFmtId="0" fontId="10" fillId="42" borderId="72" xfId="12" applyFont="true" applyFill="true" applyBorder="true" applyAlignment="true">
      <alignment horizontal="center" textRotation="90" wrapText="true"/>
    </xf>
    <xf numFmtId="0" fontId="4" fillId="28" borderId="38" xfId="12" applyFont="true" applyFill="true" applyBorder="true" applyAlignment="true">
      <alignment horizontal="center" textRotation="90" wrapText="true"/>
    </xf>
    <xf numFmtId="0" fontId="31" fillId="44" borderId="42" xfId="12" applyFont="true" applyFill="true" applyBorder="true" applyAlignment="true">
      <alignment horizontal="center" textRotation="90" wrapText="true"/>
    </xf>
    <xf numFmtId="0" fontId="4" fillId="41" borderId="38" xfId="12" applyFont="true" applyFill="true" applyBorder="true" applyAlignment="true">
      <alignment horizontal="center" textRotation="90" wrapText="true"/>
    </xf>
    <xf numFmtId="0" fontId="31" fillId="4" borderId="38" xfId="12" applyFont="true" applyFill="true" applyBorder="true" applyAlignment="true">
      <alignment horizontal="center" textRotation="90" wrapText="true"/>
    </xf>
    <xf numFmtId="0" fontId="10" fillId="43" borderId="72" xfId="12" applyFont="true" applyFill="true" applyBorder="true" applyAlignment="true">
      <alignment horizontal="center" textRotation="90" wrapText="true"/>
    </xf>
    <xf numFmtId="0" fontId="31" fillId="44" borderId="38" xfId="12" applyFont="true" applyFill="true" applyBorder="true" applyAlignment="true">
      <alignment horizontal="center" textRotation="90" wrapText="true"/>
    </xf>
    <xf numFmtId="0" fontId="10" fillId="27" borderId="72" xfId="12" applyFont="true" applyFill="true" applyBorder="true" applyAlignment="true">
      <alignment horizontal="center" textRotation="90" wrapText="true"/>
    </xf>
    <xf numFmtId="164" fontId="3" fillId="41" borderId="39" xfId="12" applyNumberFormat="true" applyFont="true" applyFill="true" applyBorder="true" applyAlignment="true">
      <alignment horizontal="center"/>
    </xf>
    <xf numFmtId="164" fontId="8" fillId="42" borderId="71" xfId="12" applyNumberFormat="true" applyFont="true" applyFill="true" applyBorder="true" applyAlignment="true">
      <alignment horizontal="center" wrapText="true"/>
    </xf>
    <xf numFmtId="164" fontId="3" fillId="44" borderId="40" xfId="12" applyNumberFormat="true" applyFont="true" applyFill="true" applyBorder="true" applyAlignment="true">
      <alignment horizontal="center"/>
    </xf>
    <xf numFmtId="164" fontId="8" fillId="43" borderId="71" xfId="12" applyNumberFormat="true" applyFont="true" applyFill="true" applyBorder="true" applyAlignment="true">
      <alignment horizontal="center" wrapText="true"/>
    </xf>
    <xf numFmtId="164" fontId="8" fillId="27" borderId="71" xfId="12"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63"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55" xfId="12" applyFont="true" applyFill="true"/>
    <xf numFmtId="0" fontId="11" fillId="2" borderId="55" xfId="12" applyFont="true" applyFill="true"/>
    <xf numFmtId="0" fontId="19" fillId="2" borderId="55" xfId="13" applyFill="true"/>
    <xf numFmtId="0" fontId="19" fillId="0" borderId="55" xfId="13"/>
    <xf numFmtId="0" fontId="20" fillId="2" borderId="55" xfId="12" applyFont="true" applyFill="true" applyAlignment="true">
      <alignment horizontal="center"/>
    </xf>
    <xf numFmtId="0" fontId="19" fillId="2" borderId="55" xfId="13" applyFont="true" applyFill="true"/>
    <xf numFmtId="0" fontId="38" fillId="2" borderId="55" xfId="12" applyFont="true" applyFill="true" applyAlignment="true">
      <alignment horizontal="center" vertical="center" wrapText="true"/>
    </xf>
    <xf numFmtId="0" fontId="7" fillId="2" borderId="55" xfId="12" applyFont="true" applyFill="true" applyAlignment="true">
      <alignment horizontal="left" indent="1"/>
    </xf>
    <xf numFmtId="0" fontId="47" fillId="2" borderId="55" xfId="12" applyFont="true" applyFill="true" applyAlignment="true">
      <alignment horizontal="center" vertical="center" wrapText="true"/>
    </xf>
    <xf numFmtId="0" fontId="21" fillId="2" borderId="55" xfId="12" applyFont="true" applyFill="true" applyAlignment="true">
      <alignment horizontal="center"/>
    </xf>
    <xf numFmtId="0" fontId="48" fillId="2" borderId="55" xfId="12" applyFont="true" applyFill="true" applyAlignment="true">
      <alignment horizontal="center"/>
    </xf>
    <xf numFmtId="0" fontId="66" fillId="40" borderId="55" xfId="14" applyNumberFormat="true" applyFont="true" applyFill="true" applyBorder="true" applyAlignment="true" applyProtection="true">
      <alignment horizontal="center"/>
    </xf>
    <xf numFmtId="0" fontId="19" fillId="2" borderId="55" xfId="13" applyFill="true" applyBorder="true"/>
    <xf numFmtId="0" fontId="11" fillId="2" borderId="55" xfId="12" applyFont="true" applyFill="true" applyBorder="true"/>
    <xf numFmtId="0" fontId="6" fillId="2" borderId="55" xfId="12" applyFont="true" applyFill="true" applyBorder="true" applyAlignment="true">
      <alignment horizontal="center"/>
    </xf>
    <xf numFmtId="0" fontId="28" fillId="2" borderId="55" xfId="12" applyFont="true" applyFill="true" applyBorder="true" applyAlignment="true">
      <alignment horizontal="center"/>
    </xf>
    <xf numFmtId="0" fontId="49" fillId="2" borderId="55" xfId="12" applyFont="true" applyFill="true" applyBorder="true"/>
    <xf numFmtId="0" fontId="51" fillId="2" borderId="55" xfId="15" applyFont="true" applyFill="true" applyBorder="true" applyAlignment="true">
      <alignment horizontal="center"/>
    </xf>
    <xf numFmtId="0" fontId="51" fillId="2" borderId="55" xfId="16" applyFont="true" applyFill="true" applyBorder="true" applyAlignment="true">
      <alignment horizontal="center"/>
    </xf>
    <xf numFmtId="0" fontId="23" fillId="2" borderId="55" xfId="15" applyFont="true" applyFill="true" applyBorder="true" applyAlignment="true">
      <alignment horizontal="center"/>
    </xf>
    <xf numFmtId="0" fontId="27" fillId="2" borderId="55" xfId="12" applyFont="true" applyFill="true" applyBorder="true" applyAlignment="true">
      <alignment horizontal="center"/>
    </xf>
    <xf numFmtId="0" fontId="52" fillId="2" borderId="55" xfId="12" applyFont="true" applyFill="true" applyBorder="true"/>
    <xf numFmtId="0" fontId="53" fillId="2" borderId="55" xfId="15" applyFont="true" applyFill="true" applyBorder="true" applyAlignment="true">
      <alignment horizontal="center"/>
    </xf>
    <xf numFmtId="0" fontId="54" fillId="2" borderId="55" xfId="12" applyFont="true" applyFill="true" applyBorder="true"/>
    <xf numFmtId="0" fontId="55" fillId="2" borderId="55" xfId="12" applyFont="true" applyFill="true" applyBorder="true"/>
    <xf numFmtId="0" fontId="56" fillId="2" borderId="55" xfId="12" applyFont="true" applyFill="true" applyBorder="true"/>
    <xf numFmtId="0" fontId="57" fillId="2" borderId="55" xfId="15" applyFont="true" applyFill="true" applyBorder="true" applyAlignment="true">
      <alignment horizontal="center"/>
    </xf>
    <xf numFmtId="0" fontId="58" fillId="2" borderId="55" xfId="17" applyFill="true">
      <alignment horizontal="center" vertical="center"/>
    </xf>
    <xf numFmtId="0" fontId="59" fillId="45" borderId="55" xfId="17" applyFont="true" applyFill="true">
      <alignment horizontal="center" vertical="center"/>
    </xf>
    <xf numFmtId="0" fontId="2" fillId="2" borderId="55" xfId="12" applyFont="true" applyFill="true"/>
    <xf numFmtId="0" fontId="24" fillId="2" borderId="55" xfId="12" applyFont="true" applyFill="true" applyAlignment="true">
      <alignment horizontal="left" indent="1"/>
    </xf>
    <xf numFmtId="0" fontId="23" fillId="2" borderId="55" xfId="15" applyFont="true" applyFill="true" applyAlignment="true">
      <alignment horizontal="left" indent="1"/>
    </xf>
    <xf numFmtId="0" fontId="25" fillId="2" borderId="55" xfId="12" applyFont="true" applyFill="true" applyAlignment="true">
      <alignment horizontal="left" indent="1"/>
    </xf>
    <xf numFmtId="0" fontId="23" fillId="2" borderId="55" xfId="15" applyFont="true" applyFill="true" applyAlignment="true">
      <alignment horizontal="left" indent="2"/>
    </xf>
    <xf numFmtId="0" fontId="33" fillId="0" borderId="55" xfId="13" applyFont="true"/>
    <xf numFmtId="0" fontId="83" fillId="2" borderId="55" xfId="12"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43" borderId="16" xfId="0" applyFont="true" applyFill="true" applyBorder="true" applyAlignment="true">
      <alignment vertical="center"/>
    </xf>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1" fillId="42" borderId="16"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4"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55" xfId="12" applyFont="true" applyFill="true" applyAlignment="true">
      <alignment horizontal="left"/>
    </xf>
    <xf numFmtId="0" fontId="3" fillId="2" borderId="55" xfId="12" applyFont="true" applyFill="true" applyAlignment="true">
      <alignment horizontal="center"/>
    </xf>
    <xf numFmtId="0" fontId="3" fillId="2" borderId="56" xfId="12" applyFont="true" applyFill="true" applyBorder="true" applyAlignment="true">
      <alignment horizontal="right"/>
    </xf>
    <xf numFmtId="1" fontId="3" fillId="2" borderId="55" xfId="12" applyNumberFormat="true" applyFont="true" applyFill="true"/>
    <xf numFmtId="164" fontId="3" fillId="4" borderId="55" xfId="12" applyNumberFormat="true" applyFont="true" applyFill="true" applyAlignment="true">
      <alignment horizontal="center"/>
    </xf>
    <xf numFmtId="164" fontId="3" fillId="28" borderId="55" xfId="12" applyNumberFormat="true" applyFont="true" applyFill="true" applyAlignment="true">
      <alignment horizontal="center"/>
    </xf>
    <xf numFmtId="164" fontId="3" fillId="41" borderId="55" xfId="12" applyNumberFormat="true" applyFont="true" applyFill="true" applyAlignment="true">
      <alignment horizontal="center"/>
    </xf>
    <xf numFmtId="0" fontId="3" fillId="2" borderId="55" xfId="12" applyFont="true" applyFill="true" applyAlignment="true">
      <alignment horizontal="right"/>
    </xf>
    <xf numFmtId="0" fontId="3" fillId="2" borderId="38" xfId="12" applyFont="true" applyFill="true" applyBorder="true" applyAlignment="true">
      <alignment horizontal="left"/>
    </xf>
    <xf numFmtId="0" fontId="3" fillId="2" borderId="38" xfId="12" applyFont="true" applyFill="true" applyBorder="true" applyAlignment="true">
      <alignment horizontal="center"/>
    </xf>
    <xf numFmtId="0" fontId="3" fillId="2" borderId="38" xfId="12" applyFont="true" applyFill="true" applyBorder="true" applyAlignment="true">
      <alignment horizontal="right"/>
    </xf>
    <xf numFmtId="1" fontId="3" fillId="2" borderId="38" xfId="12" applyNumberFormat="true" applyFont="true" applyFill="true" applyBorder="true"/>
    <xf numFmtId="164" fontId="3" fillId="41" borderId="41" xfId="12" applyNumberFormat="true" applyFont="true" applyFill="true" applyBorder="true" applyAlignment="true">
      <alignment horizontal="center"/>
    </xf>
    <xf numFmtId="164" fontId="3" fillId="4" borderId="38" xfId="12" applyNumberFormat="true" applyFont="true" applyFill="true" applyBorder="true" applyAlignment="true">
      <alignment horizontal="center"/>
    </xf>
    <xf numFmtId="164" fontId="8" fillId="42" borderId="72" xfId="12" applyNumberFormat="true" applyFont="true" applyFill="true" applyBorder="true" applyAlignment="true">
      <alignment horizontal="center" wrapText="true"/>
    </xf>
    <xf numFmtId="164" fontId="3" fillId="28" borderId="38" xfId="12" applyNumberFormat="true" applyFont="true" applyFill="true" applyBorder="true" applyAlignment="true">
      <alignment horizontal="center"/>
    </xf>
    <xf numFmtId="164" fontId="3" fillId="44" borderId="42" xfId="12" applyNumberFormat="true" applyFont="true" applyFill="true" applyBorder="true" applyAlignment="true">
      <alignment horizontal="center"/>
    </xf>
    <xf numFmtId="164" fontId="3" fillId="41" borderId="38" xfId="12" applyNumberFormat="true" applyFont="true" applyFill="true" applyBorder="true" applyAlignment="true">
      <alignment horizontal="center"/>
    </xf>
    <xf numFmtId="164" fontId="8" fillId="43" borderId="72" xfId="12" applyNumberFormat="true" applyFont="true" applyFill="true" applyBorder="true" applyAlignment="true">
      <alignment horizontal="center" wrapText="true"/>
    </xf>
    <xf numFmtId="164" fontId="8" fillId="27" borderId="72" xfId="12" applyNumberFormat="true" applyFont="true" applyFill="true" applyBorder="true" applyAlignment="true">
      <alignment horizontal="center" wrapText="true"/>
    </xf>
    <xf numFmtId="0" fontId="69" fillId="31" borderId="70" xfId="0" applyNumberFormat="true" applyFont="true" applyFill="true" applyBorder="true" applyAlignment="true" applyProtection="true">
      <alignment horizontal="center" vertical="center"/>
    </xf>
    <xf numFmtId="164" fontId="70" fillId="32" borderId="70" xfId="0" applyNumberFormat="true" applyFont="true" applyFill="true" applyBorder="true" applyAlignment="true" applyProtection="true">
      <alignment horizontal="center" vertical="center"/>
    </xf>
    <xf numFmtId="0" fontId="71" fillId="33" borderId="70" xfId="0" applyNumberFormat="true" applyFont="true" applyFill="true" applyBorder="true" applyAlignment="true" applyProtection="true">
      <alignment horizontal="center" vertical="center"/>
    </xf>
    <xf numFmtId="0" fontId="72" fillId="34" borderId="70" xfId="0" applyNumberFormat="true" applyFont="true" applyFill="true" applyBorder="true" applyAlignment="true" applyProtection="true">
      <alignment horizontal="center" vertical="center"/>
    </xf>
    <xf numFmtId="0" fontId="73"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55"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55" xfId="15" applyFont="true" applyFill="true" applyBorder="true" applyAlignment="true">
      <alignment horizontal="center"/>
    </xf>
    <xf numFmtId="0" fontId="85" fillId="2" borderId="55" xfId="15" applyFont="true" applyFill="true" applyBorder="true" applyAlignment="true">
      <alignment horizontal="center"/>
    </xf>
    <xf numFmtId="0" fontId="86" fillId="2" borderId="55" xfId="15"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8"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3" fillId="2" borderId="90" xfId="19" applyFont="true" applyFill="true" applyAlignment="true">
      <alignment horizontal="left"/>
    </xf>
    <xf numFmtId="0" fontId="3" fillId="0" borderId="24" xfId="0" applyFont="true" applyBorder="true" applyAlignment="true">
      <alignment horizontal="left" vertical="center" wrapText="true"/>
    </xf>
    <xf numFmtId="0" fontId="0" fillId="0" borderId="91" xfId="0" applyFill="true" applyBorder="true"/>
    <xf numFmtId="0" fontId="93" fillId="0" borderId="0" xfId="18" applyFont="true" applyAlignment="true">
      <alignment vertical="center"/>
    </xf>
    <xf numFmtId="0" fontId="94" fillId="0" borderId="0" xfId="0" applyFont="true" applyAlignment="true">
      <alignment vertical="center"/>
    </xf>
    <xf numFmtId="0" fontId="95" fillId="0" borderId="0" xfId="18" applyFont="true" applyAlignment="true">
      <alignment vertical="center"/>
    </xf>
    <xf numFmtId="0" fontId="96" fillId="0" borderId="0" xfId="0" applyFont="true" applyAlignment="true">
      <alignment vertical="center"/>
    </xf>
    <xf numFmtId="0" fontId="97" fillId="0" borderId="0" xfId="18" applyFont="true" applyAlignment="true">
      <alignment vertical="center"/>
    </xf>
    <xf numFmtId="0" fontId="98" fillId="0" borderId="0" xfId="0" applyFont="true" applyAlignment="true">
      <alignment vertical="center"/>
    </xf>
    <xf numFmtId="0" fontId="19" fillId="0" borderId="91" xfId="9" applyBorder="true"/>
    <xf numFmtId="0" fontId="3" fillId="2" borderId="91" xfId="12" applyFont="true" applyFill="true" applyBorder="true" applyAlignment="true">
      <alignment horizontal="left"/>
    </xf>
    <xf numFmtId="0" fontId="3" fillId="2" borderId="91" xfId="12" applyFont="true" applyFill="true" applyBorder="true" applyAlignment="true">
      <alignment horizontal="center"/>
    </xf>
    <xf numFmtId="0" fontId="3" fillId="2" borderId="91" xfId="12" applyFont="true" applyFill="true" applyBorder="true" applyAlignment="true">
      <alignment horizontal="right"/>
    </xf>
    <xf numFmtId="1" fontId="3" fillId="2" borderId="91" xfId="12" applyNumberFormat="true" applyFont="true" applyFill="true" applyBorder="true"/>
    <xf numFmtId="164" fontId="3" fillId="4" borderId="91" xfId="12" applyNumberFormat="true" applyFont="true" applyFill="true" applyBorder="true" applyAlignment="true">
      <alignment horizontal="center"/>
    </xf>
    <xf numFmtId="164" fontId="3" fillId="28" borderId="91" xfId="12" applyNumberFormat="true" applyFont="true" applyFill="true" applyBorder="true" applyAlignment="true">
      <alignment horizontal="center"/>
    </xf>
    <xf numFmtId="164" fontId="3" fillId="41" borderId="91" xfId="12" applyNumberFormat="true" applyFont="true" applyFill="true" applyBorder="true" applyAlignment="true">
      <alignment horizontal="center"/>
    </xf>
    <xf numFmtId="164" fontId="8" fillId="42" borderId="91" xfId="12" applyNumberFormat="true" applyFont="true" applyFill="true" applyBorder="true" applyAlignment="true">
      <alignment horizontal="center" wrapText="true"/>
    </xf>
    <xf numFmtId="164" fontId="3" fillId="44" borderId="91" xfId="12" applyNumberFormat="true" applyFont="true" applyFill="true" applyBorder="true" applyAlignment="true">
      <alignment horizontal="center"/>
    </xf>
    <xf numFmtId="164" fontId="8" fillId="43" borderId="91" xfId="12" applyNumberFormat="true" applyFont="true" applyFill="true" applyBorder="true" applyAlignment="true">
      <alignment horizontal="center" wrapText="true"/>
    </xf>
    <xf numFmtId="164" fontId="8" fillId="27" borderId="91" xfId="12" applyNumberFormat="true" applyFont="true" applyFill="true" applyBorder="true" applyAlignment="true">
      <alignment horizontal="center" wrapText="true"/>
    </xf>
    <xf numFmtId="0" fontId="19" fillId="0" borderId="91" xfId="9" applyBorder="true" applyAlignment="true">
      <alignment horizontal="left"/>
    </xf>
    <xf numFmtId="0" fontId="19" fillId="0" borderId="91" xfId="9" applyBorder="true" applyAlignment="true">
      <alignment horizontal="center"/>
    </xf>
    <xf numFmtId="0" fontId="19" fillId="0" borderId="91" xfId="9" applyBorder="true" applyAlignment="true">
      <alignment horizontal="right"/>
    </xf>
    <xf numFmtId="0" fontId="7" fillId="0" borderId="91" xfId="9" applyFont="true" applyFill="true" applyBorder="true"/>
    <xf numFmtId="0" fontId="19" fillId="0" borderId="91" xfId="9" applyFill="true" applyBorder="true"/>
    <xf numFmtId="0" fontId="33" fillId="0" borderId="91" xfId="9" applyFont="true" applyFill="true" applyBorder="true"/>
    <xf numFmtId="0" fontId="33" fillId="0" borderId="91" xfId="9" applyFont="true" applyBorder="true"/>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0" xfId="0" applyFont="true" applyBorder="true" applyAlignment="true">
      <alignment horizontal="center" wrapText="true"/>
    </xf>
    <xf numFmtId="1" fontId="99" fillId="49" borderId="92" xfId="0" applyNumberFormat="true" applyFont="true" applyFill="true" applyBorder="true" applyAlignment="true" applyProtection="true">
      <alignment horizontal="center" vertical="center"/>
    </xf>
    <xf numFmtId="1" fontId="100" fillId="50" borderId="93" xfId="0" applyNumberFormat="true" applyFont="true" applyFill="true" applyBorder="true" applyAlignment="true" applyProtection="true">
      <alignment horizontal="center" vertical="center"/>
    </xf>
    <xf numFmtId="1" fontId="101" fillId="51" borderId="94" xfId="0" applyNumberFormat="true" applyFont="true" applyFill="true" applyBorder="true" applyAlignment="true" applyProtection="true">
      <alignment horizontal="center" vertical="center"/>
    </xf>
    <xf numFmtId="1" fontId="102" fillId="52" borderId="95" xfId="0" applyNumberFormat="true" applyFont="true" applyFill="true" applyBorder="true" applyAlignment="true" applyProtection="true">
      <alignment horizontal="center" vertical="center"/>
    </xf>
    <xf numFmtId="1" fontId="103" fillId="53" borderId="96" xfId="0" applyNumberFormat="true" applyFont="true" applyFill="true" applyBorder="true" applyAlignment="true" applyProtection="true">
      <alignment horizontal="center" vertical="center"/>
    </xf>
    <xf numFmtId="1" fontId="104" fillId="54" borderId="97" xfId="0" applyNumberFormat="true" applyFont="true" applyFill="true" applyBorder="true" applyAlignment="true" applyProtection="true">
      <alignment horizontal="center" vertical="center"/>
    </xf>
    <xf numFmtId="1" fontId="105" fillId="55" borderId="98" xfId="0" applyNumberFormat="true" applyFont="true" applyFill="true" applyBorder="true" applyAlignment="true" applyProtection="true">
      <alignment horizontal="center" vertical="center"/>
    </xf>
    <xf numFmtId="1" fontId="106" fillId="56" borderId="99" xfId="0" applyNumberFormat="true" applyFont="true" applyFill="true" applyBorder="true" applyAlignment="true" applyProtection="true">
      <alignment horizontal="center" vertical="center"/>
    </xf>
    <xf numFmtId="1" fontId="107" fillId="57" borderId="100" xfId="0" applyNumberFormat="true" applyFont="true" applyFill="true" applyBorder="true" applyAlignment="true" applyProtection="true">
      <alignment horizontal="center" vertical="center"/>
    </xf>
    <xf numFmtId="1" fontId="108" fillId="58" borderId="101" xfId="0" applyNumberFormat="true" applyFont="true" applyFill="true" applyBorder="true" applyAlignment="true" applyProtection="true">
      <alignment horizontal="center" vertical="center"/>
    </xf>
    <xf numFmtId="1" fontId="109" fillId="59" borderId="102" xfId="0" applyNumberFormat="true" applyFont="true" applyFill="true" applyBorder="true" applyAlignment="true" applyProtection="true">
      <alignment horizontal="center" vertical="center"/>
    </xf>
    <xf numFmtId="1" fontId="110" fillId="60" borderId="103" xfId="0" applyNumberFormat="true" applyFont="true" applyFill="true" applyBorder="true" applyAlignment="true" applyProtection="true">
      <alignment horizontal="center" vertical="center"/>
    </xf>
    <xf numFmtId="1" fontId="111" fillId="61" borderId="104" xfId="0" applyNumberFormat="true" applyFont="true" applyFill="true" applyBorder="true" applyAlignment="true" applyProtection="true">
      <alignment horizontal="center" vertical="center"/>
    </xf>
    <xf numFmtId="1" fontId="112" fillId="62" borderId="105" xfId="0" applyNumberFormat="true" applyFont="true" applyFill="true" applyBorder="true" applyAlignment="true" applyProtection="true">
      <alignment horizontal="center" vertical="center"/>
    </xf>
    <xf numFmtId="1" fontId="113" fillId="63" borderId="106" xfId="0" applyNumberFormat="true" applyFont="true" applyFill="true" applyBorder="true" applyAlignment="true" applyProtection="true">
      <alignment horizontal="center" vertical="center"/>
    </xf>
    <xf numFmtId="1" fontId="114" fillId="64" borderId="107" xfId="0" applyNumberFormat="true" applyFont="true" applyFill="true" applyBorder="true" applyAlignment="true" applyProtection="true">
      <alignment horizontal="center" vertical="center"/>
    </xf>
    <xf numFmtId="1" fontId="115" fillId="65" borderId="108" xfId="0" applyNumberFormat="true" applyFont="true" applyFill="true" applyBorder="true" applyAlignment="true" applyProtection="true">
      <alignment horizontal="center" vertical="center"/>
    </xf>
    <xf numFmtId="1" fontId="116" fillId="66" borderId="109" xfId="0" applyNumberFormat="true" applyFont="true" applyFill="true" applyBorder="true" applyAlignment="true" applyProtection="true">
      <alignment horizontal="center" vertical="center"/>
    </xf>
    <xf numFmtId="1" fontId="117" fillId="67" borderId="110" xfId="0" applyNumberFormat="true" applyFont="true" applyFill="true" applyBorder="true" applyAlignment="true" applyProtection="true">
      <alignment horizontal="center" vertical="center"/>
    </xf>
    <xf numFmtId="1" fontId="118" fillId="68" borderId="111" xfId="0" applyNumberFormat="true" applyFont="true" applyFill="true" applyBorder="true" applyAlignment="true" applyProtection="true">
      <alignment horizontal="center" vertical="center"/>
    </xf>
    <xf numFmtId="1" fontId="119" fillId="69" borderId="112" xfId="0" applyNumberFormat="true" applyFont="true" applyFill="true" applyBorder="true" applyAlignment="true" applyProtection="true">
      <alignment horizontal="center" vertical="center"/>
    </xf>
    <xf numFmtId="1" fontId="120" fillId="70" borderId="113" xfId="0" applyNumberFormat="true" applyFont="true" applyFill="true" applyBorder="true" applyAlignment="true" applyProtection="true">
      <alignment horizontal="center" vertical="center"/>
    </xf>
    <xf numFmtId="1" fontId="121" fillId="71" borderId="114" xfId="0" applyNumberFormat="true" applyFont="true" applyFill="true" applyBorder="true" applyAlignment="true" applyProtection="true">
      <alignment horizontal="center" vertical="center"/>
    </xf>
    <xf numFmtId="0" fontId="122" fillId="72" borderId="115" xfId="0" applyNumberFormat="true" applyFont="true" applyFill="true" applyBorder="true" applyAlignment="true" applyProtection="true">
      <alignment horizontal="center" vertical="center"/>
    </xf>
    <xf numFmtId="164" fontId="123" fillId="73" borderId="116" xfId="0" applyNumberFormat="true" applyFont="true" applyFill="true" applyBorder="true" applyAlignment="true" applyProtection="true">
      <alignment horizontal="center" vertical="center"/>
    </xf>
    <xf numFmtId="0" fontId="124" fillId="74" borderId="117" xfId="0" applyNumberFormat="true" applyFont="true" applyFill="true" applyBorder="true" applyAlignment="true" applyProtection="true">
      <alignment horizontal="center" vertical="center"/>
    </xf>
    <xf numFmtId="0" fontId="125" fillId="75" borderId="118" xfId="0" applyNumberFormat="true" applyFont="true" applyFill="true" applyBorder="true" applyAlignment="true" applyProtection="true">
      <alignment horizontal="center" vertical="center"/>
    </xf>
    <xf numFmtId="0" fontId="126" fillId="76" borderId="119" xfId="0" applyNumberFormat="true" applyFont="true" applyFill="true" applyBorder="true" applyAlignment="true" applyProtection="true">
      <alignment horizontal="center" vertical="center"/>
    </xf>
    <xf numFmtId="1" fontId="127" fillId="77" borderId="120" xfId="0" applyNumberFormat="true" applyFont="true" applyFill="true" applyBorder="true" applyAlignment="true" applyProtection="true">
      <alignment horizontal="center" vertical="center"/>
    </xf>
    <xf numFmtId="164" fontId="128" fillId="78" borderId="121" xfId="0" applyNumberFormat="true" applyFont="true" applyFill="true" applyBorder="true" applyAlignment="true" applyProtection="true">
      <alignment horizontal="center" vertical="center"/>
    </xf>
    <xf numFmtId="0" fontId="129" fillId="79" borderId="122" xfId="0" applyNumberFormat="true" applyFont="true" applyFill="true" applyBorder="true" applyAlignment="true" applyProtection="true">
      <alignment horizontal="center" vertical="center"/>
    </xf>
    <xf numFmtId="164" fontId="130" fillId="80" borderId="123" xfId="0" applyNumberFormat="true" applyFont="true" applyFill="true" applyBorder="true" applyAlignment="true" applyProtection="true">
      <alignment horizontal="center" vertical="center"/>
    </xf>
    <xf numFmtId="0" fontId="131" fillId="81" borderId="124" xfId="0" applyNumberFormat="true" applyFont="true" applyFill="true" applyBorder="true" applyAlignment="true" applyProtection="true">
      <alignment horizontal="center" vertical="center"/>
    </xf>
    <xf numFmtId="0" fontId="132" fillId="82" borderId="125" xfId="0" applyNumberFormat="true" applyFont="true" applyFill="true" applyBorder="true" applyAlignment="true" applyProtection="true">
      <alignment horizontal="center" vertical="center"/>
    </xf>
    <xf numFmtId="0" fontId="133" fillId="83" borderId="126" xfId="0" applyNumberFormat="true" applyFont="true" applyFill="true" applyBorder="true" applyAlignment="true" applyProtection="true">
      <alignment horizontal="center" vertical="center"/>
    </xf>
    <xf numFmtId="0" fontId="134" fillId="84" borderId="127" xfId="0" applyNumberFormat="true" applyFont="true" applyFill="true" applyBorder="true" applyAlignment="true" applyProtection="true">
      <alignment horizontal="center" vertical="center"/>
    </xf>
    <xf numFmtId="164" fontId="135" fillId="85" borderId="128" xfId="0" applyNumberFormat="true" applyFont="true" applyFill="true" applyBorder="true" applyAlignment="true" applyProtection="true">
      <alignment horizontal="center" vertical="center"/>
    </xf>
    <xf numFmtId="0" fontId="136" fillId="86" borderId="129" xfId="0" applyNumberFormat="true" applyFont="true" applyFill="true" applyBorder="true" applyAlignment="true" applyProtection="true">
      <alignment horizontal="center" vertical="center"/>
    </xf>
    <xf numFmtId="0" fontId="137" fillId="87" borderId="130" xfId="0" applyNumberFormat="true" applyFont="true" applyFill="true" applyBorder="true" applyAlignment="true" applyProtection="true">
      <alignment horizontal="center" vertical="center"/>
    </xf>
    <xf numFmtId="0" fontId="138" fillId="88" borderId="131" xfId="0" applyNumberFormat="true" applyFont="true" applyFill="true" applyBorder="true" applyAlignment="true" applyProtection="true">
      <alignment horizontal="center" vertical="center"/>
    </xf>
    <xf numFmtId="0" fontId="139" fillId="89" borderId="132" xfId="0" applyNumberFormat="true" applyFont="true" applyFill="true" applyBorder="true" applyAlignment="true" applyProtection="true">
      <alignment horizontal="center" vertical="center"/>
    </xf>
    <xf numFmtId="164" fontId="140" fillId="90" borderId="133" xfId="0" applyNumberFormat="true" applyFont="true" applyFill="true" applyBorder="true" applyAlignment="true" applyProtection="true">
      <alignment horizontal="center" vertical="center"/>
    </xf>
    <xf numFmtId="0" fontId="141" fillId="91" borderId="134" xfId="0" applyNumberFormat="true" applyFont="true" applyFill="true" applyBorder="true" applyAlignment="true" applyProtection="true">
      <alignment horizontal="center" vertical="center"/>
    </xf>
    <xf numFmtId="0" fontId="142" fillId="92" borderId="135" xfId="0" applyNumberFormat="true" applyFont="true" applyFill="true" applyBorder="true" applyAlignment="true" applyProtection="true">
      <alignment horizontal="center" vertical="center"/>
    </xf>
    <xf numFmtId="0" fontId="143" fillId="93" borderId="136" xfId="0" applyNumberFormat="true" applyFont="true" applyFill="true" applyBorder="true" applyAlignment="true" applyProtection="true">
      <alignment horizontal="center" vertical="center"/>
    </xf>
    <xf numFmtId="0" fontId="144" fillId="94" borderId="137" xfId="0" applyNumberFormat="true" applyFont="true" applyFill="true" applyBorder="true" applyAlignment="true" applyProtection="true">
      <alignment horizontal="center" vertical="center"/>
    </xf>
    <xf numFmtId="164" fontId="145" fillId="95" borderId="138" xfId="0" applyNumberFormat="true" applyFont="true" applyFill="true" applyBorder="true" applyAlignment="true" applyProtection="true">
      <alignment horizontal="center" vertical="center"/>
    </xf>
    <xf numFmtId="0" fontId="146" fillId="96" borderId="139" xfId="0" applyNumberFormat="true" applyFont="true" applyFill="true" applyBorder="true" applyAlignment="true" applyProtection="true">
      <alignment horizontal="center" vertical="center"/>
    </xf>
    <xf numFmtId="0" fontId="147" fillId="97" borderId="140" xfId="0" applyNumberFormat="true" applyFont="true" applyFill="true" applyBorder="true" applyAlignment="true" applyProtection="true">
      <alignment horizontal="center" vertical="center"/>
    </xf>
    <xf numFmtId="0" fontId="148" fillId="98" borderId="141" xfId="0" applyNumberFormat="true" applyFont="true" applyFill="true" applyBorder="true" applyAlignment="true" applyProtection="true">
      <alignment horizontal="center" vertical="center"/>
    </xf>
    <xf numFmtId="0" fontId="149" fillId="99" borderId="142" xfId="0" applyNumberFormat="true" applyFont="true" applyFill="true" applyBorder="true" applyAlignment="true" applyProtection="true">
      <alignment horizontal="center" vertical="center"/>
    </xf>
    <xf numFmtId="164" fontId="150" fillId="100" borderId="143" xfId="0" applyNumberFormat="true" applyFont="true" applyFill="true" applyBorder="true" applyAlignment="true" applyProtection="true">
      <alignment horizontal="center" vertical="center"/>
    </xf>
    <xf numFmtId="0" fontId="151" fillId="101" borderId="144" xfId="0" applyNumberFormat="true" applyFont="true" applyFill="true" applyBorder="true" applyAlignment="true" applyProtection="true">
      <alignment horizontal="center" vertical="center"/>
    </xf>
    <xf numFmtId="0" fontId="152" fillId="102" borderId="145" xfId="0" applyNumberFormat="true" applyFont="true" applyFill="true" applyBorder="true" applyAlignment="true" applyProtection="true">
      <alignment horizontal="center" vertical="center"/>
    </xf>
    <xf numFmtId="0" fontId="153" fillId="103" borderId="146" xfId="0" applyNumberFormat="true" applyFont="true" applyFill="true" applyBorder="true" applyAlignment="true" applyProtection="true">
      <alignment horizontal="center" vertical="center"/>
    </xf>
    <xf numFmtId="0" fontId="154" fillId="104" borderId="147" xfId="0" applyNumberFormat="true" applyFont="true" applyFill="true" applyBorder="true" applyAlignment="true" applyProtection="true">
      <alignment horizontal="center" vertical="center"/>
    </xf>
    <xf numFmtId="164" fontId="155" fillId="105" borderId="148" xfId="0" applyNumberFormat="true" applyFont="true" applyFill="true" applyBorder="true" applyAlignment="true" applyProtection="true">
      <alignment horizontal="center" vertical="center"/>
    </xf>
    <xf numFmtId="0" fontId="156" fillId="106" borderId="149" xfId="0" applyNumberFormat="true" applyFont="true" applyFill="true" applyBorder="true" applyAlignment="true" applyProtection="true">
      <alignment horizontal="center" vertical="center"/>
    </xf>
    <xf numFmtId="0" fontId="157" fillId="107" borderId="150" xfId="0" applyNumberFormat="true" applyFont="true" applyFill="true" applyBorder="true" applyAlignment="true" applyProtection="true">
      <alignment horizontal="center" vertical="center"/>
    </xf>
    <xf numFmtId="0" fontId="158" fillId="108" borderId="151" xfId="0" applyNumberFormat="true" applyFont="true" applyFill="true" applyBorder="true" applyAlignment="true" applyProtection="true">
      <alignment horizontal="center" vertical="center"/>
    </xf>
    <xf numFmtId="0" fontId="159" fillId="109" borderId="152" xfId="0" applyNumberFormat="true" applyFont="true" applyFill="true" applyBorder="true" applyAlignment="true" applyProtection="true">
      <alignment horizontal="center" vertical="center"/>
    </xf>
    <xf numFmtId="164" fontId="160" fillId="110" borderId="153" xfId="0" applyNumberFormat="true" applyFont="true" applyFill="true" applyBorder="true" applyAlignment="true" applyProtection="true">
      <alignment horizontal="center" vertical="center"/>
    </xf>
    <xf numFmtId="0" fontId="161" fillId="111" borderId="154" xfId="0" applyNumberFormat="true" applyFont="true" applyFill="true" applyBorder="true" applyAlignment="true" applyProtection="true">
      <alignment horizontal="center" vertical="center"/>
    </xf>
    <xf numFmtId="0" fontId="162" fillId="112" borderId="155" xfId="0" applyNumberFormat="true" applyFont="true" applyFill="true" applyBorder="true" applyAlignment="true" applyProtection="true">
      <alignment horizontal="center" vertical="center"/>
    </xf>
    <xf numFmtId="0" fontId="163" fillId="113" borderId="156" xfId="0" applyNumberFormat="true" applyFont="true" applyFill="true" applyBorder="true" applyAlignment="true" applyProtection="true">
      <alignment horizontal="center" vertical="center"/>
    </xf>
    <xf numFmtId="0" fontId="164" fillId="114" borderId="157" xfId="0" applyNumberFormat="true" applyFont="true" applyFill="true" applyBorder="true" applyAlignment="true" applyProtection="true">
      <alignment horizontal="center" vertical="center"/>
    </xf>
    <xf numFmtId="164" fontId="165" fillId="115" borderId="158" xfId="0" applyNumberFormat="true" applyFont="true" applyFill="true" applyBorder="true" applyAlignment="true" applyProtection="true">
      <alignment horizontal="center" vertical="center"/>
    </xf>
    <xf numFmtId="0" fontId="166" fillId="116" borderId="159" xfId="0" applyNumberFormat="true" applyFont="true" applyFill="true" applyBorder="true" applyAlignment="true" applyProtection="true">
      <alignment horizontal="center" vertical="center"/>
    </xf>
    <xf numFmtId="0" fontId="167" fillId="117" borderId="160" xfId="0" applyNumberFormat="true" applyFont="true" applyFill="true" applyBorder="true" applyAlignment="true" applyProtection="true">
      <alignment horizontal="center" vertical="center"/>
    </xf>
    <xf numFmtId="0" fontId="168" fillId="118" borderId="161" xfId="0" applyNumberFormat="true" applyFont="true" applyFill="true" applyBorder="true" applyAlignment="true" applyProtection="true">
      <alignment horizontal="center" vertical="center"/>
    </xf>
    <xf numFmtId="0" fontId="169" fillId="119" borderId="162" xfId="0" applyNumberFormat="true" applyFont="true" applyFill="true" applyBorder="true" applyAlignment="true" applyProtection="true">
      <alignment horizontal="center" vertical="center"/>
    </xf>
    <xf numFmtId="164" fontId="170" fillId="120" borderId="163" xfId="0" applyNumberFormat="true" applyFont="true" applyFill="true" applyBorder="true" applyAlignment="true" applyProtection="true">
      <alignment horizontal="center" vertical="center"/>
    </xf>
    <xf numFmtId="0" fontId="171" fillId="121" borderId="164" xfId="0" applyNumberFormat="true" applyFont="true" applyFill="true" applyBorder="true" applyAlignment="true" applyProtection="true">
      <alignment horizontal="center" vertical="center"/>
    </xf>
    <xf numFmtId="0" fontId="172" fillId="122" borderId="165" xfId="0" applyNumberFormat="true" applyFont="true" applyFill="true" applyBorder="true" applyAlignment="true" applyProtection="true">
      <alignment horizontal="center" vertical="center"/>
    </xf>
    <xf numFmtId="0" fontId="173" fillId="123" borderId="166" xfId="0" applyNumberFormat="true" applyFont="true" applyFill="true" applyBorder="true" applyAlignment="true" applyProtection="true">
      <alignment horizontal="center" vertical="center"/>
    </xf>
    <xf numFmtId="0" fontId="174" fillId="124" borderId="167" xfId="0" applyNumberFormat="true" applyFont="true" applyFill="true" applyBorder="true" applyAlignment="true" applyProtection="true">
      <alignment horizontal="center" vertical="center"/>
    </xf>
    <xf numFmtId="164" fontId="175" fillId="125" borderId="168" xfId="0" applyNumberFormat="true" applyFont="true" applyFill="true" applyBorder="true" applyAlignment="true" applyProtection="true">
      <alignment horizontal="center" vertical="center"/>
    </xf>
    <xf numFmtId="0" fontId="176" fillId="126" borderId="169" xfId="0" applyNumberFormat="true" applyFont="true" applyFill="true" applyBorder="true" applyAlignment="true" applyProtection="true">
      <alignment horizontal="center" vertical="center"/>
    </xf>
    <xf numFmtId="0" fontId="177" fillId="127" borderId="170" xfId="0" applyNumberFormat="true" applyFont="true" applyFill="true" applyBorder="true" applyAlignment="true" applyProtection="true">
      <alignment horizontal="center" vertical="center"/>
    </xf>
    <xf numFmtId="0" fontId="178" fillId="128" borderId="171" xfId="0" applyNumberFormat="true" applyFont="true" applyFill="true" applyBorder="true" applyAlignment="true" applyProtection="true">
      <alignment horizontal="center" vertical="center"/>
    </xf>
    <xf numFmtId="0" fontId="179" fillId="129" borderId="172" xfId="0" applyNumberFormat="true" applyFont="true" applyFill="true" applyBorder="true" applyAlignment="true" applyProtection="true">
      <alignment horizontal="center" vertical="center"/>
    </xf>
    <xf numFmtId="164" fontId="180" fillId="130" borderId="173" xfId="0" applyNumberFormat="true" applyFont="true" applyFill="true" applyBorder="true" applyAlignment="true" applyProtection="true">
      <alignment horizontal="center" vertical="center"/>
    </xf>
    <xf numFmtId="0" fontId="181" fillId="131" borderId="174" xfId="0" applyNumberFormat="true" applyFont="true" applyFill="true" applyBorder="true" applyAlignment="true" applyProtection="true">
      <alignment horizontal="center" vertical="center"/>
    </xf>
    <xf numFmtId="0" fontId="182" fillId="132" borderId="175" xfId="0" applyNumberFormat="true" applyFont="true" applyFill="true" applyBorder="true" applyAlignment="true" applyProtection="true">
      <alignment horizontal="center" vertical="center"/>
    </xf>
    <xf numFmtId="0" fontId="183" fillId="133" borderId="176" xfId="0" applyNumberFormat="true" applyFont="true" applyFill="true" applyBorder="true" applyAlignment="true" applyProtection="true">
      <alignment horizontal="center" vertical="center"/>
    </xf>
    <xf numFmtId="0" fontId="184" fillId="134" borderId="177" xfId="0" applyNumberFormat="true" applyFont="true" applyFill="true" applyBorder="true" applyAlignment="true" applyProtection="true">
      <alignment horizontal="center" vertical="center"/>
    </xf>
    <xf numFmtId="164" fontId="185" fillId="135" borderId="178" xfId="0" applyNumberFormat="true" applyFont="true" applyFill="true" applyBorder="true" applyAlignment="true" applyProtection="true">
      <alignment horizontal="center" vertical="center"/>
    </xf>
    <xf numFmtId="0" fontId="186" fillId="136" borderId="179" xfId="0" applyNumberFormat="true" applyFont="true" applyFill="true" applyBorder="true" applyAlignment="true" applyProtection="true">
      <alignment horizontal="center" vertical="center"/>
    </xf>
    <xf numFmtId="0" fontId="187" fillId="137" borderId="180" xfId="0" applyNumberFormat="true" applyFont="true" applyFill="true" applyBorder="true" applyAlignment="true" applyProtection="true">
      <alignment horizontal="center" vertical="center"/>
    </xf>
    <xf numFmtId="0" fontId="188" fillId="138" borderId="181" xfId="0" applyNumberFormat="true" applyFont="true" applyFill="true" applyBorder="true" applyAlignment="true" applyProtection="true">
      <alignment horizontal="center" vertical="center"/>
    </xf>
    <xf numFmtId="0" fontId="189" fillId="139" borderId="182" xfId="0" applyNumberFormat="true" applyFont="true" applyFill="true" applyBorder="true" applyAlignment="true" applyProtection="true">
      <alignment horizontal="center" vertical="center"/>
    </xf>
    <xf numFmtId="164" fontId="190" fillId="140" borderId="183" xfId="0" applyNumberFormat="true" applyFont="true" applyFill="true" applyBorder="true" applyAlignment="true" applyProtection="true">
      <alignment horizontal="center" vertical="center"/>
    </xf>
    <xf numFmtId="0" fontId="191" fillId="141" borderId="184" xfId="0" applyNumberFormat="true" applyFont="true" applyFill="true" applyBorder="true" applyAlignment="true" applyProtection="true">
      <alignment horizontal="center" vertical="center"/>
    </xf>
    <xf numFmtId="0" fontId="192" fillId="142" borderId="185" xfId="0" applyNumberFormat="true" applyFont="true" applyFill="true" applyBorder="true" applyAlignment="true" applyProtection="true">
      <alignment horizontal="center" vertical="center"/>
    </xf>
    <xf numFmtId="0" fontId="193" fillId="143" borderId="186" xfId="0" applyNumberFormat="true" applyFont="true" applyFill="true" applyBorder="true" applyAlignment="true" applyProtection="true">
      <alignment horizontal="center" vertical="center"/>
    </xf>
    <xf numFmtId="0" fontId="194" fillId="144" borderId="187" xfId="0" applyNumberFormat="true" applyFont="true" applyFill="true" applyBorder="true" applyAlignment="true" applyProtection="true">
      <alignment horizontal="center" vertical="center"/>
    </xf>
    <xf numFmtId="164" fontId="195" fillId="145" borderId="188" xfId="0" applyNumberFormat="true" applyFont="true" applyFill="true" applyBorder="true" applyAlignment="true" applyProtection="true">
      <alignment horizontal="center" vertical="center"/>
    </xf>
    <xf numFmtId="0" fontId="196" fillId="146" borderId="189" xfId="0" applyNumberFormat="true" applyFont="true" applyFill="true" applyBorder="true" applyAlignment="true" applyProtection="true">
      <alignment horizontal="center" vertical="center"/>
    </xf>
    <xf numFmtId="0" fontId="197" fillId="147" borderId="190" xfId="0" applyNumberFormat="true" applyFont="true" applyFill="true" applyBorder="true" applyAlignment="true" applyProtection="true">
      <alignment horizontal="center" vertical="center"/>
    </xf>
    <xf numFmtId="0" fontId="198" fillId="148" borderId="191" xfId="0" applyNumberFormat="true" applyFont="true" applyFill="true" applyBorder="true" applyAlignment="true" applyProtection="true">
      <alignment horizontal="center" vertical="center"/>
    </xf>
    <xf numFmtId="0" fontId="199" fillId="149" borderId="192" xfId="0" applyNumberFormat="true" applyFont="true" applyFill="true" applyBorder="true" applyAlignment="true" applyProtection="true">
      <alignment horizontal="center" vertical="center"/>
    </xf>
    <xf numFmtId="164" fontId="200" fillId="150" borderId="193" xfId="0" applyNumberFormat="true" applyFont="true" applyFill="true" applyBorder="true" applyAlignment="true" applyProtection="true">
      <alignment horizontal="center" vertical="center"/>
    </xf>
    <xf numFmtId="0" fontId="201" fillId="151" borderId="194" xfId="0" applyNumberFormat="true" applyFont="true" applyFill="true" applyBorder="true" applyAlignment="true" applyProtection="true">
      <alignment horizontal="center" vertical="center"/>
    </xf>
    <xf numFmtId="0" fontId="202" fillId="152" borderId="195" xfId="0" applyNumberFormat="true" applyFont="true" applyFill="true" applyBorder="true" applyAlignment="true" applyProtection="true">
      <alignment horizontal="center" vertical="center"/>
    </xf>
    <xf numFmtId="0" fontId="203" fillId="153" borderId="196" xfId="0" applyNumberFormat="true" applyFont="true" applyFill="true" applyBorder="true" applyAlignment="true" applyProtection="true">
      <alignment horizontal="center" vertical="center"/>
    </xf>
    <xf numFmtId="0" fontId="204" fillId="154" borderId="197" xfId="0" applyNumberFormat="true" applyFont="true" applyFill="true" applyBorder="true" applyAlignment="true" applyProtection="true">
      <alignment horizontal="center" vertical="center"/>
    </xf>
    <xf numFmtId="164" fontId="205" fillId="155" borderId="198" xfId="0" applyNumberFormat="true" applyFont="true" applyFill="true" applyBorder="true" applyAlignment="true" applyProtection="true">
      <alignment horizontal="center" vertical="center"/>
    </xf>
    <xf numFmtId="0" fontId="206" fillId="156" borderId="199" xfId="0" applyNumberFormat="true" applyFont="true" applyFill="true" applyBorder="true" applyAlignment="true" applyProtection="true">
      <alignment horizontal="center" vertical="center"/>
    </xf>
    <xf numFmtId="0" fontId="207" fillId="157" borderId="200" xfId="0" applyNumberFormat="true" applyFont="true" applyFill="true" applyBorder="true" applyAlignment="true" applyProtection="true">
      <alignment horizontal="center" vertical="center"/>
    </xf>
    <xf numFmtId="0" fontId="208" fillId="158" borderId="201" xfId="0" applyNumberFormat="true" applyFont="true" applyFill="true" applyBorder="true" applyAlignment="true" applyProtection="true">
      <alignment horizontal="center" vertical="center"/>
    </xf>
    <xf numFmtId="0" fontId="209" fillId="159" borderId="202" xfId="0" applyNumberFormat="true" applyFont="true" applyFill="true" applyBorder="true" applyAlignment="true" applyProtection="true">
      <alignment horizontal="center" vertical="center"/>
    </xf>
    <xf numFmtId="164" fontId="210" fillId="160" borderId="203" xfId="0" applyNumberFormat="true" applyFont="true" applyFill="true" applyBorder="true" applyAlignment="true" applyProtection="true">
      <alignment horizontal="center" vertical="center"/>
    </xf>
    <xf numFmtId="0" fontId="211" fillId="161" borderId="204" xfId="0" applyNumberFormat="true" applyFont="true" applyFill="true" applyBorder="true" applyAlignment="true" applyProtection="true">
      <alignment horizontal="center" vertical="center"/>
    </xf>
    <xf numFmtId="0" fontId="212" fillId="162" borderId="205" xfId="0" applyNumberFormat="true" applyFont="true" applyFill="true" applyBorder="true" applyAlignment="true" applyProtection="true">
      <alignment horizontal="center" vertical="center"/>
    </xf>
    <xf numFmtId="0" fontId="213" fillId="163" borderId="206" xfId="0" applyNumberFormat="true" applyFont="true" applyFill="true" applyBorder="true" applyAlignment="true" applyProtection="true">
      <alignment horizontal="center" vertical="center"/>
    </xf>
    <xf numFmtId="0" fontId="214" fillId="164" borderId="207" xfId="0" applyNumberFormat="true" applyFont="true" applyFill="true" applyBorder="true" applyAlignment="true" applyProtection="true">
      <alignment horizontal="center" vertical="center"/>
    </xf>
    <xf numFmtId="164" fontId="215" fillId="165" borderId="208" xfId="0" applyNumberFormat="true" applyFont="true" applyFill="true" applyBorder="true" applyAlignment="true" applyProtection="true">
      <alignment horizontal="center" vertical="center"/>
    </xf>
    <xf numFmtId="0" fontId="216" fillId="166" borderId="209" xfId="0" applyNumberFormat="true" applyFont="true" applyFill="true" applyBorder="true" applyAlignment="true" applyProtection="true">
      <alignment horizontal="center" vertical="center"/>
    </xf>
    <xf numFmtId="0" fontId="217" fillId="167" borderId="210" xfId="0" applyNumberFormat="true" applyFont="true" applyFill="true" applyBorder="true" applyAlignment="true" applyProtection="true">
      <alignment horizontal="center" vertical="center"/>
    </xf>
    <xf numFmtId="0" fontId="218" fillId="168" borderId="211" xfId="0" applyNumberFormat="true" applyFont="true" applyFill="true" applyBorder="true" applyAlignment="true" applyProtection="true">
      <alignment horizontal="center" vertical="center"/>
    </xf>
    <xf numFmtId="0" fontId="219" fillId="169" borderId="212" xfId="0" applyNumberFormat="true" applyFont="true" applyFill="true" applyBorder="true" applyAlignment="true" applyProtection="true">
      <alignment horizontal="center" vertical="center"/>
    </xf>
    <xf numFmtId="164" fontId="220" fillId="170" borderId="213" xfId="0" applyNumberFormat="true" applyFont="true" applyFill="true" applyBorder="true" applyAlignment="true" applyProtection="true">
      <alignment horizontal="center" vertical="center"/>
    </xf>
    <xf numFmtId="0" fontId="221" fillId="171" borderId="214" xfId="0" applyNumberFormat="true" applyFont="true" applyFill="true" applyBorder="true" applyAlignment="true" applyProtection="true">
      <alignment horizontal="center" vertical="center"/>
    </xf>
    <xf numFmtId="0" fontId="222" fillId="172" borderId="215" xfId="0" applyNumberFormat="true" applyFont="true" applyFill="true" applyBorder="true" applyAlignment="true" applyProtection="true">
      <alignment horizontal="center" vertical="center"/>
    </xf>
    <xf numFmtId="0" fontId="223" fillId="173" borderId="216" xfId="0" applyNumberFormat="true" applyFont="true" applyFill="true" applyBorder="true" applyAlignment="true" applyProtection="true">
      <alignment horizontal="center" vertical="center"/>
    </xf>
    <xf numFmtId="0" fontId="224" fillId="174" borderId="217" xfId="0" applyNumberFormat="true" applyFont="true" applyFill="true" applyBorder="true" applyAlignment="true" applyProtection="true">
      <alignment horizontal="center" vertical="center"/>
    </xf>
    <xf numFmtId="164" fontId="225" fillId="175" borderId="218" xfId="0" applyNumberFormat="true" applyFont="true" applyFill="true" applyBorder="true" applyAlignment="true" applyProtection="true">
      <alignment horizontal="center" vertical="center"/>
    </xf>
    <xf numFmtId="0" fontId="226" fillId="176" borderId="219" xfId="0" applyNumberFormat="true" applyFont="true" applyFill="true" applyBorder="true" applyAlignment="true" applyProtection="true">
      <alignment horizontal="center" vertical="center"/>
    </xf>
    <xf numFmtId="0" fontId="227" fillId="177" borderId="220" xfId="0" applyNumberFormat="true" applyFont="true" applyFill="true" applyBorder="true" applyAlignment="true" applyProtection="true">
      <alignment horizontal="center" vertical="center"/>
    </xf>
    <xf numFmtId="0" fontId="228" fillId="178" borderId="221" xfId="0" applyNumberFormat="true" applyFont="true" applyFill="true" applyBorder="true" applyAlignment="true" applyProtection="true">
      <alignment horizontal="center" vertical="center"/>
    </xf>
    <xf numFmtId="0" fontId="229" fillId="179" borderId="222" xfId="0" applyNumberFormat="true" applyFont="true" applyFill="true" applyBorder="true" applyAlignment="true" applyProtection="true">
      <alignment horizontal="center" vertical="center"/>
    </xf>
    <xf numFmtId="164" fontId="230" fillId="180" borderId="223" xfId="0" applyNumberFormat="true" applyFont="true" applyFill="true" applyBorder="true" applyAlignment="true" applyProtection="true">
      <alignment horizontal="center" vertical="center"/>
    </xf>
    <xf numFmtId="0" fontId="231" fillId="181" borderId="224" xfId="0" applyNumberFormat="true" applyFont="true" applyFill="true" applyBorder="true" applyAlignment="true" applyProtection="true">
      <alignment horizontal="center" vertical="center"/>
    </xf>
    <xf numFmtId="0" fontId="232" fillId="182" borderId="225" xfId="0" applyNumberFormat="true" applyFont="true" applyFill="true" applyBorder="true" applyAlignment="true" applyProtection="true">
      <alignment horizontal="center" vertical="center"/>
    </xf>
    <xf numFmtId="0" fontId="233" fillId="183" borderId="226" xfId="0" applyNumberFormat="true" applyFont="true" applyFill="true" applyBorder="true" applyAlignment="true" applyProtection="true">
      <alignment horizontal="center" vertical="center"/>
    </xf>
    <xf numFmtId="0" fontId="234" fillId="184" borderId="227" xfId="0" applyNumberFormat="true" applyFont="true" applyFill="true" applyBorder="true" applyAlignment="true" applyProtection="true">
      <alignment horizontal="center" vertical="center"/>
    </xf>
    <xf numFmtId="164" fontId="235" fillId="185" borderId="228" xfId="0" applyNumberFormat="true" applyFont="true" applyFill="true" applyBorder="true" applyAlignment="true" applyProtection="true">
      <alignment horizontal="center" vertical="center"/>
    </xf>
    <xf numFmtId="0" fontId="236" fillId="186" borderId="229" xfId="0" applyNumberFormat="true" applyFont="true" applyFill="true" applyBorder="true" applyAlignment="true" applyProtection="true">
      <alignment horizontal="center" vertical="center"/>
    </xf>
    <xf numFmtId="0" fontId="237" fillId="187" borderId="230" xfId="0" applyNumberFormat="true" applyFont="true" applyFill="true" applyBorder="true" applyAlignment="true" applyProtection="true">
      <alignment horizontal="center" vertical="center"/>
    </xf>
    <xf numFmtId="0" fontId="238" fillId="188" borderId="231" xfId="0" applyNumberFormat="true" applyFont="true" applyFill="true" applyBorder="true" applyAlignment="true" applyProtection="true">
      <alignment horizontal="center" vertical="center"/>
    </xf>
    <xf numFmtId="0" fontId="239" fillId="189" borderId="232" xfId="0" applyNumberFormat="true" applyFont="true" applyFill="true" applyBorder="true" applyAlignment="true" applyProtection="true">
      <alignment horizontal="center" vertical="center"/>
    </xf>
    <xf numFmtId="0" fontId="240" fillId="190" borderId="233" xfId="0" applyNumberFormat="true" applyFont="true" applyFill="true" applyBorder="true" applyAlignment="true" applyProtection="true">
      <alignment horizontal="center" vertical="center"/>
    </xf>
    <xf numFmtId="0" fontId="241" fillId="191" borderId="234" xfId="0" applyNumberFormat="true" applyFont="true" applyFill="true" applyBorder="true" applyAlignment="true" applyProtection="true">
      <alignment horizontal="center" vertical="center"/>
    </xf>
    <xf numFmtId="0" fontId="242" fillId="192" borderId="235" xfId="0" applyNumberFormat="true" applyFont="true" applyFill="true" applyBorder="true" applyAlignment="true" applyProtection="true">
      <alignment horizontal="center" vertical="center"/>
    </xf>
    <xf numFmtId="0" fontId="243" fillId="0" borderId="236" xfId="0" applyNumberFormat="true" applyFont="true" applyBorder="true" applyAlignment="true" applyProtection="true"/>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55" xfId="11" applyFont="true" applyFill="true" applyBorder="true" applyAlignment="true">
      <alignment horizontal="center" wrapText="true"/>
    </xf>
    <xf numFmtId="0" fontId="4" fillId="2" borderId="55" xfId="11" applyFont="true" applyFill="true" applyBorder="true" applyAlignment="true">
      <alignment horizontal="center"/>
    </xf>
    <xf numFmtId="0" fontId="60" fillId="42" borderId="39" xfId="12" applyFont="true" applyFill="true" applyBorder="true" applyAlignment="true">
      <alignment horizontal="center" vertical="center"/>
    </xf>
    <xf numFmtId="0" fontId="60" fillId="42" borderId="55" xfId="12" applyFont="true" applyFill="true" applyBorder="true" applyAlignment="true">
      <alignment horizontal="center" vertical="center"/>
    </xf>
    <xf numFmtId="0" fontId="60" fillId="42" borderId="40" xfId="12" applyFont="true" applyFill="true" applyBorder="true" applyAlignment="true">
      <alignment horizontal="center" vertical="center"/>
    </xf>
    <xf numFmtId="0" fontId="60" fillId="43" borderId="55" xfId="12" applyFont="true" applyFill="true" applyBorder="true" applyAlignment="true">
      <alignment horizontal="center" vertical="center"/>
    </xf>
    <xf numFmtId="0" fontId="60" fillId="27" borderId="39" xfId="12" applyFont="true" applyFill="true" applyBorder="true" applyAlignment="true">
      <alignment horizontal="center" vertical="center"/>
    </xf>
    <xf numFmtId="0" fontId="60" fillId="27" borderId="55" xfId="12" applyFont="true" applyFill="true" applyBorder="true" applyAlignment="true">
      <alignment horizontal="center" vertical="center"/>
    </xf>
    <xf numFmtId="0" fontId="60" fillId="27" borderId="40" xfId="12" applyFont="true" applyFill="true" applyBorder="true" applyAlignment="true">
      <alignment horizontal="center" vertical="center"/>
    </xf>
    <xf numFmtId="0" fontId="92"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1" fillId="0" borderId="2" xfId="0" applyFont="true" applyBorder="true" applyAlignment="true">
      <alignment horizontal="left" vertical="center" wrapText="true"/>
    </xf>
    <xf numFmtId="0" fontId="1"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55" xfId="0" applyFont="true" applyBorder="true" applyAlignment="true">
      <alignment horizontal="left" vertical="top" wrapText="true"/>
    </xf>
    <xf numFmtId="0" fontId="3" fillId="0" borderId="55"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9" fillId="2" borderId="236" xfId="20" applyFont="true" applyFill="true"/>
    <xf numFmtId="0" fontId="26" fillId="2" borderId="236" xfId="20" applyFont="true" applyFill="true"/>
    <xf numFmtId="0" fontId="80" fillId="2" borderId="236" xfId="20" applyFont="true" applyFill="true"/>
    <xf numFmtId="0" fontId="65"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6"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6"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4" fillId="42" borderId="236" xfId="22" applyFont="true" applyFill="true" applyAlignment="true">
      <alignment horizontal="left" vertical="center" wrapText="true"/>
    </xf>
    <xf numFmtId="0" fontId="244" fillId="43" borderId="237" xfId="22" applyFont="true" applyFill="true" applyBorder="true" applyAlignment="true">
      <alignment horizontal="left" vertical="center" wrapText="true"/>
    </xf>
    <xf numFmtId="0" fontId="244" fillId="43" borderId="236" xfId="22" applyFont="true" applyFill="true" applyAlignment="true">
      <alignment horizontal="left" vertical="center" wrapText="true"/>
    </xf>
    <xf numFmtId="0" fontId="244"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5"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8"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90"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2"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4"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6" fillId="0" borderId="640" xfId="0" applyNumberFormat="true" applyFont="true" applyBorder="true" applyAlignment="true" applyProtection="true">
      <alignment horizontal="general" vertical="bottom" textRotation="0" wrapText="false" indent="0" shrinkToFit="false"/>
      <protection locked="true" hidden="false"/>
    </xf>
    <xf numFmtId="0" fontId="798"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7"/>
    <cellStyle name="Hyperlink" xfId="18" builtinId="8"/>
    <cellStyle name="Hyperlink 2" xfId="6"/>
    <cellStyle name="Hyperlink 2 2" xfId="15"/>
    <cellStyle name="Hyperlink 3" xfId="16"/>
    <cellStyle name="Normal" xfId="0" builtinId="0"/>
    <cellStyle name="Normal 2" xfId="2"/>
    <cellStyle name="Normal 2 2" xfId="3"/>
    <cellStyle name="Normal 2 2 2" xfId="5"/>
    <cellStyle name="Normal 2 2 2 2" xfId="13"/>
    <cellStyle name="Normal 2 3" xfId="9"/>
    <cellStyle name="Normal 2 3 2" xfId="19"/>
    <cellStyle name="Normal 2 3 2 2" xfId="22"/>
    <cellStyle name="Normal 2 3 3" xfId="20"/>
    <cellStyle name="Normal 3" xfId="4"/>
    <cellStyle name="Normal 3 2" xfId="8"/>
    <cellStyle name="Normal 4" xfId="10"/>
    <cellStyle name="Normal 4 2" xfId="14"/>
    <cellStyle name="Normal 4 3" xfId="21"/>
    <cellStyle name="Normal 6" xfId="1"/>
    <cellStyle name="Normal 6 2" xfId="11"/>
    <cellStyle name="Normal 6 2 2" xfId="12"/>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21.912993060000002</c:v>
                </c:pt>
                <c:pt idx="1">
                  <c:v>1E-10</c:v>
                </c:pt>
                <c:pt idx="2">
                  <c:v>1E-10</c:v>
                </c:pt>
                <c:pt idx="3">
                  <c:v>1E-10</c:v>
                </c:pt>
                <c:pt idx="4">
                  <c:v>24.597375</c:v>
                </c:pt>
                <c:pt idx="5">
                  <c:v>8.9499999999999993</c:v>
                </c:pt>
              </c:numCache>
            </c:numRef>
          </c:val>
          <c:extLst>
            <c:ext xmlns:c16="http://schemas.microsoft.com/office/drawing/2014/chart" uri="{C3380CC4-5D6E-409C-BE32-E72D297353CC}">
              <c16:uniqueId val="{00000000-C2C5-4768-86D2-DE1BDC3CE06F}"/>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C5-4768-86D2-DE1BDC3CE06F}"/>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C5-4768-86D2-DE1BDC3CE06F}"/>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2C5-4768-86D2-DE1BDC3CE06F}"/>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2C5-4768-86D2-DE1BDC3CE06F}"/>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2C5-4768-86D2-DE1BDC3CE06F}"/>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2C5-4768-86D2-DE1BDC3CE06F}"/>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29.587006939999998</c:v>
                </c:pt>
                <c:pt idx="1">
                  <c:v>1E-10</c:v>
                </c:pt>
                <c:pt idx="2">
                  <c:v>1E-10</c:v>
                </c:pt>
                <c:pt idx="3">
                  <c:v>1E-10</c:v>
                </c:pt>
                <c:pt idx="4">
                  <c:v>1E-10</c:v>
                </c:pt>
                <c:pt idx="5">
                  <c:v>1E-10</c:v>
                </c:pt>
              </c:numCache>
            </c:numRef>
          </c:val>
          <c:extLst>
            <c:ext xmlns:c16="http://schemas.microsoft.com/office/drawing/2014/chart" uri="{C3380CC4-5D6E-409C-BE32-E72D297353CC}">
              <c16:uniqueId val="{00000007-C2C5-4768-86D2-DE1BDC3CE06F}"/>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57.024999999999999</c:v>
                </c:pt>
                <c:pt idx="2">
                  <c:v>43.725000000000001</c:v>
                </c:pt>
                <c:pt idx="3">
                  <c:v>100</c:v>
                </c:pt>
                <c:pt idx="4">
                  <c:v>75.402625</c:v>
                </c:pt>
                <c:pt idx="5">
                  <c:v>91.05</c:v>
                </c:pt>
              </c:numCache>
            </c:numRef>
          </c:val>
          <c:extLst>
            <c:ext xmlns:c16="http://schemas.microsoft.com/office/drawing/2014/chart" uri="{C3380CC4-5D6E-409C-BE32-E72D297353CC}">
              <c16:uniqueId val="{00000008-C2C5-4768-86D2-DE1BDC3CE06F}"/>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48.5</c:v>
                </c:pt>
                <c:pt idx="1">
                  <c:v>42.975000000000001</c:v>
                </c:pt>
                <c:pt idx="2">
                  <c:v>56.274999999999999</c:v>
                </c:pt>
                <c:pt idx="3">
                  <c:v>1E-10</c:v>
                </c:pt>
                <c:pt idx="4">
                  <c:v>1E-10</c:v>
                </c:pt>
                <c:pt idx="5">
                  <c:v>1E-10</c:v>
                </c:pt>
              </c:numCache>
            </c:numRef>
          </c:val>
          <c:extLst>
            <c:ext xmlns:c16="http://schemas.microsoft.com/office/drawing/2014/chart" uri="{C3380CC4-5D6E-409C-BE32-E72D297353CC}">
              <c16:uniqueId val="{00000009-C2C5-4768-86D2-DE1BDC3CE06F}"/>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E82-4BD7-BFA7-9AA23852D71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82-4BD7-BFA7-9AA23852D71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82-4BD7-BFA7-9AA23852D71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82-4BD7-BFA7-9AA23852D71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82-4BD7-BFA7-9AA23852D71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82-4BD7-BFA7-9AA23852D71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662-437E-92AA-F9FB9224E1B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62-437E-92AA-F9FB9224E1B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13-4277-A615-C5F53AAA8D7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13-4277-A615-C5F53AAA8D7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13-4277-A615-C5F53AAA8D7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79A-42C4-9247-B3C347810D3A}"/>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E0-483D-AC0B-7073D0DFFD0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E0-483D-AC0B-7073D0DFFD0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E0-483D-AC0B-7073D0DFFD0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B7-46A8-BAB1-FEF507464E6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B7-46A8-BAB1-FEF507464E66}"/>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A1-41DC-90E8-61BB5D0E81D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43-4F9A-BDE8-F6913AB01498}"/>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36B-4E26-B9E4-8C0769F7E9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58.948545861297539</c:v>
                </c:pt>
                <c:pt idx="1">
                  <c:v>#N/A</c:v>
                </c:pt>
                <c:pt idx="2">
                  <c:v>#N/A</c:v>
                </c:pt>
                <c:pt idx="3">
                  <c:v>68.900000000000006</c:v>
                </c:pt>
                <c:pt idx="4">
                  <c:v>84.608433734939752</c:v>
                </c:pt>
                <c:pt idx="5">
                  <c:v>#N/A</c:v>
                </c:pt>
                <c:pt idx="6">
                  <c:v>#N/A</c:v>
                </c:pt>
                <c:pt idx="7">
                  <c:v>85.27841291190316</c:v>
                </c:pt>
                <c:pt idx="8">
                  <c:v>#N/A</c:v>
                </c:pt>
                <c:pt idx="9">
                  <c:v>#N/A</c:v>
                </c:pt>
                <c:pt idx="10">
                  <c:v>#N/A</c:v>
                </c:pt>
                <c:pt idx="11">
                  <c:v>78.772137990470142</c:v>
                </c:pt>
                <c:pt idx="12">
                  <c:v>#N/A</c:v>
                </c:pt>
                <c:pt idx="13">
                  <c:v>90.732436472346791</c:v>
                </c:pt>
                <c:pt idx="14">
                  <c:v>94.335939999999994</c:v>
                </c:pt>
                <c:pt idx="15">
                  <c:v>96.050651208121366</c:v>
                </c:pt>
                <c:pt idx="16">
                  <c:v>95.897869499992083</c:v>
                </c:pt>
                <c:pt idx="17">
                  <c:v>#N/A</c:v>
                </c:pt>
                <c:pt idx="18">
                  <c:v>96.309948621234298</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55.1</c:v>
                </c:pt>
                <c:pt idx="1">
                  <c:v>55.1</c:v>
                </c:pt>
                <c:pt idx="2">
                  <c:v>55.1</c:v>
                </c:pt>
                <c:pt idx="3">
                  <c:v>55.1</c:v>
                </c:pt>
                <c:pt idx="4">
                  <c:v>55.1</c:v>
                </c:pt>
                <c:pt idx="5">
                  <c:v>57.5</c:v>
                </c:pt>
                <c:pt idx="6">
                  <c:v>59.9</c:v>
                </c:pt>
                <c:pt idx="7">
                  <c:v>62.4</c:v>
                </c:pt>
                <c:pt idx="8">
                  <c:v>64.8</c:v>
                </c:pt>
                <c:pt idx="9">
                  <c:v>67.2</c:v>
                </c:pt>
                <c:pt idx="10">
                  <c:v>69.7</c:v>
                </c:pt>
                <c:pt idx="11">
                  <c:v>72.099999999999994</c:v>
                </c:pt>
                <c:pt idx="12">
                  <c:v>74.5</c:v>
                </c:pt>
                <c:pt idx="13">
                  <c:v>77</c:v>
                </c:pt>
                <c:pt idx="14">
                  <c:v>79.400000000000006</c:v>
                </c:pt>
                <c:pt idx="15">
                  <c:v>81.8</c:v>
                </c:pt>
                <c:pt idx="16">
                  <c:v>84.3</c:v>
                </c:pt>
                <c:pt idx="17">
                  <c:v>86.7</c:v>
                </c:pt>
                <c:pt idx="18">
                  <c:v>89.1</c:v>
                </c:pt>
                <c:pt idx="19">
                  <c:v>91.6</c:v>
                </c:pt>
                <c:pt idx="20">
                  <c:v>94</c:v>
                </c:pt>
                <c:pt idx="21">
                  <c:v>96.4</c:v>
                </c:pt>
                <c:pt idx="22">
                  <c:v>98.8</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13-4277-A615-C5F53AAA8D7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13-4277-A615-C5F53AAA8D7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13-4277-A615-C5F53AAA8D7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13-4277-A615-C5F53AAA8D7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13-4277-A615-C5F53AAA8D71}"/>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13-4277-A615-C5F53AAA8D7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D13-4277-A615-C5F53AAA8D71}"/>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D13-4277-A615-C5F53AAA8D7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D13-4277-A615-C5F53AAA8D7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D13-4277-A615-C5F53AAA8D7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9A-42C4-9247-B3C347810D3A}"/>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9E0-483D-AC0B-7073D0DFFD01}"/>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9E0-483D-AC0B-7073D0DFFD0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9E0-483D-AC0B-7073D0DFFD0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B7-46A8-BAB1-FEF507464E6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B7-46A8-BAB1-FEF507464E66}"/>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A1-41DC-90E8-61BB5D0E81D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43-4F9A-BDE8-F6913AB01498}"/>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6B-4E26-B9E4-8C0769F7E9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82</c:v>
                </c:pt>
                <c:pt idx="1">
                  <c:v>82</c:v>
                </c:pt>
                <c:pt idx="2">
                  <c:v>82</c:v>
                </c:pt>
                <c:pt idx="3">
                  <c:v>82</c:v>
                </c:pt>
                <c:pt idx="4">
                  <c:v>82</c:v>
                </c:pt>
                <c:pt idx="5">
                  <c:v>82.5</c:v>
                </c:pt>
                <c:pt idx="6">
                  <c:v>83</c:v>
                </c:pt>
                <c:pt idx="7">
                  <c:v>83.5</c:v>
                </c:pt>
                <c:pt idx="8">
                  <c:v>84</c:v>
                </c:pt>
                <c:pt idx="9">
                  <c:v>84.5</c:v>
                </c:pt>
                <c:pt idx="10">
                  <c:v>85</c:v>
                </c:pt>
                <c:pt idx="11">
                  <c:v>85.4</c:v>
                </c:pt>
                <c:pt idx="12">
                  <c:v>85.9</c:v>
                </c:pt>
                <c:pt idx="13">
                  <c:v>86.4</c:v>
                </c:pt>
                <c:pt idx="14">
                  <c:v>86.9</c:v>
                </c:pt>
                <c:pt idx="15">
                  <c:v>87.4</c:v>
                </c:pt>
                <c:pt idx="16">
                  <c:v>87.9</c:v>
                </c:pt>
                <c:pt idx="17">
                  <c:v>88.4</c:v>
                </c:pt>
                <c:pt idx="18">
                  <c:v>89.1</c:v>
                </c:pt>
                <c:pt idx="19">
                  <c:v>91.6</c:v>
                </c:pt>
                <c:pt idx="20">
                  <c:v>94</c:v>
                </c:pt>
                <c:pt idx="21">
                  <c:v>96.4</c:v>
                </c:pt>
                <c:pt idx="22">
                  <c:v>98.8</c:v>
                </c:pt>
                <c:pt idx="23">
                  <c:v>#N/A</c:v>
                </c:pt>
              </c:numCache>
            </c:numRef>
          </c:yVal>
          <c:smooth val="0"/>
          <c:extLst>
            <c:ext xmlns:c16="http://schemas.microsoft.com/office/drawing/2014/chart" uri="{C3380CC4-5D6E-409C-BE32-E72D297353CC}">
              <c16:uniqueId val="{00000007-6E82-4BD7-BFA7-9AA23852D71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82-4BD7-BFA7-9AA23852D71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82-4BD7-BFA7-9AA23852D71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E82-4BD7-BFA7-9AA23852D71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E82-4BD7-BFA7-9AA23852D71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E82-4BD7-BFA7-9AA23852D71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E82-4BD7-BFA7-9AA23852D71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62-437E-92AA-F9FB9224E1B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62-437E-92AA-F9FB9224E1B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D13-4277-A615-C5F53AAA8D7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D13-4277-A615-C5F53AAA8D7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D13-4277-A615-C5F53AAA8D71}"/>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9A-42C4-9247-B3C347810D3A}"/>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E0-483D-AC0B-7073D0DFFD01}"/>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E0-483D-AC0B-7073D0DFFD0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E0-483D-AC0B-7073D0DFFD0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B7-46A8-BAB1-FEF507464E6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B7-46A8-BAB1-FEF507464E66}"/>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A1-41DC-90E8-61BB5D0E81D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743-4F9A-BDE8-F6913AB01498}"/>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36B-4E26-B9E4-8C0769F7E9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82.997762863534675</c:v>
                </c:pt>
                <c:pt idx="1">
                  <c:v>#N/A</c:v>
                </c:pt>
                <c:pt idx="2">
                  <c:v>#N/A</c:v>
                </c:pt>
                <c:pt idx="3">
                  <c:v>#N/A</c:v>
                </c:pt>
                <c:pt idx="4">
                  <c:v>#N/A</c:v>
                </c:pt>
                <c:pt idx="5">
                  <c:v>#N/A</c:v>
                </c:pt>
                <c:pt idx="6">
                  <c:v>#N/A</c:v>
                </c:pt>
                <c:pt idx="7">
                  <c:v>#N/A</c:v>
                </c:pt>
                <c:pt idx="8">
                  <c:v>#N/A</c:v>
                </c:pt>
                <c:pt idx="9">
                  <c:v>87.89316522893165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6E82-4BD7-BFA7-9AA23852D712}"/>
            </c:ext>
          </c:extLst>
        </c:ser>
        <c:dLbls>
          <c:showLegendKey val="0"/>
          <c:showVal val="0"/>
          <c:showCatName val="0"/>
          <c:showSerName val="0"/>
          <c:showPercent val="0"/>
          <c:showBubbleSize val="0"/>
        </c:dLbls>
        <c:axId val="84887424"/>
        <c:axId val="84888960"/>
      </c:scatterChart>
      <c:valAx>
        <c:axId val="84887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8960"/>
        <c:crosses val="autoZero"/>
        <c:crossBetween val="midCat"/>
        <c:majorUnit val="5"/>
      </c:valAx>
      <c:valAx>
        <c:axId val="84888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74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AF-4620-877B-B83397E4757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AF-4620-877B-B83397E4757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AF-4620-877B-B83397E4757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AF-4620-877B-B83397E4757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AF-4620-877B-B83397E4757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AF-4620-877B-B83397E4757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1D-47E2-AFC9-B9A1FFDA2E6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1D-47E2-AFC9-B9A1FFDA2E6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5ED-4AB2-80A6-F0911B50469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ED-4AB2-80A6-F0911B50469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ED-4AB2-80A6-F0911B504695}"/>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77B-41DF-8524-B44965B8B180}"/>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30-4C96-ADBE-C2E65BC0558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30-4C96-ADBE-C2E65BC0558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30-4C96-ADBE-C2E65BC0558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8B-414B-9040-8756FBD9053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8B-414B-9040-8756FBD90539}"/>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76-4FC7-AD48-AB40AFA9B19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00-4A9E-86D2-BF2C2254DECD}"/>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998-4DD8-A53C-0246A085B7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84</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36.799999999999997</c:v>
                </c:pt>
                <c:pt idx="15">
                  <c:v>36.799999999999997</c:v>
                </c:pt>
                <c:pt idx="16">
                  <c:v>36.799999999999997</c:v>
                </c:pt>
                <c:pt idx="17">
                  <c:v>36.799999999999997</c:v>
                </c:pt>
                <c:pt idx="18">
                  <c:v>36.799999999999997</c:v>
                </c:pt>
                <c:pt idx="19">
                  <c:v>36.799999999999997</c:v>
                </c:pt>
                <c:pt idx="20">
                  <c:v>36.799999999999997</c:v>
                </c:pt>
                <c:pt idx="21">
                  <c:v>84</c:v>
                </c:pt>
                <c:pt idx="22">
                  <c:v>84</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AAF-4620-877B-B83397E4757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AAF-4620-877B-B83397E4757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AAF-4620-877B-B83397E4757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AAF-4620-877B-B83397E4757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1D-47E2-AFC9-B9A1FFDA2E6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1D-47E2-AFC9-B9A1FFDA2E6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ED-4AB2-80A6-F0911B50469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ED-4AB2-80A6-F0911B50469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ED-4AB2-80A6-F0911B504695}"/>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7B-41DF-8524-B44965B8B180}"/>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30-4C96-ADBE-C2E65BC0558E}"/>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30-4C96-ADBE-C2E65BC0558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F30-4C96-ADBE-C2E65BC0558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8B-414B-9040-8756FBD9053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8B-414B-9040-8756FBD90539}"/>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76-4FC7-AD48-AB40AFA9B19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00-4A9E-86D2-BF2C2254DECD}"/>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98-4DD8-A53C-0246A085B7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36.799999999999997</c:v>
                </c:pt>
                <c:pt idx="13">
                  <c:v>36.799999999999997</c:v>
                </c:pt>
                <c:pt idx="14">
                  <c:v>36.799999999999997</c:v>
                </c:pt>
                <c:pt idx="15">
                  <c:v>36.799999999999997</c:v>
                </c:pt>
                <c:pt idx="16">
                  <c:v>36.799999999999997</c:v>
                </c:pt>
                <c:pt idx="17">
                  <c:v>36.799999999999997</c:v>
                </c:pt>
                <c:pt idx="18">
                  <c:v>36.799999999999997</c:v>
                </c:pt>
                <c:pt idx="19">
                  <c:v>36.799999999999997</c:v>
                </c:pt>
                <c:pt idx="20">
                  <c:v>36.799999999999997</c:v>
                </c:pt>
                <c:pt idx="21">
                  <c:v>#N/A</c:v>
                </c:pt>
                <c:pt idx="22">
                  <c:v>#N/A</c:v>
                </c:pt>
                <c:pt idx="23">
                  <c:v>#N/A</c:v>
                </c:pt>
              </c:numCache>
            </c:numRef>
          </c:yVal>
          <c:smooth val="0"/>
          <c:extLst>
            <c:ext xmlns:c16="http://schemas.microsoft.com/office/drawing/2014/chart" uri="{C3380CC4-5D6E-409C-BE32-E72D297353CC}">
              <c16:uniqueId val="{0000000C-8AAF-4620-877B-B83397E4757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AAF-4620-877B-B83397E4757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AAF-4620-877B-B83397E4757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AAF-4620-877B-B83397E4757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AAF-4620-877B-B83397E4757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AAF-4620-877B-B83397E4757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AAF-4620-877B-B83397E4757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1D-47E2-AFC9-B9A1FFDA2E6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1D-47E2-AFC9-B9A1FFDA2E6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5ED-4AB2-80A6-F0911B50469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5ED-4AB2-80A6-F0911B50469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5ED-4AB2-80A6-F0911B504695}"/>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7B-41DF-8524-B44965B8B180}"/>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30-4C96-ADBE-C2E65BC0558E}"/>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30-4C96-ADBE-C2E65BC0558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30-4C96-ADBE-C2E65BC0558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8B-414B-9040-8756FBD9053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8B-414B-9040-8756FBD90539}"/>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76-4FC7-AD48-AB40AFA9B19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00-4A9E-86D2-BF2C2254DECD}"/>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98-4DD8-A53C-0246A085B7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36.763840000000002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8AAF-4620-877B-B83397E47575}"/>
            </c:ext>
          </c:extLst>
        </c:ser>
        <c:dLbls>
          <c:showLegendKey val="0"/>
          <c:showVal val="0"/>
          <c:showCatName val="0"/>
          <c:showSerName val="0"/>
          <c:showPercent val="0"/>
          <c:showBubbleSize val="0"/>
        </c:dLbls>
        <c:axId val="85643648"/>
        <c:axId val="85645184"/>
      </c:scatterChart>
      <c:valAx>
        <c:axId val="856436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5184"/>
        <c:crosses val="autoZero"/>
        <c:crossBetween val="midCat"/>
        <c:majorUnit val="5"/>
      </c:valAx>
      <c:valAx>
        <c:axId val="856451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36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A2E-44F1-B83A-F8CD460C3A1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2E-44F1-B83A-F8CD460C3A1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2E-44F1-B83A-F8CD460C3A1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2E-44F1-B83A-F8CD460C3A1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2E-44F1-B83A-F8CD460C3A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2E-44F1-B83A-F8CD460C3A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9EA-48A9-9E81-98016FE3E99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EA-48A9-9E81-98016FE3E99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B2-4960-91D4-20BF993CCC4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B2-4960-91D4-20BF993CCC4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B2-4960-91D4-20BF993CCC4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61B-47CC-AE9F-85AB516CF12E}"/>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62-42E2-B4D2-0142DD29F63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62-42E2-B4D2-0142DD29F63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62-42E2-B4D2-0142DD29F63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99-4466-932D-8A955B7BFE3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99-4466-932D-8A955B7BFE32}"/>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73-4874-A05A-487382E2C40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FB-4C68-99D0-76699EF34460}"/>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7E-48A3-816E-ACD97E758C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36.215827338129493</c:v>
                </c:pt>
                <c:pt idx="1">
                  <c:v>51.8</c:v>
                </c:pt>
                <c:pt idx="2">
                  <c:v>53.6</c:v>
                </c:pt>
                <c:pt idx="3">
                  <c:v>#N/A</c:v>
                </c:pt>
                <c:pt idx="4">
                  <c:v>58.264692787177204</c:v>
                </c:pt>
                <c:pt idx="5">
                  <c:v>#N/A</c:v>
                </c:pt>
                <c:pt idx="6">
                  <c:v>#N/A</c:v>
                </c:pt>
                <c:pt idx="7">
                  <c:v>#N/A</c:v>
                </c:pt>
                <c:pt idx="8">
                  <c:v>65.599999999999994</c:v>
                </c:pt>
                <c:pt idx="9">
                  <c:v>60.273199999999996</c:v>
                </c:pt>
                <c:pt idx="10">
                  <c:v>#N/A</c:v>
                </c:pt>
                <c:pt idx="11">
                  <c:v>53.392800000000001</c:v>
                </c:pt>
                <c:pt idx="12">
                  <c:v>#N/A</c:v>
                </c:pt>
                <c:pt idx="13">
                  <c:v>73.599999999999994</c:v>
                </c:pt>
                <c:pt idx="14">
                  <c:v>78.304169999999999</c:v>
                </c:pt>
                <c:pt idx="15">
                  <c:v>79.526210000000006</c:v>
                </c:pt>
                <c:pt idx="16">
                  <c:v>80.760000000000005</c:v>
                </c:pt>
                <c:pt idx="17">
                  <c:v>#N/A</c:v>
                </c:pt>
                <c:pt idx="18">
                  <c:v>82.66</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31</c:v>
                </c:pt>
                <c:pt idx="1">
                  <c:v>31</c:v>
                </c:pt>
                <c:pt idx="2">
                  <c:v>31</c:v>
                </c:pt>
                <c:pt idx="3">
                  <c:v>31</c:v>
                </c:pt>
                <c:pt idx="4">
                  <c:v>31</c:v>
                </c:pt>
                <c:pt idx="5">
                  <c:v>33.9</c:v>
                </c:pt>
                <c:pt idx="6">
                  <c:v>36.700000000000003</c:v>
                </c:pt>
                <c:pt idx="7">
                  <c:v>39.6</c:v>
                </c:pt>
                <c:pt idx="8">
                  <c:v>42.4</c:v>
                </c:pt>
                <c:pt idx="9">
                  <c:v>45.3</c:v>
                </c:pt>
                <c:pt idx="10">
                  <c:v>48.1</c:v>
                </c:pt>
                <c:pt idx="11">
                  <c:v>51</c:v>
                </c:pt>
                <c:pt idx="12">
                  <c:v>53.8</c:v>
                </c:pt>
                <c:pt idx="13">
                  <c:v>56.7</c:v>
                </c:pt>
                <c:pt idx="14">
                  <c:v>59.5</c:v>
                </c:pt>
                <c:pt idx="15">
                  <c:v>62.4</c:v>
                </c:pt>
                <c:pt idx="16">
                  <c:v>65.2</c:v>
                </c:pt>
                <c:pt idx="17">
                  <c:v>68.099999999999994</c:v>
                </c:pt>
                <c:pt idx="18">
                  <c:v>70.900000000000006</c:v>
                </c:pt>
                <c:pt idx="19">
                  <c:v>73.8</c:v>
                </c:pt>
                <c:pt idx="20">
                  <c:v>76.599999999999994</c:v>
                </c:pt>
                <c:pt idx="21">
                  <c:v>79.5</c:v>
                </c:pt>
                <c:pt idx="22">
                  <c:v>82.3</c:v>
                </c:pt>
                <c:pt idx="23">
                  <c:v>85.2</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A2E-44F1-B83A-F8CD460C3A1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A2E-44F1-B83A-F8CD460C3A1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A2E-44F1-B83A-F8CD460C3A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A2E-44F1-B83A-F8CD460C3A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EA-48A9-9E81-98016FE3E99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EA-48A9-9E81-98016FE3E99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B2-4960-91D4-20BF993CCC4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B2-4960-91D4-20BF993CCC4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B2-4960-91D4-20BF993CCC4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1B-47CC-AE9F-85AB516CF12E}"/>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A62-42E2-B4D2-0142DD29F638}"/>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A62-42E2-B4D2-0142DD29F63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A62-42E2-B4D2-0142DD29F63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199-4466-932D-8A955B7BFE3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199-4466-932D-8A955B7BFE32}"/>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73-4874-A05A-487382E2C40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FB-4C68-99D0-76699EF34460}"/>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7E-48A3-816E-ACD97E758C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55.5</c:v>
                </c:pt>
                <c:pt idx="1">
                  <c:v>55.5</c:v>
                </c:pt>
                <c:pt idx="2">
                  <c:v>55.5</c:v>
                </c:pt>
                <c:pt idx="3">
                  <c:v>55.5</c:v>
                </c:pt>
                <c:pt idx="4">
                  <c:v>55.5</c:v>
                </c:pt>
                <c:pt idx="5">
                  <c:v>56.9</c:v>
                </c:pt>
                <c:pt idx="6">
                  <c:v>58.3</c:v>
                </c:pt>
                <c:pt idx="7">
                  <c:v>59.6</c:v>
                </c:pt>
                <c:pt idx="8">
                  <c:v>61</c:v>
                </c:pt>
                <c:pt idx="9">
                  <c:v>62.4</c:v>
                </c:pt>
                <c:pt idx="10">
                  <c:v>63.7</c:v>
                </c:pt>
                <c:pt idx="11">
                  <c:v>65.099999999999994</c:v>
                </c:pt>
                <c:pt idx="12">
                  <c:v>66.5</c:v>
                </c:pt>
                <c:pt idx="13">
                  <c:v>67.8</c:v>
                </c:pt>
                <c:pt idx="14">
                  <c:v>69.2</c:v>
                </c:pt>
                <c:pt idx="15">
                  <c:v>70.599999999999994</c:v>
                </c:pt>
                <c:pt idx="16">
                  <c:v>71.900000000000006</c:v>
                </c:pt>
                <c:pt idx="17">
                  <c:v>73.3</c:v>
                </c:pt>
                <c:pt idx="18">
                  <c:v>74.7</c:v>
                </c:pt>
                <c:pt idx="19">
                  <c:v>74.7</c:v>
                </c:pt>
                <c:pt idx="20">
                  <c:v>76.599999999999994</c:v>
                </c:pt>
                <c:pt idx="21">
                  <c:v>79.5</c:v>
                </c:pt>
                <c:pt idx="22">
                  <c:v>82.3</c:v>
                </c:pt>
                <c:pt idx="23">
                  <c:v>#N/A</c:v>
                </c:pt>
              </c:numCache>
            </c:numRef>
          </c:yVal>
          <c:smooth val="0"/>
          <c:extLst>
            <c:ext xmlns:c16="http://schemas.microsoft.com/office/drawing/2014/chart" uri="{C3380CC4-5D6E-409C-BE32-E72D297353CC}">
              <c16:uniqueId val="{0000000D-1A2E-44F1-B83A-F8CD460C3A1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A2E-44F1-B83A-F8CD460C3A1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A2E-44F1-B83A-F8CD460C3A1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A2E-44F1-B83A-F8CD460C3A1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A2E-44F1-B83A-F8CD460C3A1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A2E-44F1-B83A-F8CD460C3A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A2E-44F1-B83A-F8CD460C3A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9EA-48A9-9E81-98016FE3E99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9EA-48A9-9E81-98016FE3E99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B2-4960-91D4-20BF993CCC4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B2-4960-91D4-20BF993CCC4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B2-4960-91D4-20BF993CCC41}"/>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1B-47CC-AE9F-85AB516CF12E}"/>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62-42E2-B4D2-0142DD29F638}"/>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62-42E2-B4D2-0142DD29F63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62-42E2-B4D2-0142DD29F63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99-4466-932D-8A955B7BFE3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99-4466-932D-8A955B7BFE32}"/>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73-4874-A05A-487382E2C40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FB-4C68-99D0-76699EF34460}"/>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7E-48A3-816E-ACD97E758C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56.143884892086334</c:v>
                </c:pt>
                <c:pt idx="1">
                  <c:v>#N/A</c:v>
                </c:pt>
                <c:pt idx="2">
                  <c:v>#N/A</c:v>
                </c:pt>
                <c:pt idx="3">
                  <c:v>#N/A</c:v>
                </c:pt>
                <c:pt idx="4">
                  <c:v>74.844167408726619</c:v>
                </c:pt>
                <c:pt idx="5">
                  <c:v>#N/A</c:v>
                </c:pt>
                <c:pt idx="6">
                  <c:v>#N/A</c:v>
                </c:pt>
                <c:pt idx="7">
                  <c:v>#N/A</c:v>
                </c:pt>
                <c:pt idx="8">
                  <c:v>#N/A</c:v>
                </c:pt>
                <c:pt idx="9">
                  <c:v>67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4-1A2E-44F1-B83A-F8CD460C3A17}"/>
            </c:ext>
          </c:extLst>
        </c:ser>
        <c:dLbls>
          <c:showLegendKey val="0"/>
          <c:showVal val="0"/>
          <c:showCatName val="0"/>
          <c:showSerName val="0"/>
          <c:showPercent val="0"/>
          <c:showBubbleSize val="0"/>
        </c:dLbls>
        <c:axId val="85917056"/>
        <c:axId val="86459520"/>
      </c:scatterChart>
      <c:valAx>
        <c:axId val="85917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9520"/>
        <c:crosses val="autoZero"/>
        <c:crossBetween val="midCat"/>
        <c:majorUnit val="5"/>
      </c:valAx>
      <c:valAx>
        <c:axId val="864595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70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B07-4CCA-9425-28F085A9A98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07-4CCA-9425-28F085A9A98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07-4CCA-9425-28F085A9A98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07-4CCA-9425-28F085A9A98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07-4CCA-9425-28F085A9A98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07-4CCA-9425-28F085A9A98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D93-4CBA-A702-DB711F804E0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A0-49F5-AEFD-1085813FAB3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A0-49F5-AEFD-1085813FAB3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A0-49F5-AEFD-1085813FAB3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A0-49F5-AEFD-1085813FAB3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FA2-42C8-A75D-702324AC76BF}"/>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22-42AA-AD8C-43A0F91D9F2A}"/>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22-42AA-AD8C-43A0F91D9F2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622-42AA-AD8C-43A0F91D9F2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41-4CBA-8B31-B9CE5A7489D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41-4CBA-8B31-B9CE5A7489D8}"/>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AD-48FA-AB14-215D7855A9A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3F-45C5-B892-ACB19FE1582B}"/>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090-41D9-B5E8-1418FECE31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40.200000000000003</c:v>
                </c:pt>
                <c:pt idx="14">
                  <c:v>40.200000000000003</c:v>
                </c:pt>
                <c:pt idx="15">
                  <c:v>40.200000000000003</c:v>
                </c:pt>
                <c:pt idx="16">
                  <c:v>40.200000000000003</c:v>
                </c:pt>
                <c:pt idx="17">
                  <c:v>40.200000000000003</c:v>
                </c:pt>
                <c:pt idx="18">
                  <c:v>40.200000000000003</c:v>
                </c:pt>
                <c:pt idx="19">
                  <c:v>40.200000000000003</c:v>
                </c:pt>
                <c:pt idx="20">
                  <c:v>40.200000000000003</c:v>
                </c:pt>
                <c:pt idx="21">
                  <c:v>40.200000000000003</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B07-4CCA-9425-28F085A9A98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07-4CCA-9425-28F085A9A98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B07-4CCA-9425-28F085A9A98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B07-4CCA-9425-28F085A9A98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B07-4CCA-9425-28F085A9A98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93-4CBA-A702-DB711F804E0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93-4CBA-A702-DB711F804E0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A0-49F5-AEFD-1085813FAB3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A0-49F5-AEFD-1085813FAB3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A0-49F5-AEFD-1085813FAB3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A2-42C8-A75D-702324AC76BF}"/>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622-42AA-AD8C-43A0F91D9F2A}"/>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622-42AA-AD8C-43A0F91D9F2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622-42AA-AD8C-43A0F91D9F2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41-4CBA-8B31-B9CE5A7489D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41-4CBA-8B31-B9CE5A7489D8}"/>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AD-48FA-AB14-215D7855A9A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3F-45C5-B892-ACB19FE1582B}"/>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090-41D9-B5E8-1418FECE31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40.188781837726431</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61</c:v>
                </c:pt>
                <c:pt idx="1">
                  <c:v>61</c:v>
                </c:pt>
                <c:pt idx="2">
                  <c:v>61</c:v>
                </c:pt>
                <c:pt idx="3">
                  <c:v>61</c:v>
                </c:pt>
                <c:pt idx="4">
                  <c:v>61</c:v>
                </c:pt>
                <c:pt idx="5">
                  <c:v>62.9</c:v>
                </c:pt>
                <c:pt idx="6">
                  <c:v>64.8</c:v>
                </c:pt>
                <c:pt idx="7">
                  <c:v>66.8</c:v>
                </c:pt>
                <c:pt idx="8">
                  <c:v>68.7</c:v>
                </c:pt>
                <c:pt idx="9">
                  <c:v>70.599999999999994</c:v>
                </c:pt>
                <c:pt idx="10">
                  <c:v>72.5</c:v>
                </c:pt>
                <c:pt idx="11">
                  <c:v>74.400000000000006</c:v>
                </c:pt>
                <c:pt idx="12">
                  <c:v>76.3</c:v>
                </c:pt>
                <c:pt idx="13">
                  <c:v>78.2</c:v>
                </c:pt>
                <c:pt idx="14">
                  <c:v>80.099999999999994</c:v>
                </c:pt>
                <c:pt idx="15">
                  <c:v>82.1</c:v>
                </c:pt>
                <c:pt idx="16">
                  <c:v>84</c:v>
                </c:pt>
                <c:pt idx="17">
                  <c:v>85.9</c:v>
                </c:pt>
                <c:pt idx="18">
                  <c:v>87.8</c:v>
                </c:pt>
                <c:pt idx="19">
                  <c:v>89.7</c:v>
                </c:pt>
                <c:pt idx="20">
                  <c:v>91.6</c:v>
                </c:pt>
                <c:pt idx="21">
                  <c:v>91.6</c:v>
                </c:pt>
                <c:pt idx="22">
                  <c:v>91.6</c:v>
                </c:pt>
                <c:pt idx="23">
                  <c:v>91.6</c:v>
                </c:pt>
              </c:numCache>
            </c:numRef>
          </c:yVal>
          <c:smooth val="0"/>
          <c:extLst>
            <c:ext xmlns:c16="http://schemas.microsoft.com/office/drawing/2014/chart" uri="{C3380CC4-5D6E-409C-BE32-E72D297353CC}">
              <c16:uniqueId val="{0000000C-DB07-4CCA-9425-28F085A9A98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B07-4CCA-9425-28F085A9A98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B07-4CCA-9425-28F085A9A98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B07-4CCA-9425-28F085A9A98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B07-4CCA-9425-28F085A9A98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B07-4CCA-9425-28F085A9A98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B07-4CCA-9425-28F085A9A98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93-4CBA-A702-DB711F804E0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93-4CBA-A702-DB711F804E0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A0-49F5-AEFD-1085813FAB3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A0-49F5-AEFD-1085813FAB3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DA0-49F5-AEFD-1085813FAB3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A2-42C8-A75D-702324AC76BF}"/>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22-42AA-AD8C-43A0F91D9F2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22-42AA-AD8C-43A0F91D9F2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22-42AA-AD8C-43A0F91D9F2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41-4CBA-8B31-B9CE5A7489D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41-4CBA-8B31-B9CE5A7489D8}"/>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AD-48FA-AB14-215D7855A9A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3F-45C5-B892-ACB19FE1582B}"/>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90-41D9-B5E8-1418FECE31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64.205816554809843</c:v>
                </c:pt>
                <c:pt idx="1">
                  <c:v>#N/A</c:v>
                </c:pt>
                <c:pt idx="2">
                  <c:v>#N/A</c:v>
                </c:pt>
                <c:pt idx="3">
                  <c:v>68.2</c:v>
                </c:pt>
                <c:pt idx="4">
                  <c:v>88.253012048192772</c:v>
                </c:pt>
                <c:pt idx="5">
                  <c:v>#N/A</c:v>
                </c:pt>
                <c:pt idx="6">
                  <c:v>#N/A</c:v>
                </c:pt>
                <c:pt idx="7">
                  <c:v>83.692669804976461</c:v>
                </c:pt>
                <c:pt idx="8">
                  <c:v>#N/A</c:v>
                </c:pt>
                <c:pt idx="9">
                  <c:v>84.692448011674571</c:v>
                </c:pt>
                <c:pt idx="10">
                  <c:v>#N/A</c:v>
                </c:pt>
                <c:pt idx="11">
                  <c:v>#N/A</c:v>
                </c:pt>
                <c:pt idx="12">
                  <c:v>#N/A</c:v>
                </c:pt>
                <c:pt idx="13">
                  <c:v>84.2</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DB07-4CCA-9425-28F085A9A980}"/>
            </c:ext>
          </c:extLst>
        </c:ser>
        <c:dLbls>
          <c:showLegendKey val="0"/>
          <c:showVal val="0"/>
          <c:showCatName val="0"/>
          <c:showSerName val="0"/>
          <c:showPercent val="0"/>
          <c:showBubbleSize val="0"/>
        </c:dLbls>
        <c:axId val="86558592"/>
        <c:axId val="86560128"/>
      </c:scatterChart>
      <c:valAx>
        <c:axId val="865585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0128"/>
        <c:crosses val="autoZero"/>
        <c:crossBetween val="midCat"/>
        <c:majorUnit val="5"/>
      </c:valAx>
      <c:valAx>
        <c:axId val="865601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85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17F-4930-B841-D8093454F55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17F-4930-B841-D8093454F55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7F-4930-B841-D8093454F55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7F-4930-B841-D8093454F55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7F-4930-B841-D8093454F55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7F-4930-B841-D8093454F55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396-4846-940B-C388B27EB2E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CC7-4BC2-B39E-0F5BB19A540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CC7-4BC2-B39E-0F5BB19A540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C7-4BC2-B39E-0F5BB19A540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C7-4BC2-B39E-0F5BB19A540B}"/>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08A-409C-98B5-1B1664C74FB4}"/>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32-42D6-9F45-F15224F6C8A0}"/>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832-42D6-9F45-F15224F6C8A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832-42D6-9F45-F15224F6C8A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F9-43E6-8BD2-83EB7985A260}"/>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F9-43E6-8BD2-83EB7985A260}"/>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E4-4AC7-BB52-11D9E8DAC69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71-4F73-A88F-618C4EA03AA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C10-4E4C-8A46-2CA8792063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17F-4930-B841-D8093454F55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17F-4930-B841-D8093454F55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17F-4930-B841-D8093454F55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17F-4930-B841-D8093454F55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96-4846-940B-C388B27EB2E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96-4846-940B-C388B27EB2E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C7-4BC2-B39E-0F5BB19A540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CC7-4BC2-B39E-0F5BB19A540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CC7-4BC2-B39E-0F5BB19A540B}"/>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8A-409C-98B5-1B1664C74FB4}"/>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832-42D6-9F45-F15224F6C8A0}"/>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832-42D6-9F45-F15224F6C8A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832-42D6-9F45-F15224F6C8A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F9-43E6-8BD2-83EB7985A260}"/>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CF9-43E6-8BD2-83EB7985A260}"/>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E4-4AC7-BB52-11D9E8DAC69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71-4F73-A88F-618C4EA03AA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10-4E4C-8A46-2CA8792063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58.2</c:v>
                </c:pt>
                <c:pt idx="11">
                  <c:v>58.2</c:v>
                </c:pt>
                <c:pt idx="12">
                  <c:v>58.2</c:v>
                </c:pt>
                <c:pt idx="13">
                  <c:v>58.2</c:v>
                </c:pt>
                <c:pt idx="14">
                  <c:v>58.2</c:v>
                </c:pt>
                <c:pt idx="15">
                  <c:v>58.2</c:v>
                </c:pt>
                <c:pt idx="16">
                  <c:v>58.2</c:v>
                </c:pt>
                <c:pt idx="17">
                  <c:v>58.2</c:v>
                </c:pt>
                <c:pt idx="18">
                  <c:v>58.2</c:v>
                </c:pt>
                <c:pt idx="19">
                  <c:v>58.2</c:v>
                </c:pt>
                <c:pt idx="20">
                  <c:v>58.2</c:v>
                </c:pt>
                <c:pt idx="21">
                  <c:v>58.2</c:v>
                </c:pt>
                <c:pt idx="22">
                  <c:v>58.2</c:v>
                </c:pt>
                <c:pt idx="23">
                  <c:v>58.2</c:v>
                </c:pt>
              </c:numCache>
            </c:numRef>
          </c:yVal>
          <c:smooth val="0"/>
          <c:extLst>
            <c:ext xmlns:c16="http://schemas.microsoft.com/office/drawing/2014/chart" uri="{C3380CC4-5D6E-409C-BE32-E72D297353CC}">
              <c16:uniqueId val="{0000000C-517F-4930-B841-D8093454F55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17F-4930-B841-D8093454F55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17F-4930-B841-D8093454F55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17F-4930-B841-D8093454F55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17F-4930-B841-D8093454F55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17F-4930-B841-D8093454F55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17F-4930-B841-D8093454F55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96-4846-940B-C388B27EB2E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96-4846-940B-C388B27EB2E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CC7-4BC2-B39E-0F5BB19A540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CC7-4BC2-B39E-0F5BB19A540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CC7-4BC2-B39E-0F5BB19A540B}"/>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8A-409C-98B5-1B1664C74FB4}"/>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32-42D6-9F45-F15224F6C8A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32-42D6-9F45-F15224F6C8A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32-42D6-9F45-F15224F6C8A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F9-43E6-8BD2-83EB7985A260}"/>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F9-43E6-8BD2-83EB7985A260}"/>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E4-4AC7-BB52-11D9E8DAC69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71-4F73-A88F-618C4EA03AA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10-4E4C-8A46-2CA8792063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38.322069999999997</c:v>
                </c:pt>
                <c:pt idx="10">
                  <c:v>#N/A</c:v>
                </c:pt>
                <c:pt idx="11">
                  <c:v>#N/A</c:v>
                </c:pt>
                <c:pt idx="12">
                  <c:v>#N/A</c:v>
                </c:pt>
                <c:pt idx="13">
                  <c:v>78</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517F-4930-B841-D8093454F550}"/>
            </c:ext>
          </c:extLst>
        </c:ser>
        <c:dLbls>
          <c:showLegendKey val="0"/>
          <c:showVal val="0"/>
          <c:showCatName val="0"/>
          <c:showSerName val="0"/>
          <c:showPercent val="0"/>
          <c:showBubbleSize val="0"/>
        </c:dLbls>
        <c:axId val="89940736"/>
        <c:axId val="89942272"/>
      </c:scatterChart>
      <c:valAx>
        <c:axId val="89940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2272"/>
        <c:crosses val="autoZero"/>
        <c:crossBetween val="midCat"/>
        <c:majorUnit val="5"/>
      </c:valAx>
      <c:valAx>
        <c:axId val="8994227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07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A8-4C57-AD00-51F44711933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A8-4C57-AD00-51F44711933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A8-4C57-AD00-51F4471193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A8-4C57-AD00-51F44711933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A8-4C57-AD00-51F44711933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5CF-412C-AD98-6E445D0AF1C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EA-4085-990D-B28D06C3AFB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EA-4085-990D-B28D06C3AFB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EA-4085-990D-B28D06C3AFB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EA-4085-990D-B28D06C3AFB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C6C-4BEA-9C3F-0212A2187FE6}"/>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3C-46FF-8EF4-73728B39094E}"/>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3C-46FF-8EF4-73728B39094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3C-46FF-8EF4-73728B39094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40-4796-B324-D460CD34B5E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40-4796-B324-D460CD34B5EC}"/>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52-405D-8359-287CB86C6FC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8C-4268-A59A-95EA092A7D3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28-4A6B-B85C-BBC69FA42B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10.7</c:v>
                </c:pt>
                <c:pt idx="18">
                  <c:v>22.3</c:v>
                </c:pt>
                <c:pt idx="19">
                  <c:v>33.799999999999997</c:v>
                </c:pt>
                <c:pt idx="20">
                  <c:v>45.4</c:v>
                </c:pt>
                <c:pt idx="21">
                  <c:v>56.9</c:v>
                </c:pt>
                <c:pt idx="22">
                  <c:v>68.5</c:v>
                </c:pt>
                <c:pt idx="23">
                  <c:v>80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2A8-4C57-AD00-51F44711933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2A8-4C57-AD00-51F4471193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2A8-4C57-AD00-51F4471193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2A8-4C57-AD00-51F44711933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CF-412C-AD98-6E445D0AF1C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CF-412C-AD98-6E445D0AF1C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EA-4085-990D-B28D06C3AFB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EA-4085-990D-B28D06C3AFB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2EA-4085-990D-B28D06C3AFB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6C-4BEA-9C3F-0212A2187FE6}"/>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3C-46FF-8EF4-73728B39094E}"/>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73C-46FF-8EF4-73728B39094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73C-46FF-8EF4-73728B39094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40-4796-B324-D460CD34B5E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40-4796-B324-D460CD34B5EC}"/>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52-405D-8359-287CB86C6FC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8C-4268-A59A-95EA092A7D3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28-4A6B-B85C-BBC69FA42B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9.4417200000000001</c:v>
                </c:pt>
                <c:pt idx="12">
                  <c:v>#N/A</c:v>
                </c:pt>
                <c:pt idx="13">
                  <c:v>#N/A</c:v>
                </c:pt>
                <c:pt idx="14">
                  <c:v>#N/A</c:v>
                </c:pt>
                <c:pt idx="15">
                  <c:v>#N/A</c:v>
                </c:pt>
                <c:pt idx="16">
                  <c:v>63.36</c:v>
                </c:pt>
                <c:pt idx="17">
                  <c:v>#N/A</c:v>
                </c:pt>
                <c:pt idx="18">
                  <c:v>63.36</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43.7</c:v>
                </c:pt>
                <c:pt idx="1">
                  <c:v>43.7</c:v>
                </c:pt>
                <c:pt idx="2">
                  <c:v>43.7</c:v>
                </c:pt>
                <c:pt idx="3">
                  <c:v>43.7</c:v>
                </c:pt>
                <c:pt idx="4">
                  <c:v>43.7</c:v>
                </c:pt>
                <c:pt idx="5">
                  <c:v>46.3</c:v>
                </c:pt>
                <c:pt idx="6">
                  <c:v>48.8</c:v>
                </c:pt>
                <c:pt idx="7">
                  <c:v>51.3</c:v>
                </c:pt>
                <c:pt idx="8">
                  <c:v>53.8</c:v>
                </c:pt>
                <c:pt idx="9">
                  <c:v>56.4</c:v>
                </c:pt>
                <c:pt idx="10">
                  <c:v>58.9</c:v>
                </c:pt>
                <c:pt idx="11">
                  <c:v>61.4</c:v>
                </c:pt>
                <c:pt idx="12">
                  <c:v>63.9</c:v>
                </c:pt>
                <c:pt idx="13">
                  <c:v>66.5</c:v>
                </c:pt>
                <c:pt idx="14">
                  <c:v>69</c:v>
                </c:pt>
                <c:pt idx="15">
                  <c:v>71.5</c:v>
                </c:pt>
                <c:pt idx="16">
                  <c:v>74</c:v>
                </c:pt>
                <c:pt idx="17">
                  <c:v>76.599999999999994</c:v>
                </c:pt>
                <c:pt idx="18">
                  <c:v>79.099999999999994</c:v>
                </c:pt>
                <c:pt idx="19">
                  <c:v>81.599999999999994</c:v>
                </c:pt>
                <c:pt idx="20">
                  <c:v>84.1</c:v>
                </c:pt>
                <c:pt idx="21">
                  <c:v>84.1</c:v>
                </c:pt>
                <c:pt idx="22">
                  <c:v>84.1</c:v>
                </c:pt>
                <c:pt idx="23">
                  <c:v>84.1</c:v>
                </c:pt>
              </c:numCache>
            </c:numRef>
          </c:yVal>
          <c:smooth val="0"/>
          <c:extLst>
            <c:ext xmlns:c16="http://schemas.microsoft.com/office/drawing/2014/chart" uri="{C3380CC4-5D6E-409C-BE32-E72D297353CC}">
              <c16:uniqueId val="{0000000C-72A8-4C57-AD00-51F44711933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2A8-4C57-AD00-51F44711933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2A8-4C57-AD00-51F44711933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2A8-4C57-AD00-51F4471193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2A8-4C57-AD00-51F44711933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2A8-4C57-AD00-51F4471193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2A8-4C57-AD00-51F44711933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CF-412C-AD98-6E445D0AF1C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5CF-412C-AD98-6E445D0AF1C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2EA-4085-990D-B28D06C3AFB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2EA-4085-990D-B28D06C3AFB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2EA-4085-990D-B28D06C3AFB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6C-4BEA-9C3F-0212A2187FE6}"/>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3C-46FF-8EF4-73728B39094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3C-46FF-8EF4-73728B39094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3C-46FF-8EF4-73728B39094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40-4796-B324-D460CD34B5E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40-4796-B324-D460CD34B5EC}"/>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52-405D-8359-287CB86C6FC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8C-4268-A59A-95EA092A7D3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28-4A6B-B85C-BBC69FA42B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49.467625899280577</c:v>
                </c:pt>
                <c:pt idx="1">
                  <c:v>55.8</c:v>
                </c:pt>
                <c:pt idx="2">
                  <c:v>60.8</c:v>
                </c:pt>
                <c:pt idx="3">
                  <c:v>#N/A</c:v>
                </c:pt>
                <c:pt idx="4">
                  <c:v>72.606856634016026</c:v>
                </c:pt>
                <c:pt idx="5">
                  <c:v>#N/A</c:v>
                </c:pt>
                <c:pt idx="6">
                  <c:v>#N/A</c:v>
                </c:pt>
                <c:pt idx="7">
                  <c:v>#N/A</c:v>
                </c:pt>
                <c:pt idx="8">
                  <c:v>74</c:v>
                </c:pt>
                <c:pt idx="9">
                  <c:v>72.8</c:v>
                </c:pt>
                <c:pt idx="10">
                  <c:v>#N/A</c:v>
                </c:pt>
                <c:pt idx="11">
                  <c:v>#N/A</c:v>
                </c:pt>
                <c:pt idx="12">
                  <c:v>#N/A</c:v>
                </c:pt>
                <c:pt idx="13">
                  <c:v>77.3</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72A8-4C57-AD00-51F44711933E}"/>
            </c:ext>
          </c:extLst>
        </c:ser>
        <c:dLbls>
          <c:showLegendKey val="0"/>
          <c:showVal val="0"/>
          <c:showCatName val="0"/>
          <c:showSerName val="0"/>
          <c:showPercent val="0"/>
          <c:showBubbleSize val="0"/>
        </c:dLbls>
        <c:axId val="91373568"/>
        <c:axId val="91375104"/>
      </c:scatterChart>
      <c:valAx>
        <c:axId val="91373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75104"/>
        <c:crosses val="autoZero"/>
        <c:crossBetween val="midCat"/>
        <c:majorUnit val="5"/>
      </c:valAx>
      <c:valAx>
        <c:axId val="913751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735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19.3</c:v>
                </c:pt>
                <c:pt idx="13">
                  <c:v>19.3</c:v>
                </c:pt>
                <c:pt idx="14">
                  <c:v>19.3</c:v>
                </c:pt>
                <c:pt idx="15">
                  <c:v>19.3</c:v>
                </c:pt>
                <c:pt idx="16">
                  <c:v>19.3</c:v>
                </c:pt>
                <c:pt idx="17">
                  <c:v>23.9</c:v>
                </c:pt>
                <c:pt idx="18">
                  <c:v>28.5</c:v>
                </c:pt>
                <c:pt idx="19">
                  <c:v>33.1</c:v>
                </c:pt>
                <c:pt idx="20">
                  <c:v>37.700000000000003</c:v>
                </c:pt>
                <c:pt idx="21">
                  <c:v>42.3</c:v>
                </c:pt>
                <c:pt idx="22">
                  <c:v>46.9</c:v>
                </c:pt>
                <c:pt idx="23">
                  <c:v>51.5</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B2-43E8-ACE1-D139DFA4C5F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B2-43E8-ACE1-D139DFA4C5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B2-43E8-ACE1-D139DFA4C5F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B2-43E8-ACE1-D139DFA4C5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B2-43E8-ACE1-D139DFA4C5F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B2-43E8-ACE1-D139DFA4C5F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53-4B77-965E-8FB29A01494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53-4B77-965E-8FB29A01494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085-4CD5-9692-8DA3F9063DE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85-4CD5-9692-8DA3F9063DE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85-4CD5-9692-8DA3F9063DED}"/>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7D-4BED-8627-11EE57A34A5C}"/>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99-442A-8919-C8C6F73F411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99-442A-8919-C8C6F73F411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99-442A-8919-C8C6F73F411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84-4699-84C2-9F41A8E9CED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84-4699-84C2-9F41A8E9CED1}"/>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5C-4991-BA15-1C199BB2DF2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7C-4B55-9454-C397DE83C79B}"/>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2D-44D9-B4E1-1994BE3F88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28.5</c:v>
                </c:pt>
                <c:pt idx="14">
                  <c:v>#N/A</c:v>
                </c:pt>
                <c:pt idx="15">
                  <c:v>#N/A</c:v>
                </c:pt>
                <c:pt idx="16">
                  <c:v>#N/A</c:v>
                </c:pt>
                <c:pt idx="17">
                  <c:v>46.9</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B2-43E8-ACE1-D139DFA4C5F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7B2-43E8-ACE1-D139DFA4C5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7B2-43E8-ACE1-D139DFA4C5F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7B2-43E8-ACE1-D139DFA4C5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7B2-43E8-ACE1-D139DFA4C5F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7B2-43E8-ACE1-D139DFA4C5F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53-4B77-965E-8FB29A01494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53-4B77-965E-8FB29A01494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85-4CD5-9692-8DA3F9063DE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85-4CD5-9692-8DA3F9063DE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85-4CD5-9692-8DA3F9063DED}"/>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7D-4BED-8627-11EE57A34A5C}"/>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A99-442A-8919-C8C6F73F411E}"/>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A99-442A-8919-C8C6F73F411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A99-442A-8919-C8C6F73F411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84-4699-84C2-9F41A8E9CED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84-4699-84C2-9F41A8E9CED1}"/>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5C-4991-BA15-1C199BB2DF2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7C-4B55-9454-C397DE83C79B}"/>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2D-44D9-B4E1-1994BE3F88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21.9</c:v>
                </c:pt>
                <c:pt idx="11">
                  <c:v>21.9</c:v>
                </c:pt>
                <c:pt idx="12">
                  <c:v>19.3</c:v>
                </c:pt>
                <c:pt idx="13">
                  <c:v>19.3</c:v>
                </c:pt>
                <c:pt idx="14">
                  <c:v>19.3</c:v>
                </c:pt>
                <c:pt idx="15">
                  <c:v>19.3</c:v>
                </c:pt>
                <c:pt idx="16">
                  <c:v>19.3</c:v>
                </c:pt>
                <c:pt idx="17">
                  <c:v>21.9</c:v>
                </c:pt>
                <c:pt idx="18">
                  <c:v>21.9</c:v>
                </c:pt>
                <c:pt idx="19">
                  <c:v>21.9</c:v>
                </c:pt>
                <c:pt idx="20">
                  <c:v>21.9</c:v>
                </c:pt>
                <c:pt idx="21">
                  <c:v>21.9</c:v>
                </c:pt>
                <c:pt idx="22">
                  <c:v>21.9</c:v>
                </c:pt>
                <c:pt idx="23">
                  <c:v>21.9</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7B2-43E8-ACE1-D139DFA4C5F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7B2-43E8-ACE1-D139DFA4C5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7B2-43E8-ACE1-D139DFA4C5F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7B2-43E8-ACE1-D139DFA4C5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7B2-43E8-ACE1-D139DFA4C5F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7B2-43E8-ACE1-D139DFA4C5F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53-4B77-965E-8FB29A01494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53-4B77-965E-8FB29A01494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085-4CD5-9692-8DA3F9063DE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085-4CD5-9692-8DA3F9063DE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085-4CD5-9692-8DA3F9063DE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7D-4BED-8627-11EE57A34A5C}"/>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99-442A-8919-C8C6F73F411E}"/>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99-442A-8919-C8C6F73F411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99-442A-8919-C8C6F73F411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84-4699-84C2-9F41A8E9CED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84-4699-84C2-9F41A8E9CED1}"/>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5C-4991-BA15-1C199BB2DF2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7C-4B55-9454-C397DE83C79B}"/>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2D-44D9-B4E1-1994BE3F88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21.968111871419477</c:v>
                </c:pt>
                <c:pt idx="11">
                  <c:v>21.85787424189915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3722112"/>
        <c:axId val="93723648"/>
      </c:scatterChart>
      <c:valAx>
        <c:axId val="937221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23648"/>
        <c:crosses val="autoZero"/>
        <c:crossBetween val="midCat"/>
        <c:majorUnit val="5"/>
      </c:valAx>
      <c:valAx>
        <c:axId val="937236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221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10-4640-9512-5260A8C3DCE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10-4640-9512-5260A8C3DCE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10-4640-9512-5260A8C3DCE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10-4640-9512-5260A8C3DCE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D8-42D8-999F-994B6770208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FD8-42D8-999F-994B6770208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36-4263-B391-6B0E772DDF5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36-4263-B391-6B0E772DDF5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36-4263-B391-6B0E772DDF5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E49-456E-8063-CA4FE4565FF7}"/>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2A5-419F-9CED-7152105BBCAE}"/>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2A5-419F-9CED-7152105BBCA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2A5-419F-9CED-7152105BBCA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8B-446F-9CA2-6C266AE0042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F8B-446F-9CA2-6C266AE00425}"/>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BD-4B6E-BAB7-18143226E1E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84-4058-8114-B8D7B1656C19}"/>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B4-4558-AA86-8EC06F15C0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10-4640-9512-5260A8C3DCE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10-4640-9512-5260A8C3DCE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610-4640-9512-5260A8C3DCE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610-4640-9512-5260A8C3DCE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610-4640-9512-5260A8C3DCE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610-4640-9512-5260A8C3DCE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D8-42D8-999F-994B6770208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D8-42D8-999F-994B6770208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36-4263-B391-6B0E772DDF5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36-4263-B391-6B0E772DDF5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36-4263-B391-6B0E772DDF5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E49-456E-8063-CA4FE4565FF7}"/>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A5-419F-9CED-7152105BBCAE}"/>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2A5-419F-9CED-7152105BBCA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2A5-419F-9CED-7152105BBCA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8B-446F-9CA2-6C266AE0042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8B-446F-9CA2-6C266AE00425}"/>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BD-4B6E-BAB7-18143226E1E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84-4058-8114-B8D7B1656C19}"/>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B4-4558-AA86-8EC06F15C0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34.5</c:v>
                </c:pt>
                <c:pt idx="13">
                  <c:v>34.5</c:v>
                </c:pt>
                <c:pt idx="14">
                  <c:v>34.5</c:v>
                </c:pt>
                <c:pt idx="15">
                  <c:v>34.5</c:v>
                </c:pt>
                <c:pt idx="16">
                  <c:v>34.5</c:v>
                </c:pt>
                <c:pt idx="17">
                  <c:v>37.700000000000003</c:v>
                </c:pt>
                <c:pt idx="18">
                  <c:v>40.9</c:v>
                </c:pt>
                <c:pt idx="19">
                  <c:v>44.1</c:v>
                </c:pt>
                <c:pt idx="20">
                  <c:v>47.4</c:v>
                </c:pt>
                <c:pt idx="21">
                  <c:v>50.6</c:v>
                </c:pt>
                <c:pt idx="22">
                  <c:v>53.8</c:v>
                </c:pt>
                <c:pt idx="23">
                  <c:v>57</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610-4640-9512-5260A8C3DCE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610-4640-9512-5260A8C3DCE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610-4640-9512-5260A8C3DCE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610-4640-9512-5260A8C3DCE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FD8-42D8-999F-994B6770208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FD8-42D8-999F-994B6770208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336-4263-B391-6B0E772DDF5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336-4263-B391-6B0E772DDF5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336-4263-B391-6B0E772DDF5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E49-456E-8063-CA4FE4565FF7}"/>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A5-419F-9CED-7152105BBCA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A5-419F-9CED-7152105BBCA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A5-419F-9CED-7152105BBCA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8B-446F-9CA2-6C266AE0042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8B-446F-9CA2-6C266AE00425}"/>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BD-4B6E-BAB7-18143226E1E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84-4058-8114-B8D7B1656C19}"/>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B4-4558-AA86-8EC06F15C0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40.9</c:v>
                </c:pt>
                <c:pt idx="14">
                  <c:v>#N/A</c:v>
                </c:pt>
                <c:pt idx="15">
                  <c:v>#N/A</c:v>
                </c:pt>
                <c:pt idx="16">
                  <c:v>#N/A</c:v>
                </c:pt>
                <c:pt idx="17">
                  <c:v>53.8</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4238208"/>
        <c:axId val="94239744"/>
      </c:scatterChart>
      <c:valAx>
        <c:axId val="942382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39744"/>
        <c:crosses val="autoZero"/>
        <c:crossBetween val="midCat"/>
        <c:majorUnit val="5"/>
      </c:valAx>
      <c:valAx>
        <c:axId val="942397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382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04-4E62-B12E-10E49E03ECA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04-4E62-B12E-10E49E03ECA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04-4E62-B12E-10E49E03ECA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04-4E62-B12E-10E49E03ECA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CD-4AF9-8DE3-698A332378A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CD-4AF9-8DE3-698A332378A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8F-4E84-BCBF-7C5A0B7BEEE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8F-4E84-BCBF-7C5A0B7BEEE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8F-4E84-BCBF-7C5A0B7BEEEB}"/>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CD-4CA2-89FA-887B08A19A4F}"/>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436-4676-A185-25453CD65AB6}"/>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436-4676-A185-25453CD65AB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436-4676-A185-25453CD65AB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E2-4EAC-8C5E-F8035628C70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3E2-4EAC-8C5E-F8035628C702}"/>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8F-478F-BA43-F1A04510786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85-4E63-93B0-577787DB62D0}"/>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A36-40C8-AC27-28128ADCE0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04-4E62-B12E-10E49E03ECA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04-4E62-B12E-10E49E03ECA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904-4E62-B12E-10E49E03ECA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904-4E62-B12E-10E49E03ECA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904-4E62-B12E-10E49E03ECA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904-4E62-B12E-10E49E03ECA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CD-4AF9-8DE3-698A332378A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CD-4AF9-8DE3-698A332378A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8F-4E84-BCBF-7C5A0B7BEEE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C8F-4E84-BCBF-7C5A0B7BEEE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C8F-4E84-BCBF-7C5A0B7BEEEB}"/>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CD-4CA2-89FA-887B08A19A4F}"/>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36-4676-A185-25453CD65AB6}"/>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436-4676-A185-25453CD65AB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436-4676-A185-25453CD65AB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E2-4EAC-8C5E-F8035628C70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E2-4EAC-8C5E-F8035628C702}"/>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8F-478F-BA43-F1A04510786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385-4E63-93B0-577787DB62D0}"/>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A36-40C8-AC27-28128ADCE0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19</c:v>
                </c:pt>
                <c:pt idx="13">
                  <c:v>19</c:v>
                </c:pt>
                <c:pt idx="14">
                  <c:v>19</c:v>
                </c:pt>
                <c:pt idx="15">
                  <c:v>19</c:v>
                </c:pt>
                <c:pt idx="16">
                  <c:v>19</c:v>
                </c:pt>
                <c:pt idx="17">
                  <c:v>22.6</c:v>
                </c:pt>
                <c:pt idx="18">
                  <c:v>26.1</c:v>
                </c:pt>
                <c:pt idx="19">
                  <c:v>29.6</c:v>
                </c:pt>
                <c:pt idx="20">
                  <c:v>33.1</c:v>
                </c:pt>
                <c:pt idx="21">
                  <c:v>36.700000000000003</c:v>
                </c:pt>
                <c:pt idx="22">
                  <c:v>40.200000000000003</c:v>
                </c:pt>
                <c:pt idx="23">
                  <c:v>43.7</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904-4E62-B12E-10E49E03ECA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904-4E62-B12E-10E49E03ECA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904-4E62-B12E-10E49E03ECA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904-4E62-B12E-10E49E03ECA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1CD-4AF9-8DE3-698A332378A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1CD-4AF9-8DE3-698A332378A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C8F-4E84-BCBF-7C5A0B7BEEE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C8F-4E84-BCBF-7C5A0B7BEEE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C8F-4E84-BCBF-7C5A0B7BEEEB}"/>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CD-4CA2-89FA-887B08A19A4F}"/>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36-4676-A185-25453CD65AB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36-4676-A185-25453CD65AB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36-4676-A185-25453CD65AB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E2-4EAC-8C5E-F8035628C70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E2-4EAC-8C5E-F8035628C702}"/>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8F-478F-BA43-F1A04510786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85-4E63-93B0-577787DB62D0}"/>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A36-40C8-AC27-28128ADCE0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26.1</c:v>
                </c:pt>
                <c:pt idx="14">
                  <c:v>#N/A</c:v>
                </c:pt>
                <c:pt idx="15">
                  <c:v>#N/A</c:v>
                </c:pt>
                <c:pt idx="16">
                  <c:v>#N/A</c:v>
                </c:pt>
                <c:pt idx="17">
                  <c:v>40.200000000000003</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4536832"/>
        <c:axId val="94538368"/>
      </c:scatterChart>
      <c:valAx>
        <c:axId val="945368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38368"/>
        <c:crosses val="autoZero"/>
        <c:crossBetween val="midCat"/>
        <c:majorUnit val="5"/>
      </c:valAx>
      <c:valAx>
        <c:axId val="945383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368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9</c:v>
                </c:pt>
                <c:pt idx="11">
                  <c:v>9</c:v>
                </c:pt>
                <c:pt idx="12">
                  <c:v>9</c:v>
                </c:pt>
                <c:pt idx="13">
                  <c:v>9</c:v>
                </c:pt>
                <c:pt idx="14">
                  <c:v>9</c:v>
                </c:pt>
                <c:pt idx="15">
                  <c:v>9</c:v>
                </c:pt>
                <c:pt idx="16">
                  <c:v>9</c:v>
                </c:pt>
                <c:pt idx="17">
                  <c:v>9</c:v>
                </c:pt>
                <c:pt idx="18">
                  <c:v>9</c:v>
                </c:pt>
                <c:pt idx="19">
                  <c:v>9</c:v>
                </c:pt>
                <c:pt idx="20">
                  <c:v>9</c:v>
                </c:pt>
                <c:pt idx="21">
                  <c:v>9</c:v>
                </c:pt>
                <c:pt idx="22">
                  <c:v>9</c:v>
                </c:pt>
                <c:pt idx="23">
                  <c:v>9</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A5-48DE-8C95-FDB1F6F4911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A5-48DE-8C95-FDB1F6F4911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A5-48DE-8C95-FDB1F6F4911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A5-48DE-8C95-FDB1F6F4911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A5-48DE-8C95-FDB1F6F4911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60-4CE6-9D9F-7A373A61864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60-4CE6-9D9F-7A373A61864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2A-40FC-85D1-D7CD2228A3B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2A-40FC-85D1-D7CD2228A3B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2A-40FC-85D1-D7CD2228A3B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6E-49DE-AB8C-53BF1F38BC9A}"/>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DE4-4734-BB8F-450309150E04}"/>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DE4-4734-BB8F-450309150E0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DE4-4734-BB8F-450309150E0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DC4-4AC9-A713-9545666E675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DC4-4AC9-A713-9545666E6757}"/>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87-4E55-A129-08F7A3E91FE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E7-42D0-A365-5AB3FE12A3EA}"/>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7B-47EF-9FB2-3E90DC21F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A5-48DE-8C95-FDB1F6F4911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AA5-48DE-8C95-FDB1F6F4911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AA5-48DE-8C95-FDB1F6F4911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AA5-48DE-8C95-FDB1F6F4911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AA5-48DE-8C95-FDB1F6F4911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AA5-48DE-8C95-FDB1F6F4911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60-4CE6-9D9F-7A373A61864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60-4CE6-9D9F-7A373A61864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2A-40FC-85D1-D7CD2228A3B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2A-40FC-85D1-D7CD2228A3B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2A-40FC-85D1-D7CD2228A3B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6E-49DE-AB8C-53BF1F38BC9A}"/>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E4-4734-BB8F-450309150E04}"/>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DE4-4734-BB8F-450309150E0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DE4-4734-BB8F-450309150E0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C4-4AC9-A713-9545666E675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C4-4AC9-A713-9545666E6757}"/>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87-4E55-A129-08F7A3E91FE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E7-42D0-A365-5AB3FE12A3EA}"/>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7B-47EF-9FB2-3E90DC21F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9.6999999999999993</c:v>
                </c:pt>
                <c:pt idx="11">
                  <c:v>8.1999999999999993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AA5-48DE-8C95-FDB1F6F4911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AA5-48DE-8C95-FDB1F6F4911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AA5-48DE-8C95-FDB1F6F4911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AA5-48DE-8C95-FDB1F6F4911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AA5-48DE-8C95-FDB1F6F4911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60-4CE6-9D9F-7A373A61864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60-4CE6-9D9F-7A373A61864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C2A-40FC-85D1-D7CD2228A3B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2A-40FC-85D1-D7CD2228A3B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C2A-40FC-85D1-D7CD2228A3B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6E-49DE-AB8C-53BF1F38BC9A}"/>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E4-4734-BB8F-450309150E04}"/>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E4-4734-BB8F-450309150E0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E4-4734-BB8F-450309150E0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C4-4AC9-A713-9545666E675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C4-4AC9-A713-9545666E6757}"/>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87-4E55-A129-08F7A3E91FE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E7-42D0-A365-5AB3FE12A3EA}"/>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7B-47EF-9FB2-3E90DC21F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5707136"/>
        <c:axId val="95708672"/>
      </c:scatterChart>
      <c:valAx>
        <c:axId val="95707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708672"/>
        <c:crosses val="autoZero"/>
        <c:crossBetween val="midCat"/>
        <c:majorUnit val="5"/>
      </c:valAx>
      <c:valAx>
        <c:axId val="95708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7071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6DBE-4D08-81C0-86BB30765774}"/>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72.786228159999993</c:v>
                </c:pt>
                <c:pt idx="1">
                  <c:v>69.962710079999994</c:v>
                </c:pt>
                <c:pt idx="2">
                  <c:v>75.739537220000003</c:v>
                </c:pt>
                <c:pt idx="3">
                  <c:v>1E-10</c:v>
                </c:pt>
                <c:pt idx="4">
                  <c:v>1E-10</c:v>
                </c:pt>
                <c:pt idx="5">
                  <c:v>1E-10</c:v>
                </c:pt>
              </c:numCache>
            </c:numRef>
          </c:val>
          <c:extLst>
            <c:ext xmlns:c16="http://schemas.microsoft.com/office/drawing/2014/chart" uri="{C3380CC4-5D6E-409C-BE32-E72D297353CC}">
              <c16:uniqueId val="{00000002-6DBE-4D08-81C0-86BB30765774}"/>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20.345394469999999</c:v>
                </c:pt>
                <c:pt idx="1">
                  <c:v>22.96093308</c:v>
                </c:pt>
                <c:pt idx="2">
                  <c:v>15.57980171</c:v>
                </c:pt>
                <c:pt idx="3">
                  <c:v>1E-10</c:v>
                </c:pt>
                <c:pt idx="4">
                  <c:v>1E-10</c:v>
                </c:pt>
                <c:pt idx="5">
                  <c:v>1E-10</c:v>
                </c:pt>
              </c:numCache>
            </c:numRef>
          </c:val>
          <c:extLst>
            <c:ext xmlns:c16="http://schemas.microsoft.com/office/drawing/2014/chart" uri="{C3380CC4-5D6E-409C-BE32-E72D297353CC}">
              <c16:uniqueId val="{00000003-6DBE-4D08-81C0-86BB30765774}"/>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100</c:v>
                </c:pt>
                <c:pt idx="4">
                  <c:v>85.168119950000005</c:v>
                </c:pt>
                <c:pt idx="5">
                  <c:v>100</c:v>
                </c:pt>
              </c:numCache>
            </c:numRef>
          </c:val>
          <c:extLst>
            <c:ext xmlns:c16="http://schemas.microsoft.com/office/drawing/2014/chart" uri="{C3380CC4-5D6E-409C-BE32-E72D297353CC}">
              <c16:uniqueId val="{00000004-6DBE-4D08-81C0-86BB30765774}"/>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6.8683773720000003</c:v>
                </c:pt>
                <c:pt idx="1">
                  <c:v>7.0763568360000004</c:v>
                </c:pt>
                <c:pt idx="2">
                  <c:v>8.6806610670000008</c:v>
                </c:pt>
                <c:pt idx="3">
                  <c:v>1E-10</c:v>
                </c:pt>
                <c:pt idx="4">
                  <c:v>14.831880050000001</c:v>
                </c:pt>
                <c:pt idx="5">
                  <c:v>0</c:v>
                </c:pt>
              </c:numCache>
            </c:numRef>
          </c:val>
          <c:extLst>
            <c:ext xmlns:c16="http://schemas.microsoft.com/office/drawing/2014/chart" uri="{C3380CC4-5D6E-409C-BE32-E72D297353CC}">
              <c16:uniqueId val="{00000005-6DBE-4D08-81C0-86BB30765774}"/>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DA-4BEE-9F99-4266C352FDF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DA-4BEE-9F99-4266C352FDF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DA-4BEE-9F99-4266C352FDF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DA-4BEE-9F99-4266C352FDF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CB-46A7-A6EB-31DCA7F7909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CB-46A7-A6EB-31DCA7F7909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2F-4F8A-B74B-57D4A9D2861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2F-4F8A-B74B-57D4A9D2861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2F-4F8A-B74B-57D4A9D2861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8D-48C8-940B-33945B1E3BBE}"/>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24F-43A5-8DE8-3BF7FCF62444}"/>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24F-43A5-8DE8-3BF7FCF6244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24F-43A5-8DE8-3BF7FCF6244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74C-4CAD-A969-7BB805A580D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74C-4CAD-A969-7BB805A580DF}"/>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35-42F4-91AC-CDC04B068D4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82-4A53-9918-E7EFC4C1A2E4}"/>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AA4-4293-A8D5-FDFDD14FD9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DA-4BEE-9F99-4266C352FDF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DA-4BEE-9F99-4266C352FDF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DA-4BEE-9F99-4266C352FDF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DA-4BEE-9F99-4266C352FDF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7DA-4BEE-9F99-4266C352FDF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7DA-4BEE-9F99-4266C352FDF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CB-46A7-A6EB-31DCA7F7909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CB-46A7-A6EB-31DCA7F7909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2F-4F8A-B74B-57D4A9D2861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2F-4F8A-B74B-57D4A9D2861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2F-4F8A-B74B-57D4A9D2861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8D-48C8-940B-33945B1E3BBE}"/>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4F-43A5-8DE8-3BF7FCF62444}"/>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4F-43A5-8DE8-3BF7FCF6244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24F-43A5-8DE8-3BF7FCF6244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4C-4CAD-A969-7BB805A580D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4C-4CAD-A969-7BB805A580DF}"/>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35-42F4-91AC-CDC04B068D4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82-4A53-9918-E7EFC4C1A2E4}"/>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A4-4293-A8D5-FDFDD14FD9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7DA-4BEE-9F99-4266C352FDF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7DA-4BEE-9F99-4266C352FDF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7DA-4BEE-9F99-4266C352FDF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7DA-4BEE-9F99-4266C352FDF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CB-46A7-A6EB-31DCA7F7909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BCB-46A7-A6EB-31DCA7F7909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A2F-4F8A-B74B-57D4A9D2861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A2F-4F8A-B74B-57D4A9D2861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A2F-4F8A-B74B-57D4A9D2861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8D-48C8-940B-33945B1E3BBE}"/>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4F-43A5-8DE8-3BF7FCF62444}"/>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4F-43A5-8DE8-3BF7FCF6244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4F-43A5-8DE8-3BF7FCF6244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4C-4CAD-A969-7BB805A580D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4C-4CAD-A969-7BB805A580DF}"/>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35-42F4-91AC-CDC04B068D4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82-4A53-9918-E7EFC4C1A2E4}"/>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A4-4293-A8D5-FDFDD14FD9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7488896"/>
        <c:axId val="97490432"/>
      </c:scatterChart>
      <c:valAx>
        <c:axId val="97488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490432"/>
        <c:crosses val="autoZero"/>
        <c:crossBetween val="midCat"/>
        <c:majorUnit val="5"/>
      </c:valAx>
      <c:valAx>
        <c:axId val="97490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4888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24.6</c:v>
                </c:pt>
                <c:pt idx="11">
                  <c:v>24.6</c:v>
                </c:pt>
                <c:pt idx="12">
                  <c:v>24.6</c:v>
                </c:pt>
                <c:pt idx="13">
                  <c:v>24.6</c:v>
                </c:pt>
                <c:pt idx="14">
                  <c:v>24.6</c:v>
                </c:pt>
                <c:pt idx="15">
                  <c:v>24.6</c:v>
                </c:pt>
                <c:pt idx="16">
                  <c:v>24.6</c:v>
                </c:pt>
                <c:pt idx="17">
                  <c:v>24.6</c:v>
                </c:pt>
                <c:pt idx="18">
                  <c:v>24.6</c:v>
                </c:pt>
                <c:pt idx="19">
                  <c:v>24.6</c:v>
                </c:pt>
                <c:pt idx="20">
                  <c:v>24.6</c:v>
                </c:pt>
                <c:pt idx="21">
                  <c:v>24.6</c:v>
                </c:pt>
                <c:pt idx="22">
                  <c:v>24.6</c:v>
                </c:pt>
                <c:pt idx="23">
                  <c:v>24.6</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84-4FC7-9D92-0F29E201FC8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84-4FC7-9D92-0F29E201FC8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84-4FC7-9D92-0F29E201FC8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84-4FC7-9D92-0F29E201FC8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1D-4F91-8FD4-D40062B5D96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1D-4F91-8FD4-D40062B5D96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C9-47A6-88B7-E927290877E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C9-47A6-88B7-E927290877E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C9-47A6-88B7-E927290877E3}"/>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B3-469B-9DD7-D522F5C1DC1F}"/>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B59-4E3B-B98C-FC53ADCC9956}"/>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B59-4E3B-B98C-FC53ADCC995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B59-4E3B-B98C-FC53ADCC995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8CA-4166-9FE6-186E919F20A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8CA-4166-9FE6-186E919F20A5}"/>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2B-4127-9320-8B43ECD8E2B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49-472D-A784-38876A15E6DF}"/>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66E-4361-BA7B-03E53A2112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84-4FC7-9D92-0F29E201FC8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84-4FC7-9D92-0F29E201FC8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A84-4FC7-9D92-0F29E201FC8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A84-4FC7-9D92-0F29E201FC8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A84-4FC7-9D92-0F29E201FC8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A84-4FC7-9D92-0F29E201FC8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1D-4F91-8FD4-D40062B5D96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1D-4F91-8FD4-D40062B5D96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C9-47A6-88B7-E927290877E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C9-47A6-88B7-E927290877E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C9-47A6-88B7-E927290877E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B3-469B-9DD7-D522F5C1DC1F}"/>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59-4E3B-B98C-FC53ADCC9956}"/>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59-4E3B-B98C-FC53ADCC995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B59-4E3B-B98C-FC53ADCC995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CA-4166-9FE6-186E919F20A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8CA-4166-9FE6-186E919F20A5}"/>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2B-4127-9320-8B43ECD8E2B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49-472D-A784-38876A15E6DF}"/>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6E-4361-BA7B-03E53A2112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25.39</c:v>
                </c:pt>
                <c:pt idx="11">
                  <c:v>23.804749999999999</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28.5</c:v>
                </c:pt>
                <c:pt idx="15">
                  <c:v>28.5</c:v>
                </c:pt>
                <c:pt idx="16">
                  <c:v>28.5</c:v>
                </c:pt>
                <c:pt idx="17">
                  <c:v>28.5</c:v>
                </c:pt>
                <c:pt idx="18">
                  <c:v>28.5</c:v>
                </c:pt>
                <c:pt idx="19">
                  <c:v>28.5</c:v>
                </c:pt>
                <c:pt idx="20">
                  <c:v>28.5</c:v>
                </c:pt>
                <c:pt idx="21">
                  <c:v>28.5</c:v>
                </c:pt>
                <c:pt idx="22">
                  <c:v>28.5</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A84-4FC7-9D92-0F29E201FC8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A84-4FC7-9D92-0F29E201FC8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A84-4FC7-9D92-0F29E201FC8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A84-4FC7-9D92-0F29E201FC8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A84-4FC7-9D92-0F29E201FC8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1D-4F91-8FD4-D40062B5D96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81D-4F91-8FD4-D40062B5D96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C9-47A6-88B7-E927290877E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DC9-47A6-88B7-E927290877E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DC9-47A6-88B7-E927290877E3}"/>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B3-469B-9DD7-D522F5C1DC1F}"/>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59-4E3B-B98C-FC53ADCC995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59-4E3B-B98C-FC53ADCC995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59-4E3B-B98C-FC53ADCC995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CA-4166-9FE6-186E919F20A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CA-4166-9FE6-186E919F20A5}"/>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2B-4127-9320-8B43ECD8E2B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49-472D-A784-38876A15E6DF}"/>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6E-4361-BA7B-03E53A2112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28.5</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9097984"/>
        <c:axId val="99124352"/>
      </c:scatterChart>
      <c:valAx>
        <c:axId val="99097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124352"/>
        <c:crosses val="autoZero"/>
        <c:crossBetween val="midCat"/>
        <c:majorUnit val="5"/>
      </c:valAx>
      <c:valAx>
        <c:axId val="99124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979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77.973406319999995</c:v>
                </c:pt>
                <c:pt idx="1">
                  <c:v>1E-10</c:v>
                </c:pt>
                <c:pt idx="2">
                  <c:v>1E-10</c:v>
                </c:pt>
                <c:pt idx="3">
                  <c:v>1E-10</c:v>
                </c:pt>
                <c:pt idx="4">
                  <c:v>80.048991430000001</c:v>
                </c:pt>
                <c:pt idx="5">
                  <c:v>1E-10</c:v>
                </c:pt>
              </c:numCache>
            </c:numRef>
          </c:val>
          <c:extLst>
            <c:ext xmlns:c16="http://schemas.microsoft.com/office/drawing/2014/chart" uri="{C3380CC4-5D6E-409C-BE32-E72D297353CC}">
              <c16:uniqueId val="{00000000-D259-4E34-8BED-B0C789CD79D9}"/>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7.1356970300000002</c:v>
                </c:pt>
                <c:pt idx="1">
                  <c:v>1E-10</c:v>
                </c:pt>
                <c:pt idx="2">
                  <c:v>1E-10</c:v>
                </c:pt>
                <c:pt idx="3">
                  <c:v>1E-10</c:v>
                </c:pt>
                <c:pt idx="4">
                  <c:v>4.0953701029999996</c:v>
                </c:pt>
                <c:pt idx="5">
                  <c:v>1E-10</c:v>
                </c:pt>
              </c:numCache>
            </c:numRef>
          </c:val>
          <c:extLst>
            <c:ext xmlns:c16="http://schemas.microsoft.com/office/drawing/2014/chart" uri="{C3380CC4-5D6E-409C-BE32-E72D297353CC}">
              <c16:uniqueId val="{00000001-D259-4E34-8BED-B0C789CD79D9}"/>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93.055346810000003</c:v>
                </c:pt>
                <c:pt idx="2">
                  <c:v>81.753611210000003</c:v>
                </c:pt>
                <c:pt idx="3">
                  <c:v>58.161034999999998</c:v>
                </c:pt>
                <c:pt idx="4">
                  <c:v>0</c:v>
                </c:pt>
                <c:pt idx="5">
                  <c:v>91.62773043</c:v>
                </c:pt>
              </c:numCache>
            </c:numRef>
          </c:val>
          <c:extLst>
            <c:ext xmlns:c16="http://schemas.microsoft.com/office/drawing/2014/chart" uri="{C3380CC4-5D6E-409C-BE32-E72D297353CC}">
              <c16:uniqueId val="{00000002-D259-4E34-8BED-B0C789CD79D9}"/>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14.89089665</c:v>
                </c:pt>
                <c:pt idx="1">
                  <c:v>6.9446531939999998</c:v>
                </c:pt>
                <c:pt idx="2">
                  <c:v>18.246388790000001</c:v>
                </c:pt>
                <c:pt idx="3">
                  <c:v>41.838965000000002</c:v>
                </c:pt>
                <c:pt idx="4">
                  <c:v>15.855638470000001</c:v>
                </c:pt>
                <c:pt idx="5">
                  <c:v>8.3722695700000003</c:v>
                </c:pt>
              </c:numCache>
            </c:numRef>
          </c:val>
          <c:extLst>
            <c:ext xmlns:c16="http://schemas.microsoft.com/office/drawing/2014/chart" uri="{C3380CC4-5D6E-409C-BE32-E72D297353CC}">
              <c16:uniqueId val="{00000003-D259-4E34-8BED-B0C789CD79D9}"/>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52</c:v>
                </c:pt>
                <c:pt idx="1">
                  <c:v>52</c:v>
                </c:pt>
                <c:pt idx="2">
                  <c:v>52</c:v>
                </c:pt>
                <c:pt idx="3">
                  <c:v>52</c:v>
                </c:pt>
                <c:pt idx="4">
                  <c:v>52</c:v>
                </c:pt>
                <c:pt idx="5">
                  <c:v>54.1</c:v>
                </c:pt>
                <c:pt idx="6">
                  <c:v>56.2</c:v>
                </c:pt>
                <c:pt idx="7">
                  <c:v>58.4</c:v>
                </c:pt>
                <c:pt idx="8">
                  <c:v>60.5</c:v>
                </c:pt>
                <c:pt idx="9">
                  <c:v>62.7</c:v>
                </c:pt>
                <c:pt idx="10">
                  <c:v>64.8</c:v>
                </c:pt>
                <c:pt idx="11">
                  <c:v>67</c:v>
                </c:pt>
                <c:pt idx="12">
                  <c:v>69.099999999999994</c:v>
                </c:pt>
                <c:pt idx="13">
                  <c:v>71.3</c:v>
                </c:pt>
                <c:pt idx="14">
                  <c:v>73.400000000000006</c:v>
                </c:pt>
                <c:pt idx="15">
                  <c:v>75.599999999999994</c:v>
                </c:pt>
                <c:pt idx="16">
                  <c:v>77.7</c:v>
                </c:pt>
                <c:pt idx="17">
                  <c:v>79.900000000000006</c:v>
                </c:pt>
                <c:pt idx="18">
                  <c:v>82</c:v>
                </c:pt>
                <c:pt idx="19">
                  <c:v>84.2</c:v>
                </c:pt>
                <c:pt idx="20">
                  <c:v>86.3</c:v>
                </c:pt>
                <c:pt idx="21">
                  <c:v>88.5</c:v>
                </c:pt>
                <c:pt idx="22">
                  <c:v>90.6</c:v>
                </c:pt>
                <c:pt idx="23">
                  <c:v>93.1</c:v>
                </c:pt>
              </c:numCache>
            </c:numRef>
          </c:yVal>
          <c:smooth val="0"/>
          <c:extLst>
            <c:ext xmlns:c16="http://schemas.microsoft.com/office/drawing/2014/chart" uri="{C3380CC4-5D6E-409C-BE32-E72D297353CC}">
              <c16:uniqueId val="{00000000-B994-485B-8CBE-A1392A9C7CD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94-485B-8CBE-A1392A9C7CD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94-485B-8CBE-A1392A9C7CD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94-485B-8CBE-A1392A9C7CD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94-485B-8CBE-A1392A9C7CD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94-485B-8CBE-A1392A9C7CD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94-485B-8CBE-A1392A9C7CD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388-4B83-BBAD-1BFBC514E2E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388-4B83-BBAD-1BFBC514E2E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867-426F-8B61-21884C09EB7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867-426F-8B61-21884C09EB7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67-426F-8B61-21884C09EB7F}"/>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E9-496E-BA2F-5AC6D656BBCD}"/>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7F6-440C-AFF9-8619EC2C0FE7}"/>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F6-440C-AFF9-8619EC2C0FE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F6-440C-AFF9-8619EC2C0FE7}"/>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C0A-4A2F-9AF7-84A60E4EDB10}"/>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0A-4A2F-9AF7-84A60E4EDB10}"/>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4D5-452B-815E-447DEBBF6D0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FC-4BE1-BDE1-B12777719BBA}"/>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E2-46F0-9423-CC1CA106C7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59.204487506374299</c:v>
                </c:pt>
                <c:pt idx="1">
                  <c:v>#N/A</c:v>
                </c:pt>
                <c:pt idx="2">
                  <c:v>#N/A</c:v>
                </c:pt>
                <c:pt idx="3">
                  <c:v>#N/A</c:v>
                </c:pt>
                <c:pt idx="4">
                  <c:v>74.8</c:v>
                </c:pt>
                <c:pt idx="5">
                  <c:v>#N/A</c:v>
                </c:pt>
                <c:pt idx="6">
                  <c:v>#N/A</c:v>
                </c:pt>
                <c:pt idx="7">
                  <c:v>#N/A</c:v>
                </c:pt>
                <c:pt idx="8">
                  <c:v>#N/A</c:v>
                </c:pt>
                <c:pt idx="9">
                  <c:v>64.58039373870875</c:v>
                </c:pt>
                <c:pt idx="10">
                  <c:v>#N/A</c:v>
                </c:pt>
                <c:pt idx="11">
                  <c:v>#N/A</c:v>
                </c:pt>
                <c:pt idx="12">
                  <c:v>#N/A</c:v>
                </c:pt>
                <c:pt idx="13">
                  <c:v>#N/A</c:v>
                </c:pt>
                <c:pt idx="14">
                  <c:v>#N/A</c:v>
                </c:pt>
                <c:pt idx="15">
                  <c:v>#N/A</c:v>
                </c:pt>
                <c:pt idx="16">
                  <c:v>#N/A</c:v>
                </c:pt>
                <c:pt idx="17">
                  <c:v>97.3</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B994-485B-8CBE-A1392A9C7CDC}"/>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29.4</c:v>
                </c:pt>
                <c:pt idx="1">
                  <c:v>29.4</c:v>
                </c:pt>
                <c:pt idx="2">
                  <c:v>29.4</c:v>
                </c:pt>
                <c:pt idx="3">
                  <c:v>29.4</c:v>
                </c:pt>
                <c:pt idx="4">
                  <c:v>29.4</c:v>
                </c:pt>
                <c:pt idx="5">
                  <c:v>32.799999999999997</c:v>
                </c:pt>
                <c:pt idx="6">
                  <c:v>36.1</c:v>
                </c:pt>
                <c:pt idx="7">
                  <c:v>39.5</c:v>
                </c:pt>
                <c:pt idx="8">
                  <c:v>42.8</c:v>
                </c:pt>
                <c:pt idx="9">
                  <c:v>46.2</c:v>
                </c:pt>
                <c:pt idx="10">
                  <c:v>49.5</c:v>
                </c:pt>
                <c:pt idx="11">
                  <c:v>52.9</c:v>
                </c:pt>
                <c:pt idx="12">
                  <c:v>56.2</c:v>
                </c:pt>
                <c:pt idx="13">
                  <c:v>59.6</c:v>
                </c:pt>
                <c:pt idx="14">
                  <c:v>62.9</c:v>
                </c:pt>
                <c:pt idx="15">
                  <c:v>66.3</c:v>
                </c:pt>
                <c:pt idx="16">
                  <c:v>69.7</c:v>
                </c:pt>
                <c:pt idx="17">
                  <c:v>73</c:v>
                </c:pt>
                <c:pt idx="18">
                  <c:v>76.400000000000006</c:v>
                </c:pt>
                <c:pt idx="19">
                  <c:v>79.7</c:v>
                </c:pt>
                <c:pt idx="20">
                  <c:v>83.1</c:v>
                </c:pt>
                <c:pt idx="21">
                  <c:v>86.4</c:v>
                </c:pt>
                <c:pt idx="22">
                  <c:v>89.8</c:v>
                </c:pt>
                <c:pt idx="23">
                  <c:v>93.1</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88-4B83-BBAD-1BFBC514E2E4}"/>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67-426F-8B61-21884C09EB7F}"/>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67-426F-8B61-21884C09EB7F}"/>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67-426F-8B61-21884C09EB7F}"/>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E9-496E-BA2F-5AC6D656BBCD}"/>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F6-440C-AFF9-8619EC2C0FE7}"/>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F6-440C-AFF9-8619EC2C0FE7}"/>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F6-440C-AFF9-8619EC2C0FE7}"/>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0A-4A2F-9AF7-84A60E4EDB10}"/>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0A-4A2F-9AF7-84A60E4EDB10}"/>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D5-452B-815E-447DEBBF6D0F}"/>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FC-4BE1-BDE1-B12777719BBA}"/>
                </c:ext>
              </c:extLst>
            </c:dLbl>
            <c:dLbl>
              <c:idx val="19"/>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D9E2-46F0-9423-CC1CA106C7DB}"/>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38.806731259561445</c:v>
                </c:pt>
                <c:pt idx="1">
                  <c:v>51.8</c:v>
                </c:pt>
                <c:pt idx="2">
                  <c:v>53.6</c:v>
                </c:pt>
                <c:pt idx="3">
                  <c:v>#N/A</c:v>
                </c:pt>
                <c:pt idx="4">
                  <c:v>62.373167981961664</c:v>
                </c:pt>
                <c:pt idx="5">
                  <c:v>#N/A</c:v>
                </c:pt>
                <c:pt idx="6">
                  <c:v>#N/A</c:v>
                </c:pt>
                <c:pt idx="7">
                  <c:v>#N/A</c:v>
                </c:pt>
                <c:pt idx="8">
                  <c:v>69.522806443699395</c:v>
                </c:pt>
                <c:pt idx="9">
                  <c:v>60.273199999999996</c:v>
                </c:pt>
                <c:pt idx="10">
                  <c:v>#N/A</c:v>
                </c:pt>
                <c:pt idx="11">
                  <c:v>58.927870451295242</c:v>
                </c:pt>
                <c:pt idx="12">
                  <c:v>#N/A</c:v>
                </c:pt>
                <c:pt idx="13">
                  <c:v>77.639906635545174</c:v>
                </c:pt>
                <c:pt idx="14">
                  <c:v>86.070792606100227</c:v>
                </c:pt>
                <c:pt idx="15">
                  <c:v>87.545042561479832</c:v>
                </c:pt>
                <c:pt idx="16">
                  <c:v>88.131686227712507</c:v>
                </c:pt>
                <c:pt idx="17">
                  <c:v>91.5</c:v>
                </c:pt>
                <c:pt idx="18">
                  <c:v>89.335883641187408</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72.8</c:v>
                </c:pt>
                <c:pt idx="19">
                  <c:v>72.8</c:v>
                </c:pt>
                <c:pt idx="20">
                  <c:v>72.8</c:v>
                </c:pt>
                <c:pt idx="21">
                  <c:v>72.8</c:v>
                </c:pt>
                <c:pt idx="22">
                  <c:v>72.8</c:v>
                </c:pt>
                <c:pt idx="23">
                  <c:v>72.8</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994-485B-8CBE-A1392A9C7CD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94-485B-8CBE-A1392A9C7CD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994-485B-8CBE-A1392A9C7CD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994-485B-8CBE-A1392A9C7CD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994-485B-8CBE-A1392A9C7CD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994-485B-8CBE-A1392A9C7CD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88-4B83-BBAD-1BFBC514E2E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88-4B83-BBAD-1BFBC514E2E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867-426F-8B61-21884C09EB7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867-426F-8B61-21884C09EB7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867-426F-8B61-21884C09EB7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E9-496E-BA2F-5AC6D656BBCD}"/>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F6-440C-AFF9-8619EC2C0FE7}"/>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F6-440C-AFF9-8619EC2C0FE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F6-440C-AFF9-8619EC2C0FE7}"/>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0A-4A2F-9AF7-84A60E4EDB10}"/>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0A-4A2F-9AF7-84A60E4EDB10}"/>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D5-452B-815E-447DEBBF6D0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FC-4BE1-BDE1-B12777719BBA}"/>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E2-46F0-9423-CC1CA106C7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72.786228160328889</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9032448"/>
        <c:axId val="99070336"/>
      </c:scatterChart>
      <c:valAx>
        <c:axId val="99032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0336"/>
        <c:crosses val="autoZero"/>
        <c:crossBetween val="midCat"/>
        <c:majorUnit val="5"/>
      </c:valAx>
      <c:valAx>
        <c:axId val="990703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903244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73.5</c:v>
                </c:pt>
                <c:pt idx="1">
                  <c:v>73.5</c:v>
                </c:pt>
                <c:pt idx="2">
                  <c:v>73.5</c:v>
                </c:pt>
                <c:pt idx="3">
                  <c:v>73.5</c:v>
                </c:pt>
                <c:pt idx="4">
                  <c:v>73.5</c:v>
                </c:pt>
                <c:pt idx="5">
                  <c:v>74.5</c:v>
                </c:pt>
                <c:pt idx="6">
                  <c:v>75.599999999999994</c:v>
                </c:pt>
                <c:pt idx="7">
                  <c:v>76.599999999999994</c:v>
                </c:pt>
                <c:pt idx="8">
                  <c:v>77.599999999999994</c:v>
                </c:pt>
                <c:pt idx="9">
                  <c:v>78.599999999999994</c:v>
                </c:pt>
                <c:pt idx="10">
                  <c:v>79.599999999999994</c:v>
                </c:pt>
                <c:pt idx="11">
                  <c:v>80.7</c:v>
                </c:pt>
                <c:pt idx="12">
                  <c:v>81.7</c:v>
                </c:pt>
                <c:pt idx="13">
                  <c:v>82.7</c:v>
                </c:pt>
                <c:pt idx="14">
                  <c:v>83.7</c:v>
                </c:pt>
                <c:pt idx="15">
                  <c:v>84.7</c:v>
                </c:pt>
                <c:pt idx="16">
                  <c:v>85.8</c:v>
                </c:pt>
                <c:pt idx="17">
                  <c:v>86.8</c:v>
                </c:pt>
                <c:pt idx="18">
                  <c:v>87.8</c:v>
                </c:pt>
                <c:pt idx="19">
                  <c:v>88.8</c:v>
                </c:pt>
                <c:pt idx="20">
                  <c:v>89.9</c:v>
                </c:pt>
                <c:pt idx="21">
                  <c:v>90.9</c:v>
                </c:pt>
                <c:pt idx="22">
                  <c:v>91.9</c:v>
                </c:pt>
                <c:pt idx="23">
                  <c:v>92.9</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6A-4D40-80CF-05F09E68B90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6A-4D40-80CF-05F09E68B90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6A-4D40-80CF-05F09E68B90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6A-4D40-80CF-05F09E68B90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6A-4D40-80CF-05F09E68B90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6A-4D40-80CF-05F09E68B90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269-4049-808D-ECB816346F5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69-4049-808D-ECB816346F5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0FC-455B-A81B-3B6259D799B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0FC-455B-A81B-3B6259D799B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FC-455B-A81B-3B6259D799B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21E-4960-BDEA-FED37493A8EC}"/>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FF-4A93-941E-0212B94B201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FF-4A93-941E-0212B94B201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FF-4A93-941E-0212B94B201F}"/>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A1-4276-8BE7-C2EBEA4F4C2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A1-4276-8BE7-C2EBEA4F4C2F}"/>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B40-4AFE-95D6-A383CA9CC41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DE-4C6C-A410-05BD94F1ACBC}"/>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23-4049-A076-387A8FC7B8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68.436873747495</c:v>
                </c:pt>
                <c:pt idx="1">
                  <c:v>#N/A</c:v>
                </c:pt>
                <c:pt idx="2">
                  <c:v>84.4</c:v>
                </c:pt>
                <c:pt idx="3">
                  <c:v>#N/A</c:v>
                </c:pt>
                <c:pt idx="4">
                  <c:v>93.315423514538566</c:v>
                </c:pt>
                <c:pt idx="5">
                  <c:v>#N/A</c:v>
                </c:pt>
                <c:pt idx="6">
                  <c:v>#N/A</c:v>
                </c:pt>
                <c:pt idx="7">
                  <c:v>#N/A</c:v>
                </c:pt>
                <c:pt idx="8">
                  <c:v>#N/A</c:v>
                </c:pt>
                <c:pt idx="9">
                  <c:v>80.971637145061308</c:v>
                </c:pt>
                <c:pt idx="10">
                  <c:v>#N/A</c:v>
                </c:pt>
                <c:pt idx="11">
                  <c:v>#N/A</c:v>
                </c:pt>
                <c:pt idx="12">
                  <c:v>#N/A</c:v>
                </c:pt>
                <c:pt idx="13">
                  <c:v>92.8</c:v>
                </c:pt>
                <c:pt idx="14">
                  <c:v>#N/A</c:v>
                </c:pt>
                <c:pt idx="15">
                  <c:v>#N/A</c:v>
                </c:pt>
                <c:pt idx="16">
                  <c:v>#N/A</c:v>
                </c:pt>
                <c:pt idx="17">
                  <c:v>85.499999999999986</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70</c:v>
                </c:pt>
                <c:pt idx="19">
                  <c:v>70</c:v>
                </c:pt>
                <c:pt idx="20">
                  <c:v>70</c:v>
                </c:pt>
                <c:pt idx="21">
                  <c:v>70</c:v>
                </c:pt>
                <c:pt idx="22">
                  <c:v>70</c:v>
                </c:pt>
                <c:pt idx="23">
                  <c:v>70</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6A-4D40-80CF-05F09E68B90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6A-4D40-80CF-05F09E68B90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6A-4D40-80CF-05F09E68B90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6A-4D40-80CF-05F09E68B90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6A-4D40-80CF-05F09E68B90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36A-4D40-80CF-05F09E68B90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69-4049-808D-ECB816346F5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69-4049-808D-ECB816346F5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FC-455B-A81B-3B6259D799B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FC-455B-A81B-3B6259D799B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FC-455B-A81B-3B6259D799B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1E-4960-BDEA-FED37493A8EC}"/>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FF-4A93-941E-0212B94B201F}"/>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FF-4A93-941E-0212B94B201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FF-4A93-941E-0212B94B201F}"/>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A1-4276-8BE7-C2EBEA4F4C2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A1-4276-8BE7-C2EBEA4F4C2F}"/>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40-4AFE-95D6-A383CA9CC41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DE-4C6C-A410-05BD94F1ACBC}"/>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23-4049-A076-387A8FC7B8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69.962710084033603</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92.2</c:v>
                </c:pt>
                <c:pt idx="1">
                  <c:v>92.2</c:v>
                </c:pt>
                <c:pt idx="2">
                  <c:v>92.2</c:v>
                </c:pt>
                <c:pt idx="3">
                  <c:v>92.2</c:v>
                </c:pt>
                <c:pt idx="4">
                  <c:v>92.2</c:v>
                </c:pt>
                <c:pt idx="5">
                  <c:v>92.2</c:v>
                </c:pt>
                <c:pt idx="6">
                  <c:v>92.2</c:v>
                </c:pt>
                <c:pt idx="7">
                  <c:v>92.2</c:v>
                </c:pt>
                <c:pt idx="8">
                  <c:v>92.2</c:v>
                </c:pt>
                <c:pt idx="9">
                  <c:v>92.2</c:v>
                </c:pt>
                <c:pt idx="10">
                  <c:v>92.2</c:v>
                </c:pt>
                <c:pt idx="11">
                  <c:v>92.2</c:v>
                </c:pt>
                <c:pt idx="12">
                  <c:v>92.1</c:v>
                </c:pt>
                <c:pt idx="13">
                  <c:v>92.1</c:v>
                </c:pt>
                <c:pt idx="14">
                  <c:v>92.1</c:v>
                </c:pt>
                <c:pt idx="15">
                  <c:v>92.1</c:v>
                </c:pt>
                <c:pt idx="16">
                  <c:v>92.1</c:v>
                </c:pt>
                <c:pt idx="17">
                  <c:v>92.1</c:v>
                </c:pt>
                <c:pt idx="18">
                  <c:v>92.1</c:v>
                </c:pt>
                <c:pt idx="19">
                  <c:v>92.1</c:v>
                </c:pt>
                <c:pt idx="20">
                  <c:v>92.1</c:v>
                </c:pt>
                <c:pt idx="21">
                  <c:v>92.1</c:v>
                </c:pt>
                <c:pt idx="22">
                  <c:v>92.1</c:v>
                </c:pt>
                <c:pt idx="23">
                  <c:v>92.9</c:v>
                </c:pt>
              </c:numCache>
            </c:numRef>
          </c:yVal>
          <c:smooth val="0"/>
          <c:extLst>
            <c:ext xmlns:c16="http://schemas.microsoft.com/office/drawing/2014/chart" uri="{C3380CC4-5D6E-409C-BE32-E72D297353CC}">
              <c16:uniqueId val="{0000000C-836A-4D40-80CF-05F09E68B90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36A-4D40-80CF-05F09E68B90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36A-4D40-80CF-05F09E68B90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36A-4D40-80CF-05F09E68B90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36A-4D40-80CF-05F09E68B90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36A-4D40-80CF-05F09E68B90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36A-4D40-80CF-05F09E68B90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69-4049-808D-ECB816346F5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69-4049-808D-ECB816346F5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FC-455B-A81B-3B6259D799B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FC-455B-A81B-3B6259D799B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0FC-455B-A81B-3B6259D799B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1E-4960-BDEA-FED37493A8EC}"/>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6FF-4A93-941E-0212B94B201F}"/>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6FF-4A93-941E-0212B94B201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FF-4A93-941E-0212B94B201F}"/>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A1-4276-8BE7-C2EBEA4F4C2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A1-4276-8BE7-C2EBEA4F4C2F}"/>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B40-4AFE-95D6-A383CA9CC41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5DE-4C6C-A410-05BD94F1ACBC}"/>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23-4049-A076-387A8FC7B8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92.718770875083493</c:v>
                </c:pt>
                <c:pt idx="1">
                  <c:v>#N/A</c:v>
                </c:pt>
                <c:pt idx="2">
                  <c:v>#N/A</c:v>
                </c:pt>
                <c:pt idx="3">
                  <c:v>#N/A</c:v>
                </c:pt>
                <c:pt idx="4">
                  <c:v>96.690203000882619</c:v>
                </c:pt>
                <c:pt idx="5">
                  <c:v>#N/A</c:v>
                </c:pt>
                <c:pt idx="6">
                  <c:v>#N/A</c:v>
                </c:pt>
                <c:pt idx="7">
                  <c:v>#N/A</c:v>
                </c:pt>
                <c:pt idx="8">
                  <c:v>#N/A</c:v>
                </c:pt>
                <c:pt idx="9">
                  <c:v>83.9</c:v>
                </c:pt>
                <c:pt idx="10">
                  <c:v>#N/A</c:v>
                </c:pt>
                <c:pt idx="11">
                  <c:v>#N/A</c:v>
                </c:pt>
                <c:pt idx="12">
                  <c:v>#N/A</c:v>
                </c:pt>
                <c:pt idx="13">
                  <c:v>#N/A</c:v>
                </c:pt>
                <c:pt idx="14">
                  <c:v>#N/A</c:v>
                </c:pt>
                <c:pt idx="15">
                  <c:v>#N/A</c:v>
                </c:pt>
                <c:pt idx="16">
                  <c:v>#N/A</c:v>
                </c:pt>
                <c:pt idx="17">
                  <c:v>95.2</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836A-4D40-80CF-05F09E68B904}"/>
            </c:ext>
          </c:extLst>
        </c:ser>
        <c:dLbls>
          <c:showLegendKey val="0"/>
          <c:showVal val="0"/>
          <c:showCatName val="0"/>
          <c:showSerName val="0"/>
          <c:showPercent val="0"/>
          <c:showBubbleSize val="0"/>
        </c:dLbls>
        <c:axId val="145479552"/>
        <c:axId val="145481088"/>
      </c:scatterChart>
      <c:valAx>
        <c:axId val="1454795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1088"/>
        <c:crosses val="autoZero"/>
        <c:crossBetween val="midCat"/>
        <c:majorUnit val="5"/>
      </c:valAx>
      <c:valAx>
        <c:axId val="1454810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795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13.3</c:v>
                </c:pt>
                <c:pt idx="1">
                  <c:v>13.3</c:v>
                </c:pt>
                <c:pt idx="2">
                  <c:v>13.3</c:v>
                </c:pt>
                <c:pt idx="3">
                  <c:v>13.3</c:v>
                </c:pt>
                <c:pt idx="4">
                  <c:v>13.3</c:v>
                </c:pt>
                <c:pt idx="5">
                  <c:v>17.399999999999999</c:v>
                </c:pt>
                <c:pt idx="6">
                  <c:v>21.5</c:v>
                </c:pt>
                <c:pt idx="7">
                  <c:v>25.6</c:v>
                </c:pt>
                <c:pt idx="8">
                  <c:v>29.7</c:v>
                </c:pt>
                <c:pt idx="9">
                  <c:v>33.799999999999997</c:v>
                </c:pt>
                <c:pt idx="10">
                  <c:v>37.9</c:v>
                </c:pt>
                <c:pt idx="11">
                  <c:v>42</c:v>
                </c:pt>
                <c:pt idx="12">
                  <c:v>46.1</c:v>
                </c:pt>
                <c:pt idx="13">
                  <c:v>50.2</c:v>
                </c:pt>
                <c:pt idx="14">
                  <c:v>54.4</c:v>
                </c:pt>
                <c:pt idx="15">
                  <c:v>58.5</c:v>
                </c:pt>
                <c:pt idx="16">
                  <c:v>62.6</c:v>
                </c:pt>
                <c:pt idx="17">
                  <c:v>66.7</c:v>
                </c:pt>
                <c:pt idx="18">
                  <c:v>70.8</c:v>
                </c:pt>
                <c:pt idx="19">
                  <c:v>74.900000000000006</c:v>
                </c:pt>
                <c:pt idx="20">
                  <c:v>79</c:v>
                </c:pt>
                <c:pt idx="21">
                  <c:v>83.1</c:v>
                </c:pt>
                <c:pt idx="22">
                  <c:v>87.2</c:v>
                </c:pt>
                <c:pt idx="23">
                  <c:v>91.3</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33D-4DC7-8FB5-D6721D8B965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3D-4DC7-8FB5-D6721D8B965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3D-4DC7-8FB5-D6721D8B965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3D-4DC7-8FB5-D6721D8B965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3D-4DC7-8FB5-D6721D8B96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3D-4DC7-8FB5-D6721D8B965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6B-471F-B2EA-442BCA13F44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6B-471F-B2EA-442BCA13F44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D2-45C2-943E-227E7CF49B3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D2-45C2-943E-227E7CF49B3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D2-45C2-943E-227E7CF49B37}"/>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65-48B6-B2B5-7B0327B4A111}"/>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2A-4D0B-A1D2-D4ED1C22B0F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2A-4D0B-A1D2-D4ED1C22B0F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2A-4D0B-A1D2-D4ED1C22B0F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CA-4C2F-B9C1-04703A57578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CA-4C2F-B9C1-04703A575781}"/>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B5-4AA4-A5DE-53C7F989EAB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6B-4D00-AB21-1FBC69EF7292}"/>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1A-4CFF-847E-384FEA1516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27.370254905556575</c:v>
                </c:pt>
                <c:pt idx="1">
                  <c:v>#N/A</c:v>
                </c:pt>
                <c:pt idx="2">
                  <c:v>47.6</c:v>
                </c:pt>
                <c:pt idx="3">
                  <c:v>#N/A</c:v>
                </c:pt>
                <c:pt idx="4">
                  <c:v>49.405080213903744</c:v>
                </c:pt>
                <c:pt idx="5">
                  <c:v>#N/A</c:v>
                </c:pt>
                <c:pt idx="6">
                  <c:v>#N/A</c:v>
                </c:pt>
                <c:pt idx="7">
                  <c:v>#N/A</c:v>
                </c:pt>
                <c:pt idx="8">
                  <c:v>#N/A</c:v>
                </c:pt>
                <c:pt idx="9">
                  <c:v>46.347850690303197</c:v>
                </c:pt>
                <c:pt idx="10">
                  <c:v>#N/A</c:v>
                </c:pt>
                <c:pt idx="11">
                  <c:v>#N/A</c:v>
                </c:pt>
                <c:pt idx="12">
                  <c:v>#N/A</c:v>
                </c:pt>
                <c:pt idx="13">
                  <c:v>69.8</c:v>
                </c:pt>
                <c:pt idx="14">
                  <c:v>#N/A</c:v>
                </c:pt>
                <c:pt idx="15">
                  <c:v>#N/A</c:v>
                </c:pt>
                <c:pt idx="16">
                  <c:v>#N/A</c:v>
                </c:pt>
                <c:pt idx="17">
                  <c:v>97.899999999999991</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70.8</c:v>
                </c:pt>
                <c:pt idx="19">
                  <c:v>74.900000000000006</c:v>
                </c:pt>
                <c:pt idx="20">
                  <c:v>75.7</c:v>
                </c:pt>
                <c:pt idx="21">
                  <c:v>75.7</c:v>
                </c:pt>
                <c:pt idx="22">
                  <c:v>75.7</c:v>
                </c:pt>
                <c:pt idx="23">
                  <c:v>75.7</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3D-4DC7-8FB5-D6721D8B965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3D-4DC7-8FB5-D6721D8B965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33D-4DC7-8FB5-D6721D8B965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33D-4DC7-8FB5-D6721D8B965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33D-4DC7-8FB5-D6721D8B96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33D-4DC7-8FB5-D6721D8B965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6B-471F-B2EA-442BCA13F44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6B-471F-B2EA-442BCA13F44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D2-45C2-943E-227E7CF49B3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D2-45C2-943E-227E7CF49B3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D2-45C2-943E-227E7CF49B37}"/>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65-48B6-B2B5-7B0327B4A111}"/>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2A-4D0B-A1D2-D4ED1C22B0FA}"/>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2A-4D0B-A1D2-D4ED1C22B0F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2A-4D0B-A1D2-D4ED1C22B0F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CA-4C2F-B9C1-04703A57578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CA-4C2F-B9C1-04703A575781}"/>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B5-4AA4-A5DE-53C7F989EAB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6B-4D00-AB21-1FBC69EF7292}"/>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1A-4CFF-847E-384FEA1516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75.739537223340037</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36.9</c:v>
                </c:pt>
                <c:pt idx="1">
                  <c:v>36.9</c:v>
                </c:pt>
                <c:pt idx="2">
                  <c:v>36.9</c:v>
                </c:pt>
                <c:pt idx="3">
                  <c:v>36.9</c:v>
                </c:pt>
                <c:pt idx="4">
                  <c:v>36.9</c:v>
                </c:pt>
                <c:pt idx="5">
                  <c:v>40.1</c:v>
                </c:pt>
                <c:pt idx="6">
                  <c:v>43.2</c:v>
                </c:pt>
                <c:pt idx="7">
                  <c:v>46.3</c:v>
                </c:pt>
                <c:pt idx="8">
                  <c:v>49.5</c:v>
                </c:pt>
                <c:pt idx="9">
                  <c:v>52.6</c:v>
                </c:pt>
                <c:pt idx="10">
                  <c:v>55.7</c:v>
                </c:pt>
                <c:pt idx="11">
                  <c:v>58.9</c:v>
                </c:pt>
                <c:pt idx="12">
                  <c:v>62</c:v>
                </c:pt>
                <c:pt idx="13">
                  <c:v>65.099999999999994</c:v>
                </c:pt>
                <c:pt idx="14">
                  <c:v>68.3</c:v>
                </c:pt>
                <c:pt idx="15">
                  <c:v>71.400000000000006</c:v>
                </c:pt>
                <c:pt idx="16">
                  <c:v>74.599999999999994</c:v>
                </c:pt>
                <c:pt idx="17">
                  <c:v>77.7</c:v>
                </c:pt>
                <c:pt idx="18">
                  <c:v>80.8</c:v>
                </c:pt>
                <c:pt idx="19">
                  <c:v>84</c:v>
                </c:pt>
                <c:pt idx="20">
                  <c:v>87.1</c:v>
                </c:pt>
                <c:pt idx="21">
                  <c:v>90.2</c:v>
                </c:pt>
                <c:pt idx="22">
                  <c:v>93.4</c:v>
                </c:pt>
                <c:pt idx="23">
                  <c:v>96.5</c:v>
                </c:pt>
              </c:numCache>
            </c:numRef>
          </c:yVal>
          <c:smooth val="0"/>
          <c:extLst>
            <c:ext xmlns:c16="http://schemas.microsoft.com/office/drawing/2014/chart" uri="{C3380CC4-5D6E-409C-BE32-E72D297353CC}">
              <c16:uniqueId val="{0000000C-733D-4DC7-8FB5-D6721D8B96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33D-4DC7-8FB5-D6721D8B965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33D-4DC7-8FB5-D6721D8B965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33D-4DC7-8FB5-D6721D8B965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33D-4DC7-8FB5-D6721D8B965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33D-4DC7-8FB5-D6721D8B96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33D-4DC7-8FB5-D6721D8B965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6B-471F-B2EA-442BCA13F44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6B-471F-B2EA-442BCA13F44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D2-45C2-943E-227E7CF49B3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D2-45C2-943E-227E7CF49B3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BD2-45C2-943E-227E7CF49B37}"/>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65-48B6-B2B5-7B0327B4A111}"/>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2A-4D0B-A1D2-D4ED1C22B0FA}"/>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2A-4D0B-A1D2-D4ED1C22B0F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2A-4D0B-A1D2-D4ED1C22B0F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1CA-4C2F-B9C1-04703A57578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CA-4C2F-B9C1-04703A575781}"/>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BB5-4AA4-A5DE-53C7F989EAB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6B-4D00-AB21-1FBC69EF7292}"/>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1A-4CFF-847E-384FEA1516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46.10306253438474</c:v>
                </c:pt>
                <c:pt idx="1">
                  <c:v>#N/A</c:v>
                </c:pt>
                <c:pt idx="2">
                  <c:v>#N/A</c:v>
                </c:pt>
                <c:pt idx="3">
                  <c:v>#N/A</c:v>
                </c:pt>
                <c:pt idx="4">
                  <c:v>67.475439118785346</c:v>
                </c:pt>
                <c:pt idx="5">
                  <c:v>#N/A</c:v>
                </c:pt>
                <c:pt idx="6">
                  <c:v>#N/A</c:v>
                </c:pt>
                <c:pt idx="7">
                  <c:v>#N/A</c:v>
                </c:pt>
                <c:pt idx="8">
                  <c:v>#N/A</c:v>
                </c:pt>
                <c:pt idx="9">
                  <c:v>63.3</c:v>
                </c:pt>
                <c:pt idx="10">
                  <c:v>#N/A</c:v>
                </c:pt>
                <c:pt idx="11">
                  <c:v>#N/A</c:v>
                </c:pt>
                <c:pt idx="12">
                  <c:v>#N/A</c:v>
                </c:pt>
                <c:pt idx="13">
                  <c:v>#N/A</c:v>
                </c:pt>
                <c:pt idx="14">
                  <c:v>#N/A</c:v>
                </c:pt>
                <c:pt idx="15">
                  <c:v>#N/A</c:v>
                </c:pt>
                <c:pt idx="16">
                  <c:v>#N/A</c:v>
                </c:pt>
                <c:pt idx="17">
                  <c:v>99.4</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733D-4DC7-8FB5-D6721D8B965B}"/>
            </c:ext>
          </c:extLst>
        </c:ser>
        <c:dLbls>
          <c:showLegendKey val="0"/>
          <c:showVal val="0"/>
          <c:showCatName val="0"/>
          <c:showSerName val="0"/>
          <c:showPercent val="0"/>
          <c:showBubbleSize val="0"/>
        </c:dLbls>
        <c:axId val="216822144"/>
        <c:axId val="216824064"/>
      </c:scatterChart>
      <c:valAx>
        <c:axId val="2168221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4064"/>
        <c:crosses val="autoZero"/>
        <c:crossBetween val="midCat"/>
        <c:majorUnit val="5"/>
      </c:valAx>
      <c:valAx>
        <c:axId val="216824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21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48.7</c:v>
                </c:pt>
                <c:pt idx="1">
                  <c:v>48.7</c:v>
                </c:pt>
                <c:pt idx="2">
                  <c:v>48.7</c:v>
                </c:pt>
                <c:pt idx="3">
                  <c:v>48.7</c:v>
                </c:pt>
                <c:pt idx="4">
                  <c:v>48.7</c:v>
                </c:pt>
                <c:pt idx="5">
                  <c:v>50.6</c:v>
                </c:pt>
                <c:pt idx="6">
                  <c:v>52.5</c:v>
                </c:pt>
                <c:pt idx="7">
                  <c:v>54.5</c:v>
                </c:pt>
                <c:pt idx="8">
                  <c:v>56.4</c:v>
                </c:pt>
                <c:pt idx="9">
                  <c:v>58.3</c:v>
                </c:pt>
                <c:pt idx="10">
                  <c:v>60.2</c:v>
                </c:pt>
                <c:pt idx="11">
                  <c:v>62.1</c:v>
                </c:pt>
                <c:pt idx="12">
                  <c:v>64</c:v>
                </c:pt>
                <c:pt idx="13">
                  <c:v>65.900000000000006</c:v>
                </c:pt>
                <c:pt idx="14">
                  <c:v>67.900000000000006</c:v>
                </c:pt>
                <c:pt idx="15">
                  <c:v>69.8</c:v>
                </c:pt>
                <c:pt idx="16">
                  <c:v>71.7</c:v>
                </c:pt>
                <c:pt idx="17">
                  <c:v>73.599999999999994</c:v>
                </c:pt>
                <c:pt idx="18">
                  <c:v>75.5</c:v>
                </c:pt>
                <c:pt idx="19">
                  <c:v>77.400000000000006</c:v>
                </c:pt>
                <c:pt idx="20">
                  <c:v>79.400000000000006</c:v>
                </c:pt>
                <c:pt idx="21">
                  <c:v>81.3</c:v>
                </c:pt>
                <c:pt idx="22">
                  <c:v>83.2</c:v>
                </c:pt>
                <c:pt idx="23">
                  <c:v>85.1</c:v>
                </c:pt>
              </c:numCache>
            </c:numRef>
          </c:yVal>
          <c:smooth val="0"/>
          <c:extLst>
            <c:ext xmlns:c16="http://schemas.microsoft.com/office/drawing/2014/chart" uri="{C3380CC4-5D6E-409C-BE32-E72D297353CC}">
              <c16:uniqueId val="{00000000-830B-4E78-9BEF-85D12A81E92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0B-4E78-9BEF-85D12A81E92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0B-4E78-9BEF-85D12A81E92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0B-4E78-9BEF-85D12A81E92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0B-4E78-9BEF-85D12A81E92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0B-4E78-9BEF-85D12A81E92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0B-4E78-9BEF-85D12A81E92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C0-485D-873E-96F7C4D8B73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C0-485D-873E-96F7C4D8B73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D8F-404A-B1BF-7DDCA1EFCD0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8F-404A-B1BF-7DDCA1EFCD0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8F-404A-B1BF-7DDCA1EFCD0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51D-4596-A62C-EC0B4282D9D1}"/>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30-40B9-A7D4-83FD72D2C9D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30-40B9-A7D4-83FD72D2C9D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30-40B9-A7D4-83FD72D2C9D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66-45D2-9FB7-428EDE43833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66-45D2-9FB7-428EDE438336}"/>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C0A-4021-A2C5-EC477C27E63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A70-4FDA-95A7-CABE451F9946}"/>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31-442A-86D8-F526EDD24D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51.147373788883222</c:v>
                </c:pt>
                <c:pt idx="1">
                  <c:v>55.8</c:v>
                </c:pt>
                <c:pt idx="2">
                  <c:v>60.8</c:v>
                </c:pt>
                <c:pt idx="3">
                  <c:v>#N/A</c:v>
                </c:pt>
                <c:pt idx="4">
                  <c:v>75.046974821495681</c:v>
                </c:pt>
                <c:pt idx="5">
                  <c:v>#N/A</c:v>
                </c:pt>
                <c:pt idx="6">
                  <c:v>#N/A</c:v>
                </c:pt>
                <c:pt idx="7">
                  <c:v>#N/A</c:v>
                </c:pt>
                <c:pt idx="8">
                  <c:v>75.138481773769257</c:v>
                </c:pt>
                <c:pt idx="9">
                  <c:v>67.960481211195926</c:v>
                </c:pt>
                <c:pt idx="10">
                  <c:v>#N/A</c:v>
                </c:pt>
                <c:pt idx="11">
                  <c:v>#N/A</c:v>
                </c:pt>
                <c:pt idx="12">
                  <c:v>#N/A</c:v>
                </c:pt>
                <c:pt idx="13">
                  <c:v>78.123814604868286</c:v>
                </c:pt>
                <c:pt idx="14">
                  <c:v>#N/A</c:v>
                </c:pt>
                <c:pt idx="15">
                  <c:v>#N/A</c:v>
                </c:pt>
                <c:pt idx="16">
                  <c:v>#N/A</c:v>
                </c:pt>
                <c:pt idx="17">
                  <c:v>78.900000000000006</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30B-4E78-9BEF-85D12A81E92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7.2</c:v>
                </c:pt>
                <c:pt idx="17">
                  <c:v>17.3</c:v>
                </c:pt>
                <c:pt idx="18">
                  <c:v>27.4</c:v>
                </c:pt>
                <c:pt idx="19">
                  <c:v>37.5</c:v>
                </c:pt>
                <c:pt idx="20">
                  <c:v>47.6</c:v>
                </c:pt>
                <c:pt idx="21">
                  <c:v>57.7</c:v>
                </c:pt>
                <c:pt idx="22">
                  <c:v>67.900000000000006</c:v>
                </c:pt>
                <c:pt idx="23">
                  <c:v>78</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0B-4E78-9BEF-85D12A81E92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0B-4E78-9BEF-85D12A81E92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0B-4E78-9BEF-85D12A81E92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30B-4E78-9BEF-85D12A81E92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30B-4E78-9BEF-85D12A81E92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30B-4E78-9BEF-85D12A81E92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C0-485D-873E-96F7C4D8B73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C0-485D-873E-96F7C4D8B73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8F-404A-B1BF-7DDCA1EFCD0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8F-404A-B1BF-7DDCA1EFCD0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8F-404A-B1BF-7DDCA1EFCD0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1D-4596-A62C-EC0B4282D9D1}"/>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30-40B9-A7D4-83FD72D2C9DD}"/>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30-40B9-A7D4-83FD72D2C9D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30-40B9-A7D4-83FD72D2C9D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66-45D2-9FB7-428EDE43833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66-45D2-9FB7-428EDE438336}"/>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C0A-4021-A2C5-EC477C27E63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70-4FDA-95A7-CABE451F9946}"/>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31-442A-86D8-F526EDD24D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16.147456513145141</c:v>
                </c:pt>
                <c:pt idx="12">
                  <c:v>#N/A</c:v>
                </c:pt>
                <c:pt idx="13">
                  <c:v>#N/A</c:v>
                </c:pt>
                <c:pt idx="14">
                  <c:v>#N/A</c:v>
                </c:pt>
                <c:pt idx="15">
                  <c:v>#N/A</c:v>
                </c:pt>
                <c:pt idx="16">
                  <c:v>63.36</c:v>
                </c:pt>
                <c:pt idx="17">
                  <c:v>#N/A</c:v>
                </c:pt>
                <c:pt idx="18">
                  <c:v>63.36</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74551680"/>
        <c:axId val="74553216"/>
      </c:scatterChart>
      <c:valAx>
        <c:axId val="745516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3216"/>
        <c:crosses val="autoZero"/>
        <c:crossBetween val="midCat"/>
        <c:majorUnit val="5"/>
      </c:valAx>
      <c:valAx>
        <c:axId val="74553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168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BCD-4780-A80E-2FD58B5E9B5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BCD-4780-A80E-2FD58B5E9B5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CD-4780-A80E-2FD58B5E9B5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CD-4780-A80E-2FD58B5E9B5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CD-4780-A80E-2FD58B5E9B5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CD-4780-A80E-2FD58B5E9B5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24F-4F7A-BB7C-214B851686A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4F-4F7A-BB7C-214B851686A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065-4441-AF93-0A6F2A6D541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065-4441-AF93-0A6F2A6D541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65-4441-AF93-0A6F2A6D541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01B-4616-B725-1AFAFE970CE2}"/>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1A-4377-8DD3-453CF33B68B8}"/>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01A-4377-8DD3-453CF33B68B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01A-4377-8DD3-453CF33B68B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68-4BEA-B1E0-033C00A042C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68-4BEA-B1E0-033C00A042C1}"/>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24-4056-A743-A79FB36DD0D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90-4A06-91B7-4CCC1F4DA66E}"/>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A50-46DA-8B3A-43D031E58E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BCD-4780-A80E-2FD58B5E9B5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BCD-4780-A80E-2FD58B5E9B5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BCD-4780-A80E-2FD58B5E9B5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4F-4F7A-BB7C-214B851686A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4F-4F7A-BB7C-214B851686A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065-4441-AF93-0A6F2A6D541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65-4441-AF93-0A6F2A6D541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065-4441-AF93-0A6F2A6D541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1B-4616-B725-1AFAFE970CE2}"/>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01A-4377-8DD3-453CF33B68B8}"/>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01A-4377-8DD3-453CF33B68B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01A-4377-8DD3-453CF33B68B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68-4BEA-B1E0-033C00A042C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868-4BEA-B1E0-033C00A042C1}"/>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24-4056-A743-A79FB36DD0D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0-4A06-91B7-4CCC1F4DA66E}"/>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A50-46DA-8B3A-43D031E58E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75.900000000000006</c:v>
                </c:pt>
                <c:pt idx="1">
                  <c:v>75.900000000000006</c:v>
                </c:pt>
                <c:pt idx="2">
                  <c:v>75.900000000000006</c:v>
                </c:pt>
                <c:pt idx="3">
                  <c:v>75.900000000000006</c:v>
                </c:pt>
                <c:pt idx="4">
                  <c:v>75.900000000000006</c:v>
                </c:pt>
                <c:pt idx="5">
                  <c:v>76.8</c:v>
                </c:pt>
                <c:pt idx="6">
                  <c:v>77.7</c:v>
                </c:pt>
                <c:pt idx="7">
                  <c:v>78.599999999999994</c:v>
                </c:pt>
                <c:pt idx="8">
                  <c:v>79.5</c:v>
                </c:pt>
                <c:pt idx="9">
                  <c:v>80.400000000000006</c:v>
                </c:pt>
                <c:pt idx="10">
                  <c:v>81.3</c:v>
                </c:pt>
                <c:pt idx="11">
                  <c:v>82.2</c:v>
                </c:pt>
                <c:pt idx="12">
                  <c:v>83.1</c:v>
                </c:pt>
                <c:pt idx="13">
                  <c:v>84</c:v>
                </c:pt>
                <c:pt idx="14">
                  <c:v>84.9</c:v>
                </c:pt>
                <c:pt idx="15">
                  <c:v>85.8</c:v>
                </c:pt>
                <c:pt idx="16">
                  <c:v>86.7</c:v>
                </c:pt>
                <c:pt idx="17">
                  <c:v>87.6</c:v>
                </c:pt>
                <c:pt idx="18">
                  <c:v>88.5</c:v>
                </c:pt>
                <c:pt idx="19">
                  <c:v>89.4</c:v>
                </c:pt>
                <c:pt idx="20">
                  <c:v>90.3</c:v>
                </c:pt>
                <c:pt idx="21">
                  <c:v>91.2</c:v>
                </c:pt>
                <c:pt idx="22">
                  <c:v>92.2</c:v>
                </c:pt>
                <c:pt idx="23">
                  <c:v>93.1</c:v>
                </c:pt>
              </c:numCache>
            </c:numRef>
          </c:yVal>
          <c:smooth val="0"/>
          <c:extLst>
            <c:ext xmlns:c16="http://schemas.microsoft.com/office/drawing/2014/chart" uri="{C3380CC4-5D6E-409C-BE32-E72D297353CC}">
              <c16:uniqueId val="{0000000C-4BCD-4780-A80E-2FD58B5E9B5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BCD-4780-A80E-2FD58B5E9B5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BCD-4780-A80E-2FD58B5E9B5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BCD-4780-A80E-2FD58B5E9B5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BCD-4780-A80E-2FD58B5E9B5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BCD-4780-A80E-2FD58B5E9B5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BCD-4780-A80E-2FD58B5E9B5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24F-4F7A-BB7C-214B851686A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24F-4F7A-BB7C-214B851686A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065-4441-AF93-0A6F2A6D541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065-4441-AF93-0A6F2A6D541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065-4441-AF93-0A6F2A6D541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1B-4616-B725-1AFAFE970CE2}"/>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1A-4377-8DD3-453CF33B68B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1A-4377-8DD3-453CF33B68B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1A-4377-8DD3-453CF33B68B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68-4BEA-B1E0-033C00A042C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68-4BEA-B1E0-033C00A042C1}"/>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24-4056-A743-A79FB36DD0D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90-4A06-91B7-4CCC1F4DA66E}"/>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A50-46DA-8B3A-43D031E58E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66.399465597862388</c:v>
                </c:pt>
                <c:pt idx="1">
                  <c:v>#N/A</c:v>
                </c:pt>
                <c:pt idx="2">
                  <c:v>88.2</c:v>
                </c:pt>
                <c:pt idx="3">
                  <c:v>#N/A</c:v>
                </c:pt>
                <c:pt idx="4">
                  <c:v>97.692793931731984</c:v>
                </c:pt>
                <c:pt idx="5">
                  <c:v>#N/A</c:v>
                </c:pt>
                <c:pt idx="6">
                  <c:v>#N/A</c:v>
                </c:pt>
                <c:pt idx="7">
                  <c:v>#N/A</c:v>
                </c:pt>
                <c:pt idx="8">
                  <c:v>#N/A</c:v>
                </c:pt>
                <c:pt idx="9">
                  <c:v>85.1</c:v>
                </c:pt>
                <c:pt idx="10">
                  <c:v>#N/A</c:v>
                </c:pt>
                <c:pt idx="11">
                  <c:v>#N/A</c:v>
                </c:pt>
                <c:pt idx="12">
                  <c:v>#N/A</c:v>
                </c:pt>
                <c:pt idx="13">
                  <c:v>92.8</c:v>
                </c:pt>
                <c:pt idx="14">
                  <c:v>#N/A</c:v>
                </c:pt>
                <c:pt idx="15">
                  <c:v>#N/A</c:v>
                </c:pt>
                <c:pt idx="16">
                  <c:v>#N/A</c:v>
                </c:pt>
                <c:pt idx="17">
                  <c:v>82.1</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4BCD-4780-A80E-2FD58B5E9B54}"/>
            </c:ext>
          </c:extLst>
        </c:ser>
        <c:dLbls>
          <c:showLegendKey val="0"/>
          <c:showVal val="0"/>
          <c:showCatName val="0"/>
          <c:showSerName val="0"/>
          <c:showPercent val="0"/>
          <c:showBubbleSize val="0"/>
        </c:dLbls>
        <c:axId val="75153408"/>
        <c:axId val="75154944"/>
      </c:scatterChart>
      <c:valAx>
        <c:axId val="75153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4944"/>
        <c:crosses val="autoZero"/>
        <c:crossBetween val="midCat"/>
        <c:majorUnit val="5"/>
      </c:valAx>
      <c:valAx>
        <c:axId val="751549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34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70-4E42-8746-507299A63DF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70-4E42-8746-507299A63DF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70-4E42-8746-507299A63DF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70-4E42-8746-507299A63DF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70-4E42-8746-507299A63DF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70-4E42-8746-507299A63DF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77-4162-A0F9-4CD16570E62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6DE-4A6D-A820-784DB16E471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DE-4A6D-A820-784DB16E471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DE-4A6D-A820-784DB16E471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DE-4A6D-A820-784DB16E471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22-4DC8-9E7D-D90D4B0F01EE}"/>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2C-4D7C-A6DA-574687DCE8EC}"/>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2C-4D7C-A6DA-574687DCE8E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2C-4D7C-A6DA-574687DCE8E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C9-4C19-9047-B764299A1F9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C9-4C19-9047-B764299A1F97}"/>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1B-4452-9A23-A08F77B245C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7A-4B19-81C1-5325D8F76450}"/>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EF-4BBB-A1E1-6C5CC426E8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C70-4E42-8746-507299A63DF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C70-4E42-8746-507299A63DF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C70-4E42-8746-507299A63DF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77-4162-A0F9-4CD16570E62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77-4162-A0F9-4CD16570E62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6DE-4A6D-A820-784DB16E471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6DE-4A6D-A820-784DB16E471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6DE-4A6D-A820-784DB16E471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22-4DC8-9E7D-D90D4B0F01EE}"/>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2C-4D7C-A6DA-574687DCE8EC}"/>
                </c:ext>
              </c:extLst>
            </c:dLbl>
            <c:dLbl>
              <c:idx val="1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02C-4D7C-A6DA-574687DCE8E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02C-4D7C-A6DA-574687DCE8E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EC9-4C19-9047-B764299A1F9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EC9-4C19-9047-B764299A1F97}"/>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1B-4452-9A23-A08F77B245C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A-4B19-81C1-5325D8F76450}"/>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3EF-4BBB-A1E1-6C5CC426E8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41.9</c:v>
                </c:pt>
                <c:pt idx="1">
                  <c:v>41.9</c:v>
                </c:pt>
                <c:pt idx="2">
                  <c:v>41.9</c:v>
                </c:pt>
                <c:pt idx="3">
                  <c:v>41.9</c:v>
                </c:pt>
                <c:pt idx="4">
                  <c:v>41.9</c:v>
                </c:pt>
                <c:pt idx="5">
                  <c:v>44</c:v>
                </c:pt>
                <c:pt idx="6">
                  <c:v>46.1</c:v>
                </c:pt>
                <c:pt idx="7">
                  <c:v>48.2</c:v>
                </c:pt>
                <c:pt idx="8">
                  <c:v>50.3</c:v>
                </c:pt>
                <c:pt idx="9">
                  <c:v>52.4</c:v>
                </c:pt>
                <c:pt idx="10">
                  <c:v>54.5</c:v>
                </c:pt>
                <c:pt idx="11">
                  <c:v>56.6</c:v>
                </c:pt>
                <c:pt idx="12">
                  <c:v>58.7</c:v>
                </c:pt>
                <c:pt idx="13">
                  <c:v>60.8</c:v>
                </c:pt>
                <c:pt idx="14">
                  <c:v>62.9</c:v>
                </c:pt>
                <c:pt idx="15">
                  <c:v>65</c:v>
                </c:pt>
                <c:pt idx="16">
                  <c:v>67.099999999999994</c:v>
                </c:pt>
                <c:pt idx="17">
                  <c:v>69.2</c:v>
                </c:pt>
                <c:pt idx="18">
                  <c:v>71.3</c:v>
                </c:pt>
                <c:pt idx="19">
                  <c:v>73.400000000000006</c:v>
                </c:pt>
                <c:pt idx="20">
                  <c:v>75.5</c:v>
                </c:pt>
                <c:pt idx="21">
                  <c:v>77.599999999999994</c:v>
                </c:pt>
                <c:pt idx="22">
                  <c:v>79.7</c:v>
                </c:pt>
                <c:pt idx="23">
                  <c:v>81.8</c:v>
                </c:pt>
              </c:numCache>
            </c:numRef>
          </c:yVal>
          <c:smooth val="0"/>
          <c:extLst>
            <c:ext xmlns:c16="http://schemas.microsoft.com/office/drawing/2014/chart" uri="{C3380CC4-5D6E-409C-BE32-E72D297353CC}">
              <c16:uniqueId val="{0000000C-DC70-4E42-8746-507299A63DF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C70-4E42-8746-507299A63DF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C70-4E42-8746-507299A63DF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C70-4E42-8746-507299A63DF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C70-4E42-8746-507299A63DF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C70-4E42-8746-507299A63DF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C70-4E42-8746-507299A63DF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77-4162-A0F9-4CD16570E62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A77-4162-A0F9-4CD16570E62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6DE-4A6D-A820-784DB16E471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6DE-4A6D-A820-784DB16E471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6DE-4A6D-A820-784DB16E4719}"/>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22-4DC8-9E7D-D90D4B0F01EE}"/>
                </c:ext>
              </c:extLst>
            </c:dLbl>
            <c:dLbl>
              <c:idx val="1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2C-4D7C-A6DA-574687DCE8E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2C-4D7C-A6DA-574687DCE8E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2C-4D7C-A6DA-574687DCE8E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C9-4C19-9047-B764299A1F9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C9-4C19-9047-B764299A1F97}"/>
                </c:ext>
              </c:extLst>
            </c:dLbl>
            <c:dLbl>
              <c:idx val="17"/>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1B-4452-9A23-A08F77B245C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7A-4B19-81C1-5325D8F76450}"/>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EF-4BBB-A1E1-6C5CC426E8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2012</c:v>
                </c:pt>
                <c:pt idx="3">
                  <c:v>2012</c:v>
                </c:pt>
                <c:pt idx="4">
                  <c:v>2013</c:v>
                </c:pt>
                <c:pt idx="5">
                  <c:v>2013</c:v>
                </c:pt>
                <c:pt idx="6">
                  <c:v>2014</c:v>
                </c:pt>
                <c:pt idx="7">
                  <c:v>2015</c:v>
                </c:pt>
                <c:pt idx="8">
                  <c:v>2015</c:v>
                </c:pt>
                <c:pt idx="9">
                  <c:v>2016</c:v>
                </c:pt>
                <c:pt idx="10">
                  <c:v>2016</c:v>
                </c:pt>
                <c:pt idx="11">
                  <c:v>2017</c:v>
                </c:pt>
                <c:pt idx="12">
                  <c:v>2018</c:v>
                </c:pt>
                <c:pt idx="13">
                  <c:v>2018</c:v>
                </c:pt>
                <c:pt idx="14">
                  <c:v>2019</c:v>
                </c:pt>
                <c:pt idx="15">
                  <c:v>2020</c:v>
                </c:pt>
                <c:pt idx="16">
                  <c:v>2021</c:v>
                </c:pt>
                <c:pt idx="17">
                  <c:v>2022</c:v>
                </c:pt>
                <c:pt idx="18">
                  <c:v>2022</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44.819365486887953</c:v>
                </c:pt>
                <c:pt idx="1">
                  <c:v>#N/A</c:v>
                </c:pt>
                <c:pt idx="2">
                  <c:v>55.4</c:v>
                </c:pt>
                <c:pt idx="3">
                  <c:v>#N/A</c:v>
                </c:pt>
                <c:pt idx="4">
                  <c:v>63.350582147477361</c:v>
                </c:pt>
                <c:pt idx="5">
                  <c:v>#N/A</c:v>
                </c:pt>
                <c:pt idx="6">
                  <c:v>#N/A</c:v>
                </c:pt>
                <c:pt idx="7">
                  <c:v>#N/A</c:v>
                </c:pt>
                <c:pt idx="8">
                  <c:v>#N/A</c:v>
                </c:pt>
                <c:pt idx="9">
                  <c:v>70.099999999999994</c:v>
                </c:pt>
                <c:pt idx="10">
                  <c:v>#N/A</c:v>
                </c:pt>
                <c:pt idx="11">
                  <c:v>#N/A</c:v>
                </c:pt>
                <c:pt idx="12">
                  <c:v>#N/A</c:v>
                </c:pt>
                <c:pt idx="13">
                  <c:v>74.3</c:v>
                </c:pt>
                <c:pt idx="14">
                  <c:v>#N/A</c:v>
                </c:pt>
                <c:pt idx="15">
                  <c:v>#N/A</c:v>
                </c:pt>
                <c:pt idx="16">
                  <c:v>#N/A</c:v>
                </c:pt>
                <c:pt idx="17">
                  <c:v>75.599999999999994</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DC70-4E42-8746-507299A63DF9}"/>
            </c:ext>
          </c:extLst>
        </c:ser>
        <c:dLbls>
          <c:showLegendKey val="0"/>
          <c:showVal val="0"/>
          <c:showCatName val="0"/>
          <c:showSerName val="0"/>
          <c:showPercent val="0"/>
          <c:showBubbleSize val="0"/>
        </c:dLbls>
        <c:axId val="84721664"/>
        <c:axId val="84723200"/>
      </c:scatterChart>
      <c:valAx>
        <c:axId val="847216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3200"/>
        <c:crosses val="autoZero"/>
        <c:crossBetween val="midCat"/>
        <c:majorUnit val="5"/>
      </c:valAx>
      <c:valAx>
        <c:axId val="847232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16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B65CF464-3502-48B4-A729-24BE65E5143D}"/>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C60DBE35-E539-4BBA-B9F2-EFE44A8ADD4F}"/>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7BB5F63C-2321-4C0F-B20B-938AE3923BD8}"/>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5FD49ECB-3979-4FCB-973E-006B7C3B4211}"/>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BC182B72-ED42-44B8-AA5F-4B95706F0ECC}"/>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AA40571C-184D-45E0-8A2E-0F03EFF126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4E768F48-94B1-4CD0-95A7-E5B60F41AC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D95D5051-5514-4A76-84C0-E0616E40D5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70EDB5E3-18A1-48C8-8BD5-5586F6B1636E}"/>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002CFFA7-315B-44B4-BC4E-67B0F208F464}"/>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BDD35864-F119-431C-B6B9-1E3760CDEDB7}"/>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770F4C14-2F57-4C97-A6C8-7ABB9D4D217E}"/>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4E857642-F0F7-4E3F-B391-0A9594FCF028}"/>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B290683B-AC35-41B0-9D78-03CDDD4017C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044A1A17-37A5-4426-BB74-744023914B94}"/>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F6C16-C7DF-41A7-8CFE-436840EB6B8C}">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97" customWidth="true"/>
    <col min="2" max="2" width="2.375" style="297" customWidth="true"/>
    <col min="3" max="3" width="58" style="297" customWidth="true"/>
    <col min="4" max="4" width="7.75" style="297" customWidth="true"/>
    <col min="5" max="16384" width="7.75" style="297"/>
  </cols>
  <sheetData>
    <row xmlns:x14ac="http://schemas.microsoft.com/office/spreadsheetml/2009/9/ac" r="1" ht="29.25" customHeight="true" x14ac:dyDescent="0.25">
      <c r="A1" s="294"/>
      <c r="B1" s="295"/>
      <c r="C1" s="295"/>
      <c r="D1" s="295"/>
      <c r="E1" s="296"/>
      <c r="F1" s="296"/>
      <c r="G1" s="296"/>
      <c r="H1" s="296"/>
      <c r="I1" s="296"/>
      <c r="J1" s="296"/>
      <c r="K1" s="296"/>
      <c r="L1" s="296"/>
      <c r="M1" s="296"/>
      <c r="N1" s="296"/>
      <c r="O1" s="296"/>
      <c r="P1" s="296"/>
      <c r="Q1" s="296"/>
      <c r="R1" s="296"/>
    </row>
    <row xmlns:x14ac="http://schemas.microsoft.com/office/spreadsheetml/2009/9/ac" r="2" ht="23.25" x14ac:dyDescent="0.35">
      <c r="A2" s="295"/>
      <c r="B2" s="295"/>
      <c r="C2" s="298"/>
      <c r="D2" s="295"/>
      <c r="E2" s="296"/>
      <c r="F2" s="296"/>
      <c r="G2" s="295"/>
      <c r="H2" s="296"/>
      <c r="I2" s="296"/>
      <c r="J2" s="296"/>
      <c r="K2" s="296"/>
      <c r="L2" s="296"/>
      <c r="M2" s="296"/>
      <c r="N2" s="296"/>
      <c r="O2" s="296"/>
      <c r="P2" s="296"/>
      <c r="Q2" s="296"/>
      <c r="R2" s="296"/>
    </row>
    <row xmlns:x14ac="http://schemas.microsoft.com/office/spreadsheetml/2009/9/ac" r="3" ht="15" x14ac:dyDescent="0.2">
      <c r="A3" s="295"/>
      <c r="B3" s="295"/>
      <c r="C3" s="295"/>
      <c r="D3" s="295"/>
      <c r="F3" s="295"/>
      <c r="G3" s="295"/>
      <c r="H3" s="299"/>
      <c r="I3" s="299"/>
      <c r="J3" s="299"/>
      <c r="K3" s="299"/>
      <c r="L3" s="296"/>
      <c r="M3" s="296"/>
      <c r="N3" s="296"/>
      <c r="O3" s="296"/>
      <c r="P3" s="296"/>
      <c r="Q3" s="296"/>
      <c r="R3" s="296"/>
    </row>
    <row xmlns:x14ac="http://schemas.microsoft.com/office/spreadsheetml/2009/9/ac" r="4" ht="40.5" x14ac:dyDescent="0.2">
      <c r="A4" s="295"/>
      <c r="B4" s="295"/>
      <c r="C4" s="300" t="s">
        <v>129</v>
      </c>
      <c r="D4" s="295"/>
      <c r="E4" s="301"/>
      <c r="F4" s="296"/>
      <c r="G4" s="295"/>
      <c r="H4" s="296"/>
      <c r="I4" s="296"/>
      <c r="J4" s="296"/>
      <c r="K4" s="296"/>
      <c r="L4" s="296"/>
      <c r="M4" s="296"/>
      <c r="N4" s="296"/>
      <c r="O4" s="296"/>
      <c r="P4" s="296"/>
      <c r="Q4" s="296"/>
      <c r="R4" s="296"/>
    </row>
    <row xmlns:x14ac="http://schemas.microsoft.com/office/spreadsheetml/2009/9/ac" r="5" ht="20.25" x14ac:dyDescent="0.2">
      <c r="A5" s="295"/>
      <c r="B5" s="295"/>
      <c r="C5" s="302"/>
      <c r="D5" s="295"/>
      <c r="E5" s="301"/>
      <c r="F5" s="296"/>
      <c r="G5" s="295"/>
      <c r="H5" s="296"/>
      <c r="I5" s="296"/>
      <c r="J5" s="296"/>
      <c r="K5" s="296"/>
      <c r="L5" s="296"/>
      <c r="M5" s="296"/>
      <c r="N5" s="296"/>
      <c r="O5" s="296"/>
      <c r="P5" s="296"/>
      <c r="Q5" s="296"/>
      <c r="R5" s="296"/>
    </row>
    <row xmlns:x14ac="http://schemas.microsoft.com/office/spreadsheetml/2009/9/ac" r="6" ht="15" x14ac:dyDescent="0.2">
      <c r="A6" s="295"/>
      <c r="B6" s="295"/>
      <c r="C6" s="303" t="s">
        <v>136</v>
      </c>
      <c r="D6" s="296"/>
      <c r="E6" s="296"/>
      <c r="F6" s="296"/>
      <c r="G6" s="296"/>
      <c r="H6" s="296"/>
      <c r="I6" s="296"/>
      <c r="J6" s="296"/>
      <c r="K6" s="296"/>
      <c r="L6" s="296"/>
      <c r="M6" s="296"/>
      <c r="N6" s="296"/>
      <c r="O6" s="296"/>
      <c r="P6" s="296"/>
      <c r="Q6" s="296"/>
      <c r="R6" s="296"/>
    </row>
    <row xmlns:x14ac="http://schemas.microsoft.com/office/spreadsheetml/2009/9/ac" r="7" ht="26.25" x14ac:dyDescent="0.4">
      <c r="A7" s="295"/>
      <c r="B7" s="295"/>
      <c r="C7" s="304" t="str">
        <f>+'Water Data'!D1</f>
        <v>Senegal</v>
      </c>
      <c r="D7" s="296"/>
      <c r="E7" s="296"/>
      <c r="F7" s="296"/>
      <c r="G7" s="296"/>
      <c r="H7" s="296"/>
      <c r="I7" s="296"/>
      <c r="J7" s="296"/>
      <c r="K7" s="296"/>
      <c r="L7" s="296"/>
      <c r="M7" s="296"/>
      <c r="N7" s="296"/>
      <c r="O7" s="296"/>
      <c r="P7" s="296"/>
      <c r="Q7" s="296"/>
      <c r="R7" s="296"/>
    </row>
    <row xmlns:x14ac="http://schemas.microsoft.com/office/spreadsheetml/2009/9/ac" r="8" ht="15" x14ac:dyDescent="0.2">
      <c r="A8" s="295"/>
      <c r="B8" s="295"/>
      <c r="C8" s="295"/>
      <c r="D8" s="296"/>
      <c r="E8" s="296"/>
      <c r="F8" s="296"/>
      <c r="G8" s="296"/>
      <c r="H8" s="296"/>
      <c r="I8" s="296"/>
      <c r="J8" s="296"/>
      <c r="K8" s="296"/>
      <c r="L8" s="296"/>
      <c r="M8" s="296"/>
      <c r="N8" s="296"/>
      <c r="O8" s="296"/>
      <c r="P8" s="296"/>
      <c r="Q8" s="296"/>
      <c r="R8" s="296"/>
    </row>
    <row xmlns:x14ac="http://schemas.microsoft.com/office/spreadsheetml/2009/9/ac" r="9" ht="15" x14ac:dyDescent="0.2">
      <c r="A9" s="295"/>
      <c r="B9" s="295"/>
      <c r="C9" s="305" t="s">
        <v>341</v>
      </c>
      <c r="D9" s="296"/>
      <c r="E9" s="296"/>
      <c r="F9" s="296"/>
      <c r="G9" s="296"/>
      <c r="H9" s="296"/>
      <c r="I9" s="296"/>
      <c r="J9" s="296"/>
      <c r="K9" s="296"/>
      <c r="L9" s="296"/>
      <c r="M9" s="296"/>
      <c r="N9" s="296"/>
      <c r="O9" s="296"/>
      <c r="P9" s="296"/>
      <c r="Q9" s="296"/>
      <c r="R9" s="296"/>
    </row>
    <row xmlns:x14ac="http://schemas.microsoft.com/office/spreadsheetml/2009/9/ac" r="10" ht="15" x14ac:dyDescent="0.2">
      <c r="A10" s="295"/>
      <c r="B10" s="295"/>
      <c r="C10" s="303"/>
      <c r="D10" s="296"/>
      <c r="E10" s="296"/>
      <c r="F10" s="296"/>
      <c r="G10" s="296"/>
      <c r="H10" s="296"/>
      <c r="I10" s="296"/>
      <c r="J10" s="296"/>
      <c r="K10" s="296"/>
      <c r="L10" s="296"/>
      <c r="M10" s="296"/>
      <c r="N10" s="296"/>
      <c r="O10" s="296"/>
      <c r="P10" s="296"/>
      <c r="Q10" s="296"/>
      <c r="R10" s="296"/>
    </row>
    <row xmlns:x14ac="http://schemas.microsoft.com/office/spreadsheetml/2009/9/ac" r="11" ht="15.95" customHeight="true" x14ac:dyDescent="0.2">
      <c r="A11" s="295"/>
      <c r="C11" s="329" t="s">
        <v>33</v>
      </c>
      <c r="D11" s="306"/>
      <c r="E11" s="307"/>
      <c r="F11" s="306"/>
      <c r="G11" s="306"/>
      <c r="H11" s="296"/>
      <c r="I11" s="296"/>
      <c r="J11" s="296"/>
      <c r="K11" s="296"/>
      <c r="L11" s="296"/>
      <c r="M11" s="296"/>
      <c r="N11" s="296"/>
      <c r="O11" s="296"/>
      <c r="P11" s="296"/>
      <c r="Q11" s="296"/>
      <c r="R11" s="296"/>
    </row>
    <row xmlns:x14ac="http://schemas.microsoft.com/office/spreadsheetml/2009/9/ac" r="12" ht="9" customHeight="true" x14ac:dyDescent="0.2">
      <c r="A12" s="295"/>
      <c r="B12" s="296"/>
      <c r="C12" s="308"/>
      <c r="D12" s="306"/>
      <c r="E12" s="307"/>
      <c r="F12" s="306"/>
      <c r="G12" s="306"/>
      <c r="H12" s="296"/>
      <c r="I12" s="296"/>
      <c r="J12" s="296"/>
      <c r="K12" s="296"/>
      <c r="L12" s="296"/>
      <c r="M12" s="296"/>
      <c r="N12" s="296"/>
      <c r="O12" s="296"/>
      <c r="P12" s="296"/>
      <c r="Q12" s="296"/>
      <c r="R12" s="296"/>
    </row>
    <row xmlns:x14ac="http://schemas.microsoft.com/office/spreadsheetml/2009/9/ac" r="13" ht="24.95" customHeight="true" x14ac:dyDescent="0.25">
      <c r="A13" s="295"/>
      <c r="B13" s="296"/>
      <c r="C13" s="309" t="s">
        <v>130</v>
      </c>
      <c r="D13" s="306"/>
      <c r="E13" s="307"/>
      <c r="F13" s="306"/>
      <c r="G13" s="306"/>
      <c r="H13" s="296"/>
      <c r="I13" s="296"/>
      <c r="J13" s="296"/>
      <c r="K13" s="296"/>
      <c r="L13" s="296"/>
      <c r="M13" s="296"/>
      <c r="N13" s="296"/>
      <c r="O13" s="296"/>
      <c r="P13" s="296"/>
      <c r="Q13" s="296"/>
      <c r="R13" s="296"/>
    </row>
    <row xmlns:x14ac="http://schemas.microsoft.com/office/spreadsheetml/2009/9/ac" r="14" ht="21.95" customHeight="true" x14ac:dyDescent="0.2">
      <c r="A14" s="295"/>
      <c r="B14" s="310"/>
      <c r="C14" s="311" t="s">
        <v>137</v>
      </c>
      <c r="D14" s="306"/>
      <c r="E14" s="307"/>
      <c r="F14" s="306"/>
      <c r="G14" s="306"/>
      <c r="H14" s="296"/>
      <c r="I14" s="296"/>
      <c r="J14" s="296"/>
      <c r="K14" s="296"/>
      <c r="L14" s="296"/>
      <c r="M14" s="296"/>
      <c r="N14" s="296"/>
      <c r="O14" s="296"/>
      <c r="P14" s="296"/>
      <c r="Q14" s="296"/>
      <c r="R14" s="296"/>
    </row>
    <row xmlns:x14ac="http://schemas.microsoft.com/office/spreadsheetml/2009/9/ac" r="15" ht="15" x14ac:dyDescent="0.2">
      <c r="A15" s="295"/>
      <c r="B15" s="310"/>
      <c r="C15" s="312" t="s">
        <v>138</v>
      </c>
      <c r="D15" s="306"/>
      <c r="E15" s="307"/>
      <c r="F15" s="306"/>
      <c r="G15" s="306"/>
      <c r="H15" s="296"/>
      <c r="I15" s="296"/>
      <c r="J15" s="296"/>
      <c r="K15" s="296"/>
      <c r="L15" s="296"/>
      <c r="M15" s="296"/>
      <c r="N15" s="296"/>
      <c r="O15" s="296"/>
      <c r="P15" s="296"/>
      <c r="Q15" s="296"/>
      <c r="R15" s="296"/>
    </row>
    <row xmlns:x14ac="http://schemas.microsoft.com/office/spreadsheetml/2009/9/ac" r="16" ht="15" x14ac:dyDescent="0.2">
      <c r="A16" s="295"/>
      <c r="B16" s="310"/>
      <c r="C16" s="311" t="s">
        <v>311</v>
      </c>
      <c r="D16" s="306"/>
      <c r="E16" s="307"/>
      <c r="F16" s="306"/>
      <c r="G16" s="306"/>
      <c r="H16" s="296"/>
      <c r="I16" s="296"/>
      <c r="J16" s="296"/>
      <c r="K16" s="296"/>
      <c r="L16" s="296"/>
      <c r="M16" s="296"/>
      <c r="N16" s="296"/>
      <c r="O16" s="296"/>
      <c r="P16" s="296"/>
      <c r="Q16" s="296"/>
      <c r="R16" s="296"/>
    </row>
    <row xmlns:x14ac="http://schemas.microsoft.com/office/spreadsheetml/2009/9/ac" r="17" ht="26.1" customHeight="true" x14ac:dyDescent="0.2">
      <c r="A17" s="295"/>
      <c r="B17" s="307"/>
      <c r="C17" s="313"/>
      <c r="D17" s="306"/>
      <c r="E17" s="310"/>
      <c r="F17" s="306"/>
      <c r="G17" s="306"/>
      <c r="H17" s="296"/>
      <c r="I17" s="296"/>
      <c r="J17" s="296"/>
      <c r="K17" s="296"/>
      <c r="L17" s="296"/>
      <c r="M17" s="296"/>
      <c r="N17" s="296"/>
      <c r="O17" s="296"/>
      <c r="P17" s="296"/>
      <c r="Q17" s="296"/>
      <c r="R17" s="296"/>
    </row>
    <row xmlns:x14ac="http://schemas.microsoft.com/office/spreadsheetml/2009/9/ac" r="18" ht="15.75" x14ac:dyDescent="0.25">
      <c r="A18" s="295"/>
      <c r="B18" s="307"/>
      <c r="C18" s="314" t="s">
        <v>34</v>
      </c>
      <c r="D18" s="306"/>
      <c r="E18" s="315"/>
      <c r="F18" s="306"/>
      <c r="G18" s="306"/>
      <c r="H18" s="296"/>
      <c r="I18" s="296"/>
      <c r="J18" s="296"/>
      <c r="K18" s="296"/>
      <c r="L18" s="296"/>
      <c r="M18" s="296"/>
      <c r="N18" s="296"/>
      <c r="O18" s="296"/>
      <c r="P18" s="296"/>
      <c r="Q18" s="296"/>
      <c r="R18" s="296"/>
    </row>
    <row xmlns:x14ac="http://schemas.microsoft.com/office/spreadsheetml/2009/9/ac" r="19" ht="15" x14ac:dyDescent="0.2">
      <c r="A19" s="295"/>
      <c r="B19" s="307"/>
      <c r="C19" s="316" t="s">
        <v>131</v>
      </c>
      <c r="D19" s="306"/>
      <c r="E19" s="317"/>
      <c r="F19" s="306"/>
      <c r="G19" s="306"/>
      <c r="H19" s="296"/>
      <c r="I19" s="296"/>
      <c r="J19" s="296"/>
      <c r="K19" s="296"/>
      <c r="L19" s="296"/>
      <c r="M19" s="296"/>
      <c r="N19" s="296"/>
      <c r="O19" s="296"/>
      <c r="P19" s="296"/>
      <c r="Q19" s="296"/>
      <c r="R19" s="296"/>
    </row>
    <row xmlns:x14ac="http://schemas.microsoft.com/office/spreadsheetml/2009/9/ac" r="20" ht="15" x14ac:dyDescent="0.2">
      <c r="A20" s="295"/>
      <c r="B20" s="307"/>
      <c r="C20" s="385" t="s">
        <v>132</v>
      </c>
      <c r="D20" s="306"/>
      <c r="E20" s="318"/>
      <c r="F20" s="306"/>
      <c r="G20" s="306"/>
      <c r="H20" s="296"/>
      <c r="I20" s="296"/>
      <c r="J20" s="296"/>
      <c r="K20" s="296"/>
      <c r="L20" s="296"/>
      <c r="M20" s="296"/>
      <c r="N20" s="296"/>
      <c r="O20" s="296"/>
      <c r="P20" s="296"/>
      <c r="Q20" s="296"/>
      <c r="R20" s="296"/>
    </row>
    <row xmlns:x14ac="http://schemas.microsoft.com/office/spreadsheetml/2009/9/ac" r="21" ht="15" x14ac:dyDescent="0.2">
      <c r="A21" s="295"/>
      <c r="B21" s="307"/>
      <c r="C21" s="386" t="s">
        <v>133</v>
      </c>
      <c r="D21" s="306"/>
      <c r="E21" s="319"/>
      <c r="F21" s="306"/>
      <c r="G21" s="306"/>
      <c r="H21" s="296"/>
      <c r="I21" s="296"/>
      <c r="J21" s="296"/>
      <c r="K21" s="296"/>
      <c r="L21" s="296"/>
      <c r="M21" s="296"/>
      <c r="N21" s="296"/>
      <c r="O21" s="296"/>
      <c r="P21" s="296"/>
      <c r="Q21" s="296"/>
      <c r="R21" s="296"/>
    </row>
    <row xmlns:x14ac="http://schemas.microsoft.com/office/spreadsheetml/2009/9/ac" r="22" ht="15" x14ac:dyDescent="0.2">
      <c r="A22" s="295"/>
      <c r="B22" s="307"/>
      <c r="C22" s="387" t="s">
        <v>134</v>
      </c>
      <c r="D22" s="306"/>
      <c r="E22" s="306"/>
      <c r="F22" s="306"/>
      <c r="G22" s="306"/>
      <c r="H22" s="296"/>
      <c r="I22" s="296"/>
      <c r="J22" s="296"/>
      <c r="K22" s="296"/>
      <c r="L22" s="296"/>
      <c r="M22" s="296"/>
      <c r="N22" s="296"/>
      <c r="O22" s="296"/>
      <c r="P22" s="296"/>
      <c r="Q22" s="296"/>
      <c r="R22" s="296"/>
    </row>
    <row xmlns:x14ac="http://schemas.microsoft.com/office/spreadsheetml/2009/9/ac" r="23" ht="15" x14ac:dyDescent="0.2">
      <c r="A23" s="295"/>
      <c r="B23" s="307"/>
      <c r="C23" s="316" t="s">
        <v>135</v>
      </c>
      <c r="D23" s="306"/>
      <c r="E23" s="306"/>
      <c r="F23" s="306"/>
      <c r="G23" s="306"/>
      <c r="H23" s="296"/>
      <c r="I23" s="296"/>
      <c r="J23" s="296"/>
      <c r="K23" s="296"/>
      <c r="L23" s="296"/>
      <c r="M23" s="296"/>
      <c r="N23" s="296"/>
      <c r="O23" s="296"/>
      <c r="P23" s="296"/>
      <c r="Q23" s="296"/>
      <c r="R23" s="296"/>
    </row>
    <row xmlns:x14ac="http://schemas.microsoft.com/office/spreadsheetml/2009/9/ac" r="24" ht="15" x14ac:dyDescent="0.2">
      <c r="A24" s="295"/>
      <c r="B24" s="307"/>
      <c r="C24" s="320"/>
      <c r="D24" s="306"/>
      <c r="E24" s="306"/>
      <c r="F24" s="306"/>
      <c r="G24" s="306"/>
      <c r="H24" s="296"/>
      <c r="I24" s="296"/>
      <c r="J24" s="296"/>
      <c r="K24" s="296"/>
      <c r="L24" s="296"/>
      <c r="M24" s="296"/>
      <c r="N24" s="296"/>
      <c r="O24" s="296"/>
      <c r="P24" s="296"/>
      <c r="Q24" s="296"/>
      <c r="R24" s="296"/>
    </row>
    <row xmlns:x14ac="http://schemas.microsoft.com/office/spreadsheetml/2009/9/ac" r="25" ht="15.95" customHeight="true" x14ac:dyDescent="0.2">
      <c r="A25" s="321"/>
      <c r="B25" s="321"/>
      <c r="C25" s="322"/>
      <c r="D25" s="295"/>
      <c r="E25" s="296"/>
      <c r="F25" s="296"/>
      <c r="G25" s="296"/>
      <c r="H25" s="296"/>
      <c r="I25" s="296"/>
      <c r="J25" s="296"/>
      <c r="K25" s="296"/>
      <c r="L25" s="296"/>
      <c r="M25" s="296"/>
      <c r="N25" s="296"/>
      <c r="O25" s="296"/>
      <c r="P25" s="296"/>
      <c r="Q25" s="296"/>
      <c r="R25" s="296"/>
    </row>
    <row xmlns:x14ac="http://schemas.microsoft.com/office/spreadsheetml/2009/9/ac" r="26" ht="23.25" x14ac:dyDescent="0.2">
      <c r="A26" s="321"/>
      <c r="B26" s="321"/>
      <c r="C26" s="321"/>
      <c r="D26" s="295"/>
      <c r="E26" s="296"/>
      <c r="F26" s="296"/>
      <c r="G26" s="296"/>
      <c r="H26" s="296"/>
      <c r="I26" s="296"/>
      <c r="J26" s="296"/>
      <c r="K26" s="296"/>
      <c r="L26" s="296"/>
      <c r="M26" s="296"/>
      <c r="N26" s="296"/>
      <c r="O26" s="296"/>
      <c r="P26" s="296"/>
      <c r="Q26" s="296"/>
      <c r="R26" s="296"/>
    </row>
    <row xmlns:x14ac="http://schemas.microsoft.com/office/spreadsheetml/2009/9/ac" r="27" ht="15" x14ac:dyDescent="0.2">
      <c r="A27" s="323"/>
      <c r="B27" s="324"/>
      <c r="C27" s="325"/>
      <c r="D27" s="295"/>
      <c r="E27" s="296"/>
      <c r="F27" s="296"/>
      <c r="G27" s="296"/>
      <c r="H27" s="296"/>
      <c r="I27" s="296"/>
      <c r="J27" s="296"/>
      <c r="K27" s="296"/>
      <c r="L27" s="296"/>
      <c r="M27" s="296"/>
      <c r="N27" s="296"/>
      <c r="O27" s="296"/>
      <c r="P27" s="296"/>
      <c r="Q27" s="296"/>
      <c r="R27" s="296"/>
    </row>
    <row xmlns:x14ac="http://schemas.microsoft.com/office/spreadsheetml/2009/9/ac" r="28" ht="15" x14ac:dyDescent="0.2">
      <c r="A28" s="323"/>
      <c r="B28" s="324"/>
      <c r="C28" s="326"/>
      <c r="D28" s="295"/>
      <c r="E28" s="296"/>
      <c r="F28" s="296"/>
      <c r="G28" s="296"/>
      <c r="H28" s="296"/>
      <c r="I28" s="296"/>
      <c r="J28" s="296"/>
      <c r="K28" s="296"/>
      <c r="L28" s="296"/>
      <c r="M28" s="296"/>
      <c r="N28" s="296"/>
      <c r="O28" s="296"/>
      <c r="P28" s="296"/>
      <c r="Q28" s="296"/>
      <c r="R28" s="296"/>
    </row>
    <row xmlns:x14ac="http://schemas.microsoft.com/office/spreadsheetml/2009/9/ac" r="29" ht="15" x14ac:dyDescent="0.2">
      <c r="A29" s="323"/>
      <c r="B29" s="324"/>
      <c r="C29" s="327"/>
      <c r="D29" s="295"/>
      <c r="E29" s="296"/>
      <c r="F29" s="296"/>
      <c r="G29" s="296"/>
      <c r="H29" s="296"/>
      <c r="I29" s="296"/>
      <c r="J29" s="296"/>
      <c r="K29" s="296"/>
      <c r="L29" s="296"/>
      <c r="M29" s="296"/>
      <c r="N29" s="296"/>
      <c r="O29" s="296"/>
      <c r="P29" s="296"/>
      <c r="Q29" s="296"/>
      <c r="R29" s="296"/>
    </row>
    <row xmlns:x14ac="http://schemas.microsoft.com/office/spreadsheetml/2009/9/ac" r="30" ht="15" x14ac:dyDescent="0.2">
      <c r="A30" s="323"/>
      <c r="B30" s="324"/>
      <c r="C30" s="327"/>
      <c r="D30" s="295"/>
      <c r="E30" s="296"/>
      <c r="F30" s="296"/>
      <c r="G30" s="296"/>
      <c r="H30" s="296"/>
      <c r="I30" s="296"/>
      <c r="J30" s="296"/>
      <c r="K30" s="296"/>
      <c r="L30" s="296"/>
      <c r="M30" s="296"/>
      <c r="N30" s="296"/>
      <c r="O30" s="296"/>
      <c r="P30" s="296"/>
      <c r="Q30" s="296"/>
      <c r="R30" s="296"/>
    </row>
    <row xmlns:x14ac="http://schemas.microsoft.com/office/spreadsheetml/2009/9/ac" r="31" ht="15" x14ac:dyDescent="0.2">
      <c r="A31" s="323"/>
      <c r="B31" s="324"/>
      <c r="C31" s="327"/>
      <c r="D31" s="295"/>
      <c r="E31" s="296"/>
      <c r="F31" s="296"/>
      <c r="G31" s="296"/>
      <c r="H31" s="296"/>
      <c r="I31" s="296"/>
      <c r="J31" s="296"/>
      <c r="K31" s="296"/>
      <c r="L31" s="296"/>
      <c r="M31" s="296"/>
      <c r="N31" s="296"/>
      <c r="O31" s="296"/>
      <c r="P31" s="296"/>
      <c r="Q31" s="296"/>
      <c r="R31" s="296"/>
    </row>
    <row xmlns:x14ac="http://schemas.microsoft.com/office/spreadsheetml/2009/9/ac" r="32" ht="15" x14ac:dyDescent="0.2">
      <c r="A32" s="323"/>
      <c r="B32" s="324"/>
      <c r="C32" s="327"/>
      <c r="D32" s="295"/>
      <c r="E32" s="296"/>
      <c r="F32" s="296"/>
      <c r="G32" s="296"/>
      <c r="H32" s="296"/>
      <c r="I32" s="296"/>
      <c r="J32" s="296"/>
      <c r="K32" s="296"/>
      <c r="L32" s="296"/>
      <c r="M32" s="296"/>
      <c r="N32" s="296"/>
      <c r="O32" s="296"/>
      <c r="P32" s="296"/>
      <c r="Q32" s="296"/>
      <c r="R32" s="296"/>
    </row>
    <row xmlns:x14ac="http://schemas.microsoft.com/office/spreadsheetml/2009/9/ac" r="33" ht="15" x14ac:dyDescent="0.2">
      <c r="A33" s="323"/>
      <c r="B33" s="324"/>
      <c r="C33" s="327"/>
      <c r="D33" s="295"/>
      <c r="E33" s="296"/>
      <c r="F33" s="296"/>
      <c r="G33" s="296"/>
      <c r="H33" s="296"/>
      <c r="I33" s="296"/>
      <c r="J33" s="296"/>
      <c r="K33" s="296"/>
      <c r="L33" s="296"/>
      <c r="M33" s="296"/>
      <c r="N33" s="296"/>
      <c r="O33" s="296"/>
      <c r="P33" s="296"/>
      <c r="Q33" s="296"/>
      <c r="R33" s="296"/>
    </row>
    <row xmlns:x14ac="http://schemas.microsoft.com/office/spreadsheetml/2009/9/ac" r="34" ht="15" x14ac:dyDescent="0.2">
      <c r="A34" s="323"/>
      <c r="B34" s="324"/>
      <c r="D34" s="295"/>
      <c r="E34" s="296"/>
      <c r="F34" s="296"/>
      <c r="G34" s="296"/>
      <c r="H34" s="296"/>
      <c r="I34" s="296"/>
      <c r="J34" s="296"/>
      <c r="K34" s="296"/>
      <c r="L34" s="296"/>
      <c r="M34" s="296"/>
      <c r="N34" s="296"/>
      <c r="O34" s="296"/>
      <c r="P34" s="296"/>
      <c r="Q34" s="296"/>
      <c r="R34" s="296"/>
    </row>
    <row xmlns:x14ac="http://schemas.microsoft.com/office/spreadsheetml/2009/9/ac" r="35" ht="15" x14ac:dyDescent="0.2">
      <c r="A35" s="295"/>
      <c r="B35" s="295"/>
      <c r="C35" s="295"/>
      <c r="D35" s="295"/>
      <c r="E35" s="296"/>
      <c r="F35" s="296"/>
      <c r="G35" s="296"/>
      <c r="H35" s="296"/>
      <c r="I35" s="296"/>
      <c r="J35" s="296"/>
      <c r="K35" s="296"/>
      <c r="L35" s="296"/>
      <c r="M35" s="296"/>
      <c r="N35" s="296"/>
      <c r="O35" s="296"/>
      <c r="P35" s="296"/>
      <c r="Q35" s="296"/>
      <c r="R35" s="296"/>
    </row>
    <row xmlns:x14ac="http://schemas.microsoft.com/office/spreadsheetml/2009/9/ac" r="36" ht="15" x14ac:dyDescent="0.2">
      <c r="A36" s="295"/>
      <c r="B36" s="295"/>
      <c r="C36" s="295"/>
      <c r="D36" s="295"/>
      <c r="E36" s="296"/>
      <c r="F36" s="296"/>
      <c r="G36" s="296"/>
      <c r="H36" s="296"/>
      <c r="I36" s="296"/>
      <c r="J36" s="296"/>
      <c r="K36" s="296"/>
      <c r="L36" s="296"/>
      <c r="M36" s="296"/>
      <c r="N36" s="296"/>
      <c r="O36" s="296"/>
      <c r="P36" s="296"/>
      <c r="Q36" s="296"/>
      <c r="R36" s="296"/>
    </row>
    <row xmlns:x14ac="http://schemas.microsoft.com/office/spreadsheetml/2009/9/ac" r="37" ht="15" x14ac:dyDescent="0.2">
      <c r="A37" s="295"/>
      <c r="B37" s="295"/>
      <c r="C37" s="295"/>
      <c r="D37" s="295"/>
    </row>
    <row xmlns:x14ac="http://schemas.microsoft.com/office/spreadsheetml/2009/9/ac" r="38" ht="15" x14ac:dyDescent="0.2">
      <c r="A38" s="295"/>
      <c r="B38" s="295"/>
      <c r="C38" s="295"/>
      <c r="D38" s="295"/>
    </row>
    <row xmlns:x14ac="http://schemas.microsoft.com/office/spreadsheetml/2009/9/ac" r="39" ht="15" x14ac:dyDescent="0.2">
      <c r="A39" s="295"/>
      <c r="B39" s="295"/>
      <c r="C39" s="295"/>
      <c r="D39" s="295"/>
    </row>
    <row xmlns:x14ac="http://schemas.microsoft.com/office/spreadsheetml/2009/9/ac" r="40" ht="15" x14ac:dyDescent="0.2">
      <c r="A40" s="295"/>
      <c r="B40" s="295"/>
      <c r="C40" s="295"/>
      <c r="D40" s="295"/>
    </row>
    <row xmlns:x14ac="http://schemas.microsoft.com/office/spreadsheetml/2009/9/ac" r="46" x14ac:dyDescent="0.2">
      <c r="L46" s="328"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3" customWidth="true"/>
    <col min="3" max="3" width="29.75" customWidth="true"/>
    <col min="4" max="9" width="7.875" customWidth="true"/>
    <col min="10" max="11" width="1.125" customWidth="true"/>
    <col min="12" max="12" width="24.625" style="133" customWidth="true"/>
    <col min="13" max="13" width="29.75" customWidth="true"/>
    <col min="14" max="19" width="7.875" customWidth="true"/>
    <col min="20" max="21" width="1.125" customWidth="true"/>
    <col min="22" max="22" width="24.625" style="133" customWidth="true"/>
    <col min="23" max="23" width="29.75" customWidth="true"/>
    <col min="24" max="29" width="7.875" customWidth="true"/>
    <col min="30" max="31" width="1.125" customWidth="true"/>
    <col min="32" max="32" width="24.625" style="133" customWidth="true"/>
    <col min="33" max="33" width="29.75" customWidth="true"/>
    <col min="34" max="39" width="7.875" customWidth="true"/>
    <col min="40" max="41" width="1.125" customWidth="true"/>
    <col min="42" max="42" width="24.625" style="133" customWidth="true"/>
    <col min="43" max="43" width="29.75" customWidth="true"/>
    <col min="44" max="49" width="7.875" customWidth="true"/>
    <col min="50" max="51" width="1.125" customWidth="true"/>
    <col min="52" max="52" width="24.625" style="139" customWidth="true"/>
    <col min="53" max="53" width="29.75" style="139" customWidth="true"/>
    <col min="54" max="59" width="7.875" style="139" customWidth="true"/>
    <col min="60" max="61" width="1.125" style="140" customWidth="true"/>
    <col min="62" max="62" width="24.625" style="139" customWidth="true"/>
    <col min="63" max="63" width="29.75" style="140" customWidth="true"/>
    <col min="64" max="69" width="7.875" style="140" customWidth="true"/>
    <col min="70" max="71" width="1.125" style="140" customWidth="true"/>
    <col min="72" max="72" width="24.625" style="139" customWidth="true"/>
    <col min="73" max="73" width="29.75" style="140" customWidth="true"/>
    <col min="74" max="79" width="7.875" style="140" customWidth="true"/>
    <col min="80" max="81" width="1.125" style="140" customWidth="true"/>
    <col min="82" max="82" width="24.625" style="139" customWidth="true"/>
    <col min="83" max="83" width="29.75" style="140" customWidth="true"/>
    <col min="84" max="89" width="7.875" style="140" customWidth="true"/>
    <col min="90" max="91" width="1.125" style="140" customWidth="true"/>
    <col min="92" max="92" width="24.625" style="139" customWidth="true"/>
    <col min="93" max="93" width="29.75" style="140" customWidth="true"/>
    <col min="94" max="99" width="7.875" style="140" customWidth="true"/>
    <col min="100" max="101" width="1.125" style="140" customWidth="true"/>
    <col min="102" max="102" width="24.625" style="139" customWidth="true"/>
    <col min="103" max="103" width="29.75" style="140" customWidth="true"/>
    <col min="104" max="104" width="7.875" style="140" customWidth="true"/>
    <col min="105" max="109" width="7.875" customWidth="true"/>
    <col min="110" max="111" width="1.125" customWidth="true"/>
    <col min="112" max="112" width="24.625" style="133" customWidth="true"/>
    <col min="113" max="113" width="29.75" customWidth="true"/>
    <col min="114" max="119" width="7.875" customWidth="true"/>
    <col min="120" max="121" width="1.125" customWidth="true"/>
    <col min="122" max="122" width="24.625" style="133" customWidth="true"/>
    <col min="123" max="123" width="29.75" customWidth="true"/>
    <col min="124" max="129" width="7.875" customWidth="true"/>
    <col min="130" max="131" width="1.125" customWidth="true"/>
    <col min="132" max="132" width="24.625" style="133" customWidth="true"/>
    <col min="133" max="133" width="29.75" customWidth="true"/>
    <col min="134" max="139" width="7.875" customWidth="true"/>
    <col min="140" max="141" width="1.125" customWidth="true"/>
    <col min="142" max="142" width="24.625" style="133" customWidth="true"/>
    <col min="143" max="143" width="29.75" customWidth="true"/>
    <col min="144" max="149" width="7.875" customWidth="true"/>
    <col min="150" max="151" width="1.125" customWidth="true"/>
    <col min="152" max="152" width="24.625" style="133" customWidth="true"/>
    <col min="153" max="153" width="29.75" customWidth="true"/>
    <col min="154" max="159" width="7.875" customWidth="true"/>
    <col min="160" max="161" width="1.125" customWidth="true"/>
    <col min="162" max="162" width="24.625" style="133" customWidth="true"/>
    <col min="163" max="163" width="29.75" customWidth="true"/>
    <col min="164" max="169" width="7.875" customWidth="true"/>
    <col min="170" max="171" width="1.125" customWidth="true"/>
    <col min="172" max="172" width="24.625" style="133" customWidth="true"/>
    <col min="173" max="173" width="29.75" customWidth="true"/>
    <col min="174" max="179" width="7.875" customWidth="true"/>
    <col min="180" max="181" width="1.125" customWidth="true"/>
    <col min="182" max="182" width="24.625" style="133" customWidth="true"/>
    <col min="183" max="183" width="29.75" customWidth="true"/>
    <col min="184" max="189" width="7.875" customWidth="true"/>
    <col min="190" max="191" width="1.125" customWidth="true"/>
    <col min="192" max="192" width="24.625" style="133" customWidth="true"/>
    <col min="193" max="193" width="29.75" customWidth="true"/>
    <col min="194" max="199" width="7.875" customWidth="true"/>
    <col min="200" max="201" width="1.125" customWidth="true"/>
    <col min="202" max="202" width="24.625" style="133" customWidth="true"/>
    <col min="203" max="203" width="29.75" customWidth="true"/>
    <col min="204" max="209" width="7.875" customWidth="true"/>
    <col min="210" max="211" width="1.125" customWidth="true"/>
    <col min="212" max="212" width="24.625" style="133" customWidth="true"/>
    <col min="213" max="213" width="29.75" customWidth="true"/>
    <col min="214" max="219" width="7.875" customWidth="true"/>
    <col min="220" max="221" width="1.125" customWidth="true"/>
    <col min="222" max="222" width="24.625" style="133" customWidth="true"/>
    <col min="223" max="223" width="29.75" customWidth="true"/>
    <col min="224" max="229" width="7.875" customWidth="true"/>
    <col min="230" max="231" width="1.125" customWidth="true"/>
    <col min="232" max="232" width="24.625" style="133" customWidth="true"/>
    <col min="233" max="233" width="29.75" customWidth="true"/>
    <col min="234" max="239" width="7.875" customWidth="true"/>
    <col min="240" max="241" width="1.125" customWidth="true"/>
    <col min="242" max="242" width="24.625" style="133" customWidth="true"/>
    <col min="243" max="243" width="29.75" customWidth="true"/>
    <col min="244" max="249" width="7.875" customWidth="true"/>
    <col min="250" max="251" width="1.125" customWidth="true"/>
  </cols>
  <sheetData>
    <row xmlns:x14ac="http://schemas.microsoft.com/office/spreadsheetml/2009/9/ac" r="1" s="334" customFormat="true" ht="30" customHeight="true" x14ac:dyDescent="0.25">
      <c r="B1" s="352" t="s">
        <v>32</v>
      </c>
      <c r="C1" s="577" t="s">
        <v>249</v>
      </c>
      <c r="D1" s="340" t="s">
        <v>143</v>
      </c>
      <c r="E1" s="340"/>
      <c r="F1" s="340"/>
      <c r="G1" s="340"/>
      <c r="H1" s="340"/>
      <c r="I1" s="350"/>
      <c r="J1" s="331"/>
      <c r="K1" s="331"/>
      <c r="L1" s="352" t="s">
        <v>32</v>
      </c>
      <c r="M1" s="577" t="s">
        <v>250</v>
      </c>
      <c r="N1" s="340" t="s">
        <v>143</v>
      </c>
      <c r="O1" s="340"/>
      <c r="P1" s="340"/>
      <c r="Q1" s="340"/>
      <c r="R1" s="340"/>
      <c r="S1" s="350"/>
      <c r="T1" s="331"/>
      <c r="U1" s="331"/>
      <c r="V1" s="352" t="s">
        <v>32</v>
      </c>
      <c r="W1" s="577" t="s">
        <v>251</v>
      </c>
      <c r="X1" s="340" t="s">
        <v>143</v>
      </c>
      <c r="Y1" s="340"/>
      <c r="Z1" s="340"/>
      <c r="AA1" s="340"/>
      <c r="AB1" s="340"/>
      <c r="AC1" s="350"/>
      <c r="AD1" s="331"/>
      <c r="AE1" s="331"/>
      <c r="AF1" s="352" t="s">
        <v>32</v>
      </c>
      <c r="AG1" s="577" t="s">
        <v>251</v>
      </c>
      <c r="AH1" s="340" t="s">
        <v>143</v>
      </c>
      <c r="AI1" s="340"/>
      <c r="AJ1" s="340"/>
      <c r="AK1" s="340"/>
      <c r="AL1" s="340"/>
      <c r="AM1" s="350"/>
      <c r="AN1" s="331"/>
      <c r="AO1" s="331"/>
      <c r="AP1" s="352" t="s">
        <v>32</v>
      </c>
      <c r="AQ1" s="577" t="s">
        <v>252</v>
      </c>
      <c r="AR1" s="340" t="s">
        <v>143</v>
      </c>
      <c r="AS1" s="340"/>
      <c r="AT1" s="340"/>
      <c r="AU1" s="340"/>
      <c r="AV1" s="340"/>
      <c r="AW1" s="350"/>
      <c r="AX1" s="331"/>
      <c r="AY1" s="331"/>
      <c r="AZ1" s="352" t="s">
        <v>32</v>
      </c>
      <c r="BA1" s="577" t="s">
        <v>252</v>
      </c>
      <c r="BB1" s="340" t="s">
        <v>143</v>
      </c>
      <c r="BC1" s="340"/>
      <c r="BD1" s="340"/>
      <c r="BE1" s="340"/>
      <c r="BF1" s="340"/>
      <c r="BG1" s="350"/>
      <c r="BH1" s="331"/>
      <c r="BI1" s="331"/>
      <c r="BJ1" s="352" t="s">
        <v>32</v>
      </c>
      <c r="BK1" s="577" t="s">
        <v>253</v>
      </c>
      <c r="BL1" s="340" t="s">
        <v>143</v>
      </c>
      <c r="BM1" s="340"/>
      <c r="BN1" s="340"/>
      <c r="BO1" s="340"/>
      <c r="BP1" s="340"/>
      <c r="BQ1" s="350"/>
      <c r="BR1" s="331"/>
      <c r="BS1" s="331"/>
      <c r="BT1" s="352" t="s">
        <v>32</v>
      </c>
      <c r="BU1" s="577" t="s">
        <v>254</v>
      </c>
      <c r="BV1" s="340" t="s">
        <v>143</v>
      </c>
      <c r="BW1" s="340"/>
      <c r="BX1" s="340"/>
      <c r="BY1" s="340"/>
      <c r="BZ1" s="340"/>
      <c r="CA1" s="350"/>
      <c r="CB1" s="331"/>
      <c r="CC1" s="331"/>
      <c r="CD1" s="352" t="s">
        <v>32</v>
      </c>
      <c r="CE1" s="577" t="s">
        <v>254</v>
      </c>
      <c r="CF1" s="340" t="s">
        <v>143</v>
      </c>
      <c r="CG1" s="340"/>
      <c r="CH1" s="340"/>
      <c r="CI1" s="340"/>
      <c r="CJ1" s="340"/>
      <c r="CK1" s="350"/>
      <c r="CL1" s="331"/>
      <c r="CM1" s="331"/>
      <c r="CN1" s="352" t="s">
        <v>32</v>
      </c>
      <c r="CO1" s="577" t="s">
        <v>255</v>
      </c>
      <c r="CP1" s="340" t="s">
        <v>143</v>
      </c>
      <c r="CQ1" s="340"/>
      <c r="CR1" s="340"/>
      <c r="CS1" s="340"/>
      <c r="CT1" s="340"/>
      <c r="CU1" s="350"/>
      <c r="CV1" s="331"/>
      <c r="CW1" s="331"/>
      <c r="CX1" s="352" t="s">
        <v>32</v>
      </c>
      <c r="CY1" s="577" t="s">
        <v>255</v>
      </c>
      <c r="CZ1" s="340" t="s">
        <v>143</v>
      </c>
      <c r="DA1" s="340"/>
      <c r="DB1" s="340"/>
      <c r="DC1" s="340"/>
      <c r="DD1" s="340"/>
      <c r="DE1" s="350"/>
      <c r="DF1" s="331"/>
      <c r="DG1" s="331"/>
      <c r="DH1" s="352" t="s">
        <v>32</v>
      </c>
      <c r="DI1" s="577" t="s">
        <v>256</v>
      </c>
      <c r="DJ1" s="340" t="s">
        <v>143</v>
      </c>
      <c r="DK1" s="340"/>
      <c r="DL1" s="340"/>
      <c r="DM1" s="340"/>
      <c r="DN1" s="340"/>
      <c r="DO1" s="350"/>
      <c r="DP1" s="331"/>
      <c r="DQ1" s="331"/>
      <c r="DR1" s="352" t="s">
        <v>32</v>
      </c>
      <c r="DS1" s="577" t="s">
        <v>257</v>
      </c>
      <c r="DT1" s="340" t="s">
        <v>143</v>
      </c>
      <c r="DU1" s="340"/>
      <c r="DV1" s="340"/>
      <c r="DW1" s="340"/>
      <c r="DX1" s="340"/>
      <c r="DY1" s="350"/>
      <c r="DZ1" s="331"/>
      <c r="EA1" s="331"/>
      <c r="EB1" s="352" t="s">
        <v>32</v>
      </c>
      <c r="EC1" s="577" t="s">
        <v>257</v>
      </c>
      <c r="ED1" s="340" t="s">
        <v>143</v>
      </c>
      <c r="EE1" s="340"/>
      <c r="EF1" s="340"/>
      <c r="EG1" s="340"/>
      <c r="EH1" s="340"/>
      <c r="EI1" s="350"/>
      <c r="EJ1" s="331"/>
      <c r="EK1" s="331"/>
      <c r="EL1" s="352" t="s">
        <v>32</v>
      </c>
      <c r="EM1" s="577">
        <v>2019</v>
      </c>
      <c r="EN1" s="340" t="s">
        <v>143</v>
      </c>
      <c r="EO1" s="340"/>
      <c r="EP1" s="340"/>
      <c r="EQ1" s="340"/>
      <c r="ER1" s="340"/>
      <c r="ES1" s="350"/>
      <c r="ET1" s="331"/>
      <c r="EU1" s="331"/>
      <c r="EV1" s="352" t="s">
        <v>32</v>
      </c>
      <c r="EW1" s="577">
        <v>2020</v>
      </c>
      <c r="EX1" s="340" t="s">
        <v>143</v>
      </c>
      <c r="EY1" s="340"/>
      <c r="EZ1" s="340"/>
      <c r="FA1" s="340"/>
      <c r="FB1" s="340"/>
      <c r="FC1" s="350"/>
      <c r="FD1" s="331"/>
      <c r="FE1" s="331"/>
      <c r="FF1" s="352" t="s">
        <v>32</v>
      </c>
      <c r="FG1" s="577">
        <v>2021</v>
      </c>
      <c r="FH1" s="340" t="s">
        <v>143</v>
      </c>
      <c r="FI1" s="340"/>
      <c r="FJ1" s="340"/>
      <c r="FK1" s="340"/>
      <c r="FL1" s="340"/>
      <c r="FM1" s="350"/>
      <c r="FN1" s="331"/>
      <c r="FO1" s="331"/>
      <c r="FP1" s="352" t="s">
        <v>32</v>
      </c>
      <c r="FQ1" s="577">
        <v>2022</v>
      </c>
      <c r="FR1" s="340" t="s">
        <v>143</v>
      </c>
      <c r="FS1" s="340"/>
      <c r="FT1" s="340"/>
      <c r="FU1" s="340"/>
      <c r="FV1" s="340"/>
      <c r="FW1" s="350"/>
      <c r="FX1" s="331"/>
      <c r="FY1" s="331"/>
      <c r="FZ1" s="352" t="s">
        <v>32</v>
      </c>
      <c r="GA1" s="577">
        <v>2021</v>
      </c>
      <c r="GB1" s="340" t="s">
        <v>143</v>
      </c>
      <c r="GC1" s="340"/>
      <c r="GD1" s="340"/>
      <c r="GE1" s="340"/>
      <c r="GF1" s="340"/>
      <c r="GG1" s="350"/>
      <c r="GH1" s="331"/>
      <c r="GI1" s="331"/>
    </row>
    <row xmlns:x14ac="http://schemas.microsoft.com/office/spreadsheetml/2009/9/ac" r="2" s="334" customFormat="true" ht="30" customHeight="true" x14ac:dyDescent="0.25">
      <c r="A2" s="588" t="s">
        <v>310</v>
      </c>
      <c r="B2" s="341" t="s">
        <v>235</v>
      </c>
      <c r="C2" s="293" t="s">
        <v>167</v>
      </c>
      <c r="D2" s="293" t="s">
        <v>185</v>
      </c>
      <c r="E2" s="342"/>
      <c r="F2" s="342"/>
      <c r="G2" s="342"/>
      <c r="H2" s="342"/>
      <c r="I2" s="351"/>
      <c r="J2" s="335" t="s">
        <v>258</v>
      </c>
      <c r="K2" s="335"/>
      <c r="L2" s="341" t="s">
        <v>236</v>
      </c>
      <c r="M2" s="293" t="s">
        <v>161</v>
      </c>
      <c r="N2" s="293" t="s">
        <v>144</v>
      </c>
      <c r="O2" s="342"/>
      <c r="P2" s="342"/>
      <c r="Q2" s="342"/>
      <c r="R2" s="342"/>
      <c r="S2" s="351"/>
      <c r="T2" s="335" t="s">
        <v>258</v>
      </c>
      <c r="U2" s="335"/>
      <c r="V2" s="341" t="s">
        <v>237</v>
      </c>
      <c r="W2" s="293" t="s">
        <v>167</v>
      </c>
      <c r="X2" s="293" t="s">
        <v>177</v>
      </c>
      <c r="Y2" s="342"/>
      <c r="Z2" s="342"/>
      <c r="AA2" s="342"/>
      <c r="AB2" s="342"/>
      <c r="AC2" s="351"/>
      <c r="AD2" s="335" t="s">
        <v>258</v>
      </c>
      <c r="AE2" s="335"/>
      <c r="AF2" s="341" t="s">
        <v>238</v>
      </c>
      <c r="AG2" s="293" t="s">
        <v>161</v>
      </c>
      <c r="AH2" s="293" t="s">
        <v>144</v>
      </c>
      <c r="AI2" s="342"/>
      <c r="AJ2" s="342"/>
      <c r="AK2" s="342"/>
      <c r="AL2" s="342"/>
      <c r="AM2" s="351"/>
      <c r="AN2" s="335" t="s">
        <v>258</v>
      </c>
      <c r="AO2" s="335"/>
      <c r="AP2" s="341" t="s">
        <v>239</v>
      </c>
      <c r="AQ2" s="293" t="s">
        <v>167</v>
      </c>
      <c r="AR2" s="293" t="s">
        <v>166</v>
      </c>
      <c r="AS2" s="342"/>
      <c r="AT2" s="342"/>
      <c r="AU2" s="342"/>
      <c r="AV2" s="342"/>
      <c r="AW2" s="351"/>
      <c r="AX2" s="335" t="s">
        <v>258</v>
      </c>
      <c r="AY2" s="335"/>
      <c r="AZ2" s="341" t="s">
        <v>240</v>
      </c>
      <c r="BA2" s="293" t="s">
        <v>161</v>
      </c>
      <c r="BB2" s="293" t="s">
        <v>144</v>
      </c>
      <c r="BC2" s="342"/>
      <c r="BD2" s="342"/>
      <c r="BE2" s="342"/>
      <c r="BF2" s="342"/>
      <c r="BG2" s="351"/>
      <c r="BH2" s="335" t="s">
        <v>258</v>
      </c>
      <c r="BI2" s="335"/>
      <c r="BJ2" s="341" t="s">
        <v>241</v>
      </c>
      <c r="BK2" s="293" t="s">
        <v>161</v>
      </c>
      <c r="BL2" s="293" t="s">
        <v>144</v>
      </c>
      <c r="BM2" s="342"/>
      <c r="BN2" s="342"/>
      <c r="BO2" s="342"/>
      <c r="BP2" s="342"/>
      <c r="BQ2" s="351"/>
      <c r="BR2" s="335" t="s">
        <v>258</v>
      </c>
      <c r="BS2" s="335"/>
      <c r="BT2" s="341" t="s">
        <v>242</v>
      </c>
      <c r="BU2" s="293" t="s">
        <v>167</v>
      </c>
      <c r="BV2" s="293" t="s">
        <v>177</v>
      </c>
      <c r="BW2" s="342"/>
      <c r="BX2" s="342"/>
      <c r="BY2" s="342"/>
      <c r="BZ2" s="342"/>
      <c r="CA2" s="351"/>
      <c r="CB2" s="335" t="s">
        <v>258</v>
      </c>
      <c r="CC2" s="335"/>
      <c r="CD2" s="341" t="s">
        <v>243</v>
      </c>
      <c r="CE2" s="293" t="s">
        <v>161</v>
      </c>
      <c r="CF2" s="293" t="s">
        <v>144</v>
      </c>
      <c r="CG2" s="342"/>
      <c r="CH2" s="342"/>
      <c r="CI2" s="342"/>
      <c r="CJ2" s="342"/>
      <c r="CK2" s="351"/>
      <c r="CL2" s="335" t="s">
        <v>258</v>
      </c>
      <c r="CM2" s="335"/>
      <c r="CN2" s="341" t="s">
        <v>244</v>
      </c>
      <c r="CO2" s="293" t="s">
        <v>167</v>
      </c>
      <c r="CP2" s="293" t="s">
        <v>177</v>
      </c>
      <c r="CQ2" s="342"/>
      <c r="CR2" s="342"/>
      <c r="CS2" s="342"/>
      <c r="CT2" s="342"/>
      <c r="CU2" s="351"/>
      <c r="CV2" s="335" t="s">
        <v>258</v>
      </c>
      <c r="CW2" s="335"/>
      <c r="CX2" s="341" t="s">
        <v>245</v>
      </c>
      <c r="CY2" s="293" t="s">
        <v>161</v>
      </c>
      <c r="CZ2" s="293" t="s">
        <v>144</v>
      </c>
      <c r="DA2" s="342"/>
      <c r="DB2" s="342"/>
      <c r="DC2" s="342"/>
      <c r="DD2" s="342"/>
      <c r="DE2" s="351"/>
      <c r="DF2" s="335" t="s">
        <v>258</v>
      </c>
      <c r="DG2" s="335"/>
      <c r="DH2" s="341" t="s">
        <v>246</v>
      </c>
      <c r="DI2" s="293" t="s">
        <v>161</v>
      </c>
      <c r="DJ2" s="293" t="s">
        <v>144</v>
      </c>
      <c r="DK2" s="342"/>
      <c r="DL2" s="342"/>
      <c r="DM2" s="342"/>
      <c r="DN2" s="342"/>
      <c r="DO2" s="351"/>
      <c r="DP2" s="335" t="s">
        <v>258</v>
      </c>
      <c r="DQ2" s="335"/>
      <c r="DR2" s="341" t="s">
        <v>247</v>
      </c>
      <c r="DS2" s="293" t="s">
        <v>161</v>
      </c>
      <c r="DT2" s="293" t="s">
        <v>144</v>
      </c>
      <c r="DU2" s="342"/>
      <c r="DV2" s="342"/>
      <c r="DW2" s="342"/>
      <c r="DX2" s="342"/>
      <c r="DY2" s="351"/>
      <c r="DZ2" s="335" t="s">
        <v>258</v>
      </c>
      <c r="EA2" s="335"/>
      <c r="EB2" s="341" t="s">
        <v>248</v>
      </c>
      <c r="EC2" s="293" t="s">
        <v>167</v>
      </c>
      <c r="ED2" s="293" t="s">
        <v>219</v>
      </c>
      <c r="EE2" s="342"/>
      <c r="EF2" s="342"/>
      <c r="EG2" s="342"/>
      <c r="EH2" s="342"/>
      <c r="EI2" s="351"/>
      <c r="EJ2" s="335" t="s">
        <v>258</v>
      </c>
      <c r="EK2" s="335"/>
      <c r="EL2" s="341" t="s">
        <v>275</v>
      </c>
      <c r="EM2" s="293" t="s">
        <v>161</v>
      </c>
      <c r="EN2" s="293" t="s">
        <v>144</v>
      </c>
      <c r="EO2" s="342"/>
      <c r="EP2" s="342"/>
      <c r="EQ2" s="342"/>
      <c r="ER2" s="342"/>
      <c r="ES2" s="351"/>
      <c r="ET2" s="335" t="s">
        <v>258</v>
      </c>
      <c r="EU2" s="335"/>
      <c r="EV2" s="341" t="s">
        <v>277</v>
      </c>
      <c r="EW2" s="293" t="s">
        <v>161</v>
      </c>
      <c r="EX2" s="293" t="s">
        <v>144</v>
      </c>
      <c r="EY2" s="342"/>
      <c r="EZ2" s="342"/>
      <c r="FA2" s="342"/>
      <c r="FB2" s="342"/>
      <c r="FC2" s="351"/>
      <c r="FD2" s="335" t="s">
        <v>258</v>
      </c>
      <c r="FE2" s="335"/>
      <c r="FF2" s="341" t="s">
        <v>336</v>
      </c>
      <c r="FG2" s="293" t="s">
        <v>161</v>
      </c>
      <c r="FH2" s="293" t="s">
        <v>144</v>
      </c>
      <c r="FI2" s="342"/>
      <c r="FJ2" s="342"/>
      <c r="FK2" s="342"/>
      <c r="FL2" s="342"/>
      <c r="FM2" s="351"/>
      <c r="FN2" s="335" t="s">
        <v>258</v>
      </c>
      <c r="FO2" s="335"/>
      <c r="FP2" s="341" t="s">
        <v>315</v>
      </c>
      <c r="FQ2" s="293" t="s">
        <v>316</v>
      </c>
      <c r="FR2" s="293" t="s">
        <v>317</v>
      </c>
      <c r="FS2" s="342"/>
      <c r="FT2" s="342"/>
      <c r="FU2" s="342"/>
      <c r="FV2" s="342"/>
      <c r="FW2" s="351"/>
      <c r="FX2" s="335" t="s">
        <v>258</v>
      </c>
      <c r="FY2" s="335"/>
      <c r="FZ2" s="341" t="s">
        <v>339</v>
      </c>
      <c r="GA2" s="293" t="s">
        <v>161</v>
      </c>
      <c r="GB2" s="293" t="s">
        <v>144</v>
      </c>
      <c r="GC2" s="342"/>
      <c r="GD2" s="342"/>
      <c r="GE2" s="342"/>
      <c r="GF2" s="342"/>
      <c r="GG2" s="351"/>
      <c r="GH2" s="335" t="s">
        <v>258</v>
      </c>
      <c r="GI2" s="335"/>
    </row>
    <row xmlns:x14ac="http://schemas.microsoft.com/office/spreadsheetml/2009/9/ac" r="3" s="272" customFormat="true" ht="18" customHeight="true" x14ac:dyDescent="0.25">
      <c r="A3" s="588"/>
      <c r="B3" s="381" t="s">
        <v>153</v>
      </c>
      <c r="C3" s="382" t="s">
        <v>55</v>
      </c>
      <c r="D3" s="383" t="s">
        <v>7</v>
      </c>
      <c r="E3" s="383" t="s">
        <v>1</v>
      </c>
      <c r="F3" s="383" t="s">
        <v>2</v>
      </c>
      <c r="G3" s="383" t="s">
        <v>17</v>
      </c>
      <c r="H3" s="383" t="s">
        <v>18</v>
      </c>
      <c r="I3" s="384" t="s">
        <v>19</v>
      </c>
      <c r="J3" s="270"/>
      <c r="K3" s="270"/>
      <c r="L3" s="381" t="s">
        <v>153</v>
      </c>
      <c r="M3" s="382" t="s">
        <v>55</v>
      </c>
      <c r="N3" s="383" t="s">
        <v>7</v>
      </c>
      <c r="O3" s="383" t="s">
        <v>1</v>
      </c>
      <c r="P3" s="383" t="s">
        <v>2</v>
      </c>
      <c r="Q3" s="383" t="s">
        <v>17</v>
      </c>
      <c r="R3" s="383" t="s">
        <v>18</v>
      </c>
      <c r="S3" s="384" t="s">
        <v>19</v>
      </c>
      <c r="T3" s="270"/>
      <c r="U3" s="270"/>
      <c r="V3" s="381" t="s">
        <v>153</v>
      </c>
      <c r="W3" s="382" t="s">
        <v>55</v>
      </c>
      <c r="X3" s="383" t="s">
        <v>7</v>
      </c>
      <c r="Y3" s="383" t="s">
        <v>1</v>
      </c>
      <c r="Z3" s="383" t="s">
        <v>2</v>
      </c>
      <c r="AA3" s="383" t="s">
        <v>17</v>
      </c>
      <c r="AB3" s="383" t="s">
        <v>18</v>
      </c>
      <c r="AC3" s="384" t="s">
        <v>19</v>
      </c>
      <c r="AD3" s="270"/>
      <c r="AE3" s="270"/>
      <c r="AF3" s="381" t="s">
        <v>153</v>
      </c>
      <c r="AG3" s="382" t="s">
        <v>55</v>
      </c>
      <c r="AH3" s="383" t="s">
        <v>7</v>
      </c>
      <c r="AI3" s="383" t="s">
        <v>1</v>
      </c>
      <c r="AJ3" s="383" t="s">
        <v>2</v>
      </c>
      <c r="AK3" s="383" t="s">
        <v>17</v>
      </c>
      <c r="AL3" s="383" t="s">
        <v>18</v>
      </c>
      <c r="AM3" s="384" t="s">
        <v>19</v>
      </c>
      <c r="AN3" s="270"/>
      <c r="AO3" s="270"/>
      <c r="AP3" s="381" t="s">
        <v>153</v>
      </c>
      <c r="AQ3" s="382" t="s">
        <v>55</v>
      </c>
      <c r="AR3" s="383" t="s">
        <v>7</v>
      </c>
      <c r="AS3" s="383" t="s">
        <v>1</v>
      </c>
      <c r="AT3" s="383" t="s">
        <v>2</v>
      </c>
      <c r="AU3" s="383" t="s">
        <v>17</v>
      </c>
      <c r="AV3" s="383" t="s">
        <v>18</v>
      </c>
      <c r="AW3" s="384" t="s">
        <v>19</v>
      </c>
      <c r="AX3" s="270"/>
      <c r="AY3" s="270"/>
      <c r="AZ3" s="381" t="s">
        <v>153</v>
      </c>
      <c r="BA3" s="382" t="s">
        <v>55</v>
      </c>
      <c r="BB3" s="383" t="s">
        <v>7</v>
      </c>
      <c r="BC3" s="383" t="s">
        <v>1</v>
      </c>
      <c r="BD3" s="383" t="s">
        <v>2</v>
      </c>
      <c r="BE3" s="383" t="s">
        <v>17</v>
      </c>
      <c r="BF3" s="383" t="s">
        <v>18</v>
      </c>
      <c r="BG3" s="384" t="s">
        <v>19</v>
      </c>
      <c r="BH3" s="270"/>
      <c r="BI3" s="270"/>
      <c r="BJ3" s="381" t="s">
        <v>153</v>
      </c>
      <c r="BK3" s="382" t="s">
        <v>55</v>
      </c>
      <c r="BL3" s="383" t="s">
        <v>7</v>
      </c>
      <c r="BM3" s="383" t="s">
        <v>1</v>
      </c>
      <c r="BN3" s="383" t="s">
        <v>2</v>
      </c>
      <c r="BO3" s="383" t="s">
        <v>17</v>
      </c>
      <c r="BP3" s="383" t="s">
        <v>18</v>
      </c>
      <c r="BQ3" s="384" t="s">
        <v>19</v>
      </c>
      <c r="BR3" s="270"/>
      <c r="BS3" s="270"/>
      <c r="BT3" s="381" t="s">
        <v>153</v>
      </c>
      <c r="BU3" s="382" t="s">
        <v>55</v>
      </c>
      <c r="BV3" s="383" t="s">
        <v>7</v>
      </c>
      <c r="BW3" s="383" t="s">
        <v>1</v>
      </c>
      <c r="BX3" s="383" t="s">
        <v>2</v>
      </c>
      <c r="BY3" s="383" t="s">
        <v>17</v>
      </c>
      <c r="BZ3" s="383" t="s">
        <v>18</v>
      </c>
      <c r="CA3" s="384" t="s">
        <v>19</v>
      </c>
      <c r="CB3" s="270"/>
      <c r="CC3" s="270"/>
      <c r="CD3" s="381" t="s">
        <v>153</v>
      </c>
      <c r="CE3" s="382" t="s">
        <v>55</v>
      </c>
      <c r="CF3" s="383" t="s">
        <v>7</v>
      </c>
      <c r="CG3" s="383" t="s">
        <v>1</v>
      </c>
      <c r="CH3" s="383" t="s">
        <v>2</v>
      </c>
      <c r="CI3" s="383" t="s">
        <v>17</v>
      </c>
      <c r="CJ3" s="383" t="s">
        <v>18</v>
      </c>
      <c r="CK3" s="384" t="s">
        <v>19</v>
      </c>
      <c r="CL3" s="270"/>
      <c r="CM3" s="270"/>
      <c r="CN3" s="381" t="s">
        <v>153</v>
      </c>
      <c r="CO3" s="382" t="s">
        <v>55</v>
      </c>
      <c r="CP3" s="383" t="s">
        <v>7</v>
      </c>
      <c r="CQ3" s="383" t="s">
        <v>1</v>
      </c>
      <c r="CR3" s="383" t="s">
        <v>2</v>
      </c>
      <c r="CS3" s="383" t="s">
        <v>17</v>
      </c>
      <c r="CT3" s="383" t="s">
        <v>18</v>
      </c>
      <c r="CU3" s="384" t="s">
        <v>19</v>
      </c>
      <c r="CV3" s="270"/>
      <c r="CW3" s="270"/>
      <c r="CX3" s="381" t="s">
        <v>153</v>
      </c>
      <c r="CY3" s="382" t="s">
        <v>55</v>
      </c>
      <c r="CZ3" s="383" t="s">
        <v>7</v>
      </c>
      <c r="DA3" s="383" t="s">
        <v>1</v>
      </c>
      <c r="DB3" s="383" t="s">
        <v>2</v>
      </c>
      <c r="DC3" s="383" t="s">
        <v>17</v>
      </c>
      <c r="DD3" s="383" t="s">
        <v>18</v>
      </c>
      <c r="DE3" s="384" t="s">
        <v>19</v>
      </c>
      <c r="DF3" s="270"/>
      <c r="DG3" s="270"/>
      <c r="DH3" s="381" t="s">
        <v>153</v>
      </c>
      <c r="DI3" s="382" t="s">
        <v>55</v>
      </c>
      <c r="DJ3" s="383" t="s">
        <v>7</v>
      </c>
      <c r="DK3" s="383" t="s">
        <v>1</v>
      </c>
      <c r="DL3" s="383" t="s">
        <v>2</v>
      </c>
      <c r="DM3" s="383" t="s">
        <v>17</v>
      </c>
      <c r="DN3" s="383" t="s">
        <v>18</v>
      </c>
      <c r="DO3" s="384" t="s">
        <v>19</v>
      </c>
      <c r="DP3" s="270"/>
      <c r="DQ3" s="270"/>
      <c r="DR3" s="381" t="s">
        <v>153</v>
      </c>
      <c r="DS3" s="382" t="s">
        <v>55</v>
      </c>
      <c r="DT3" s="383" t="s">
        <v>7</v>
      </c>
      <c r="DU3" s="383" t="s">
        <v>1</v>
      </c>
      <c r="DV3" s="383" t="s">
        <v>2</v>
      </c>
      <c r="DW3" s="383" t="s">
        <v>17</v>
      </c>
      <c r="DX3" s="383" t="s">
        <v>18</v>
      </c>
      <c r="DY3" s="384" t="s">
        <v>19</v>
      </c>
      <c r="DZ3" s="270"/>
      <c r="EA3" s="270"/>
      <c r="EB3" s="381" t="s">
        <v>153</v>
      </c>
      <c r="EC3" s="382" t="s">
        <v>55</v>
      </c>
      <c r="ED3" s="383" t="s">
        <v>7</v>
      </c>
      <c r="EE3" s="383" t="s">
        <v>1</v>
      </c>
      <c r="EF3" s="383" t="s">
        <v>2</v>
      </c>
      <c r="EG3" s="383" t="s">
        <v>17</v>
      </c>
      <c r="EH3" s="383" t="s">
        <v>18</v>
      </c>
      <c r="EI3" s="384" t="s">
        <v>19</v>
      </c>
      <c r="EJ3" s="270"/>
      <c r="EK3" s="270"/>
      <c r="EL3" s="381" t="s">
        <v>153</v>
      </c>
      <c r="EM3" s="382" t="s">
        <v>55</v>
      </c>
      <c r="EN3" s="383" t="s">
        <v>7</v>
      </c>
      <c r="EO3" s="383" t="s">
        <v>1</v>
      </c>
      <c r="EP3" s="383" t="s">
        <v>2</v>
      </c>
      <c r="EQ3" s="383" t="s">
        <v>17</v>
      </c>
      <c r="ER3" s="383" t="s">
        <v>18</v>
      </c>
      <c r="ES3" s="384" t="s">
        <v>19</v>
      </c>
      <c r="ET3" s="270"/>
      <c r="EU3" s="270"/>
      <c r="EV3" s="381" t="s">
        <v>153</v>
      </c>
      <c r="EW3" s="382" t="s">
        <v>55</v>
      </c>
      <c r="EX3" s="383" t="s">
        <v>7</v>
      </c>
      <c r="EY3" s="383" t="s">
        <v>1</v>
      </c>
      <c r="EZ3" s="383" t="s">
        <v>2</v>
      </c>
      <c r="FA3" s="383" t="s">
        <v>17</v>
      </c>
      <c r="FB3" s="383" t="s">
        <v>18</v>
      </c>
      <c r="FC3" s="384" t="s">
        <v>19</v>
      </c>
      <c r="FD3" s="270"/>
      <c r="FE3" s="270"/>
      <c r="FF3" s="381" t="s">
        <v>153</v>
      </c>
      <c r="FG3" s="382" t="s">
        <v>55</v>
      </c>
      <c r="FH3" s="383" t="s">
        <v>7</v>
      </c>
      <c r="FI3" s="383" t="s">
        <v>1</v>
      </c>
      <c r="FJ3" s="383" t="s">
        <v>2</v>
      </c>
      <c r="FK3" s="383" t="s">
        <v>17</v>
      </c>
      <c r="FL3" s="383" t="s">
        <v>18</v>
      </c>
      <c r="FM3" s="384" t="s">
        <v>19</v>
      </c>
      <c r="FN3" s="270"/>
      <c r="FO3" s="270"/>
      <c r="FP3" s="381" t="s">
        <v>153</v>
      </c>
      <c r="FQ3" s="382" t="s">
        <v>55</v>
      </c>
      <c r="FR3" s="383" t="s">
        <v>7</v>
      </c>
      <c r="FS3" s="383" t="s">
        <v>1</v>
      </c>
      <c r="FT3" s="383" t="s">
        <v>2</v>
      </c>
      <c r="FU3" s="383" t="s">
        <v>17</v>
      </c>
      <c r="FV3" s="383" t="s">
        <v>18</v>
      </c>
      <c r="FW3" s="384" t="s">
        <v>19</v>
      </c>
      <c r="FX3" s="270"/>
      <c r="FY3" s="270"/>
      <c r="FZ3" s="381" t="s">
        <v>153</v>
      </c>
      <c r="GA3" s="382" t="s">
        <v>55</v>
      </c>
      <c r="GB3" s="383" t="s">
        <v>7</v>
      </c>
      <c r="GC3" s="383" t="s">
        <v>1</v>
      </c>
      <c r="GD3" s="383" t="s">
        <v>2</v>
      </c>
      <c r="GE3" s="383" t="s">
        <v>17</v>
      </c>
      <c r="GF3" s="383" t="s">
        <v>18</v>
      </c>
      <c r="GG3" s="384" t="s">
        <v>19</v>
      </c>
      <c r="GH3" s="270"/>
      <c r="GI3" s="270"/>
      <c r="GJ3" s="271"/>
      <c r="GT3" s="271"/>
      <c r="HD3" s="271"/>
      <c r="HN3" s="271"/>
      <c r="HX3" s="271"/>
      <c r="IH3" s="271"/>
    </row>
    <row xmlns:x14ac="http://schemas.microsoft.com/office/spreadsheetml/2009/9/ac" r="4" s="4" customFormat="true" x14ac:dyDescent="0.25">
      <c r="A4" s="406" t="str">
        <f>IF(ISBLANK('Data Summary'!A6),"",'Data Summary'!A6)</f>
        <v>SEN_2006_EMIS</v>
      </c>
      <c r="B4" s="126"/>
      <c r="C4" s="92" t="s">
        <v>3</v>
      </c>
      <c r="D4" s="7"/>
      <c r="E4" s="7"/>
      <c r="F4" s="7"/>
      <c r="G4" s="7"/>
      <c r="H4" s="7"/>
      <c r="I4" s="26"/>
      <c r="J4" s="24"/>
      <c r="K4" s="24"/>
      <c r="L4" s="126"/>
      <c r="M4" s="92" t="s">
        <v>3</v>
      </c>
      <c r="N4" s="7"/>
      <c r="O4" s="7"/>
      <c r="P4" s="7"/>
      <c r="Q4" s="7"/>
      <c r="R4" s="7"/>
      <c r="S4" s="26"/>
      <c r="T4" s="24"/>
      <c r="U4" s="24"/>
      <c r="V4" s="138"/>
      <c r="W4" s="92" t="s">
        <v>3</v>
      </c>
      <c r="X4" s="7"/>
      <c r="Y4" s="7"/>
      <c r="Z4" s="7"/>
      <c r="AA4" s="7"/>
      <c r="AB4" s="7"/>
      <c r="AC4" s="26"/>
      <c r="AD4" s="24"/>
      <c r="AE4" s="24"/>
      <c r="AF4" s="138"/>
      <c r="AG4" s="92" t="s">
        <v>3</v>
      </c>
      <c r="AH4" s="7"/>
      <c r="AI4" s="7"/>
      <c r="AJ4" s="7"/>
      <c r="AK4" s="7"/>
      <c r="AL4" s="7"/>
      <c r="AM4" s="26"/>
      <c r="AN4" s="24"/>
      <c r="AO4" s="24"/>
      <c r="AP4" s="138"/>
      <c r="AQ4" s="92" t="s">
        <v>3</v>
      </c>
      <c r="AR4" s="7"/>
      <c r="AS4" s="7"/>
      <c r="AT4" s="7"/>
      <c r="AU4" s="7"/>
      <c r="AV4" s="7"/>
      <c r="AW4" s="26"/>
      <c r="AX4" s="24"/>
      <c r="AY4" s="24"/>
      <c r="AZ4" s="138"/>
      <c r="BA4" s="92" t="s">
        <v>3</v>
      </c>
      <c r="BB4" s="7"/>
      <c r="BC4" s="7"/>
      <c r="BD4" s="7"/>
      <c r="BE4" s="7"/>
      <c r="BF4" s="7"/>
      <c r="BG4" s="26"/>
      <c r="BH4" s="24"/>
      <c r="BI4" s="24"/>
      <c r="BJ4" s="138"/>
      <c r="BK4" s="92" t="s">
        <v>3</v>
      </c>
      <c r="BL4" s="7"/>
      <c r="BM4" s="7"/>
      <c r="BN4" s="7"/>
      <c r="BO4" s="7"/>
      <c r="BP4" s="7"/>
      <c r="BQ4" s="26"/>
      <c r="BR4" s="24"/>
      <c r="BS4" s="24"/>
      <c r="BT4" s="138"/>
      <c r="BU4" s="92" t="s">
        <v>3</v>
      </c>
      <c r="BV4" s="7"/>
      <c r="BW4" s="7"/>
      <c r="BX4" s="7"/>
      <c r="BY4" s="7"/>
      <c r="BZ4" s="7"/>
      <c r="CA4" s="26"/>
      <c r="CB4" s="24"/>
      <c r="CC4" s="24"/>
      <c r="CD4" s="138"/>
      <c r="CE4" s="92" t="s">
        <v>3</v>
      </c>
      <c r="CF4" s="7"/>
      <c r="CG4" s="7"/>
      <c r="CH4" s="7"/>
      <c r="CI4" s="7"/>
      <c r="CJ4" s="7"/>
      <c r="CK4" s="26"/>
      <c r="CL4" s="24"/>
      <c r="CM4" s="24"/>
      <c r="CN4" s="138"/>
      <c r="CO4" s="92" t="s">
        <v>3</v>
      </c>
      <c r="CP4" s="7"/>
      <c r="CQ4" s="7"/>
      <c r="CR4" s="7"/>
      <c r="CS4" s="7"/>
      <c r="CT4" s="7"/>
      <c r="CU4" s="26"/>
      <c r="CV4" s="24"/>
      <c r="CW4" s="24"/>
      <c r="CX4" s="138"/>
      <c r="CY4" s="92" t="s">
        <v>3</v>
      </c>
      <c r="CZ4" s="7"/>
      <c r="DA4" s="7"/>
      <c r="DB4" s="7"/>
      <c r="DC4" s="7"/>
      <c r="DD4" s="7"/>
      <c r="DE4" s="26"/>
      <c r="DF4" s="24"/>
      <c r="DG4" s="24"/>
      <c r="DH4" s="138"/>
      <c r="DI4" s="92" t="s">
        <v>3</v>
      </c>
      <c r="DJ4" s="7"/>
      <c r="DK4" s="7"/>
      <c r="DL4" s="7"/>
      <c r="DM4" s="7"/>
      <c r="DN4" s="7"/>
      <c r="DO4" s="26"/>
      <c r="DP4" s="24"/>
      <c r="DQ4" s="24"/>
      <c r="DR4" s="138"/>
      <c r="DS4" s="92" t="s">
        <v>3</v>
      </c>
      <c r="DT4" s="7">
        <f>100-DT5</f>
        <v>66.25421</v>
      </c>
      <c r="DU4" s="7"/>
      <c r="DV4" s="7"/>
      <c r="DW4" s="7"/>
      <c r="DX4" s="7">
        <f>100-DX5</f>
        <v>66.25421</v>
      </c>
      <c r="DY4" s="26"/>
      <c r="DZ4" s="24"/>
      <c r="EA4" s="24"/>
      <c r="EB4" s="126"/>
      <c r="EC4" s="92" t="s">
        <v>3</v>
      </c>
      <c r="ED4" s="7">
        <f>100-ED5</f>
        <v>71.5</v>
      </c>
      <c r="EE4" s="7">
        <f t="shared" ref="EE4:EF4" si="0">100-EE5</f>
        <v>59.1</v>
      </c>
      <c r="EF4" s="7">
        <f t="shared" si="0"/>
        <v>73.900000000000006</v>
      </c>
      <c r="EG4" s="7"/>
      <c r="EH4" s="7">
        <f>100-EH5</f>
        <v>71.5</v>
      </c>
      <c r="EI4" s="26"/>
      <c r="EJ4" s="24"/>
      <c r="EK4" s="24"/>
      <c r="EL4" s="138"/>
      <c r="EM4" s="92" t="s">
        <v>3</v>
      </c>
      <c r="EN4" s="7"/>
      <c r="EO4" s="7"/>
      <c r="EP4" s="7"/>
      <c r="EQ4" s="7"/>
      <c r="ER4" s="7"/>
      <c r="ES4" s="26"/>
      <c r="ET4" s="24"/>
      <c r="EU4" s="24"/>
      <c r="EV4" s="138"/>
      <c r="EW4" s="92" t="s">
        <v>3</v>
      </c>
      <c r="EX4" s="7"/>
      <c r="EY4" s="7"/>
      <c r="EZ4" s="7"/>
      <c r="FA4" s="7"/>
      <c r="FB4" s="7"/>
      <c r="FC4" s="26"/>
      <c r="FD4" s="24"/>
      <c r="FE4" s="24"/>
      <c r="FF4" s="138"/>
      <c r="FG4" s="92" t="s">
        <v>3</v>
      </c>
      <c r="FH4" s="7"/>
      <c r="FI4" s="7"/>
      <c r="FJ4" s="7"/>
      <c r="FK4" s="7"/>
      <c r="FL4" s="7"/>
      <c r="FM4" s="26"/>
      <c r="FN4" s="24"/>
      <c r="FO4" s="24"/>
      <c r="FP4" s="138"/>
      <c r="FQ4" s="92" t="s">
        <v>3</v>
      </c>
      <c r="FR4" s="7">
        <v>53.1</v>
      </c>
      <c r="FS4" s="7">
        <v>46.2</v>
      </c>
      <c r="FT4" s="7">
        <v>59.8</v>
      </c>
      <c r="FU4" s="7"/>
      <c r="FV4" s="7"/>
      <c r="FW4" s="26"/>
      <c r="FX4" s="24"/>
      <c r="FY4" s="24"/>
      <c r="FZ4" s="138"/>
      <c r="GA4" s="92" t="s">
        <v>3</v>
      </c>
      <c r="GB4" s="7"/>
      <c r="GC4" s="7"/>
      <c r="GD4" s="7"/>
      <c r="GE4" s="7"/>
      <c r="GF4" s="7"/>
      <c r="GG4" s="26"/>
      <c r="GH4" s="24"/>
      <c r="GI4" s="24"/>
      <c r="GJ4" s="134"/>
      <c r="GT4" s="134"/>
      <c r="HD4" s="134"/>
      <c r="HN4" s="134"/>
      <c r="HX4" s="134"/>
      <c r="IH4" s="134"/>
    </row>
    <row xmlns:x14ac="http://schemas.microsoft.com/office/spreadsheetml/2009/9/ac" r="5" s="4" customFormat="true" x14ac:dyDescent="0.25">
      <c r="A5" s="406" t="str">
        <f ca="true">IF(ISBLANK('Data Summary'!A7),"",'Data Summary'!A7)</f>
        <v>SEN_2010_UIS</v>
      </c>
      <c r="B5" s="126"/>
      <c r="C5" s="92" t="s">
        <v>26</v>
      </c>
      <c r="D5" s="7"/>
      <c r="E5" s="7"/>
      <c r="F5" s="7"/>
      <c r="G5" s="7"/>
      <c r="H5" s="7"/>
      <c r="I5" s="26"/>
      <c r="J5" s="24"/>
      <c r="K5" s="24"/>
      <c r="L5" s="126"/>
      <c r="M5" s="92" t="s">
        <v>26</v>
      </c>
      <c r="N5" s="7"/>
      <c r="O5" s="7"/>
      <c r="P5" s="7"/>
      <c r="Q5" s="7"/>
      <c r="R5" s="7"/>
      <c r="S5" s="26"/>
      <c r="T5" s="24"/>
      <c r="U5" s="24"/>
      <c r="V5" s="138"/>
      <c r="W5" s="92" t="s">
        <v>26</v>
      </c>
      <c r="X5" s="7"/>
      <c r="Y5" s="7"/>
      <c r="Z5" s="7"/>
      <c r="AA5" s="7"/>
      <c r="AB5" s="7"/>
      <c r="AC5" s="26"/>
      <c r="AD5" s="24"/>
      <c r="AE5" s="24"/>
      <c r="AF5" s="138"/>
      <c r="AG5" s="92" t="s">
        <v>26</v>
      </c>
      <c r="AH5" s="7"/>
      <c r="AI5" s="7"/>
      <c r="AJ5" s="7"/>
      <c r="AK5" s="7"/>
      <c r="AL5" s="7"/>
      <c r="AM5" s="26"/>
      <c r="AN5" s="24"/>
      <c r="AO5" s="24"/>
      <c r="AP5" s="138"/>
      <c r="AQ5" s="92" t="s">
        <v>26</v>
      </c>
      <c r="AR5" s="7"/>
      <c r="AS5" s="7"/>
      <c r="AT5" s="7"/>
      <c r="AU5" s="7"/>
      <c r="AV5" s="7"/>
      <c r="AW5" s="26"/>
      <c r="AX5" s="24"/>
      <c r="AY5" s="24"/>
      <c r="AZ5" s="138"/>
      <c r="BA5" s="92" t="s">
        <v>26</v>
      </c>
      <c r="BB5" s="7"/>
      <c r="BC5" s="7"/>
      <c r="BD5" s="7"/>
      <c r="BE5" s="7"/>
      <c r="BF5" s="7"/>
      <c r="BG5" s="26"/>
      <c r="BH5" s="24"/>
      <c r="BI5" s="24"/>
      <c r="BJ5" s="138"/>
      <c r="BK5" s="92" t="s">
        <v>26</v>
      </c>
      <c r="BL5" s="7"/>
      <c r="BM5" s="7"/>
      <c r="BN5" s="7"/>
      <c r="BO5" s="7"/>
      <c r="BP5" s="7"/>
      <c r="BQ5" s="26"/>
      <c r="BR5" s="24"/>
      <c r="BS5" s="24"/>
      <c r="BT5" s="138"/>
      <c r="BU5" s="92" t="s">
        <v>26</v>
      </c>
      <c r="BV5" s="7"/>
      <c r="BW5" s="7"/>
      <c r="BX5" s="7"/>
      <c r="BY5" s="7"/>
      <c r="BZ5" s="7"/>
      <c r="CA5" s="26"/>
      <c r="CB5" s="24"/>
      <c r="CC5" s="24"/>
      <c r="CD5" s="138"/>
      <c r="CE5" s="92" t="s">
        <v>26</v>
      </c>
      <c r="CF5" s="7"/>
      <c r="CG5" s="7"/>
      <c r="CH5" s="7"/>
      <c r="CI5" s="7"/>
      <c r="CJ5" s="7"/>
      <c r="CK5" s="26"/>
      <c r="CL5" s="24"/>
      <c r="CM5" s="24"/>
      <c r="CN5" s="138"/>
      <c r="CO5" s="92" t="s">
        <v>26</v>
      </c>
      <c r="CP5" s="7"/>
      <c r="CQ5" s="7"/>
      <c r="CR5" s="7"/>
      <c r="CS5" s="7"/>
      <c r="CT5" s="7"/>
      <c r="CU5" s="26"/>
      <c r="CV5" s="24"/>
      <c r="CW5" s="24"/>
      <c r="CX5" s="138"/>
      <c r="CY5" s="92" t="s">
        <v>26</v>
      </c>
      <c r="CZ5" s="7"/>
      <c r="DA5" s="7"/>
      <c r="DB5" s="7"/>
      <c r="DC5" s="7"/>
      <c r="DD5" s="7"/>
      <c r="DE5" s="26"/>
      <c r="DF5" s="24"/>
      <c r="DG5" s="24"/>
      <c r="DH5" s="138"/>
      <c r="DI5" s="92" t="s">
        <v>26</v>
      </c>
      <c r="DJ5" s="7"/>
      <c r="DK5" s="7"/>
      <c r="DL5" s="7"/>
      <c r="DM5" s="7"/>
      <c r="DN5" s="7"/>
      <c r="DO5" s="26"/>
      <c r="DP5" s="24"/>
      <c r="DQ5" s="24"/>
      <c r="DR5" s="126" t="s">
        <v>165</v>
      </c>
      <c r="DS5" s="92" t="s">
        <v>26</v>
      </c>
      <c r="DT5" s="19">
        <f>DX5</f>
        <v>33.74579</v>
      </c>
      <c r="DU5" s="7"/>
      <c r="DV5" s="7"/>
      <c r="DW5" s="7"/>
      <c r="DX5" s="7">
        <v>33.74579</v>
      </c>
      <c r="DY5" s="26"/>
      <c r="DZ5" s="24"/>
      <c r="EA5" s="24"/>
      <c r="EB5" s="126" t="s">
        <v>221</v>
      </c>
      <c r="EC5" s="92" t="s">
        <v>26</v>
      </c>
      <c r="ED5" s="7">
        <v>28.5</v>
      </c>
      <c r="EE5" s="7">
        <v>40.9</v>
      </c>
      <c r="EF5" s="7">
        <v>26.1</v>
      </c>
      <c r="EG5" s="7"/>
      <c r="EH5" s="7">
        <v>28.5</v>
      </c>
      <c r="EI5" s="26"/>
      <c r="EJ5" s="24"/>
      <c r="EK5" s="24"/>
      <c r="EL5" s="126"/>
      <c r="EM5" s="92" t="s">
        <v>26</v>
      </c>
      <c r="EN5" s="19"/>
      <c r="EO5" s="7"/>
      <c r="EP5" s="7"/>
      <c r="EQ5" s="7"/>
      <c r="ER5" s="7"/>
      <c r="ES5" s="26"/>
      <c r="ET5" s="24"/>
      <c r="EU5" s="24"/>
      <c r="EV5" s="126" t="s">
        <v>165</v>
      </c>
      <c r="EW5" s="92" t="s">
        <v>26</v>
      </c>
      <c r="EX5" s="19"/>
      <c r="EY5" s="7"/>
      <c r="EZ5" s="7"/>
      <c r="FA5" s="7"/>
      <c r="FB5" s="7"/>
      <c r="FC5" s="26"/>
      <c r="FD5" s="24"/>
      <c r="FE5" s="24"/>
      <c r="FF5" s="126" t="s">
        <v>165</v>
      </c>
      <c r="FG5" s="92" t="s">
        <v>26</v>
      </c>
      <c r="FH5" s="19"/>
      <c r="FI5" s="7"/>
      <c r="FJ5" s="7"/>
      <c r="FK5" s="7"/>
      <c r="FL5" s="7"/>
      <c r="FM5" s="26"/>
      <c r="FN5" s="24"/>
      <c r="FO5" s="24"/>
      <c r="FP5" s="126"/>
      <c r="FQ5" s="92" t="s">
        <v>26</v>
      </c>
      <c r="FR5" s="19">
        <v>46.9</v>
      </c>
      <c r="FS5" s="7">
        <v>53.8</v>
      </c>
      <c r="FT5" s="7">
        <v>40.200000000000003</v>
      </c>
      <c r="FU5" s="7"/>
      <c r="FV5" s="7"/>
      <c r="FW5" s="26"/>
      <c r="FX5" s="24"/>
      <c r="FY5" s="24"/>
      <c r="FZ5" s="126" t="s">
        <v>165</v>
      </c>
      <c r="GA5" s="92" t="s">
        <v>26</v>
      </c>
      <c r="GB5" s="19"/>
      <c r="GC5" s="7"/>
      <c r="GD5" s="7"/>
      <c r="GE5" s="7"/>
      <c r="GF5" s="7"/>
      <c r="GG5" s="26"/>
      <c r="GH5" s="24"/>
      <c r="GI5" s="24"/>
      <c r="GJ5" s="134"/>
      <c r="GT5" s="134"/>
      <c r="HD5" s="134"/>
      <c r="HN5" s="134"/>
      <c r="HX5" s="134"/>
      <c r="IH5" s="134"/>
    </row>
    <row xmlns:x14ac="http://schemas.microsoft.com/office/spreadsheetml/2009/9/ac" r="6" s="4" customFormat="true" x14ac:dyDescent="0.25">
      <c r="A6" s="406" t="str">
        <f ca="true">IF(ISBLANK('Data Summary'!A8),"",'Data Summary'!A8)</f>
        <v>SEN_2012_EMIS</v>
      </c>
      <c r="B6" s="138"/>
      <c r="C6" s="93" t="s">
        <v>27</v>
      </c>
      <c r="D6" s="19"/>
      <c r="E6" s="7"/>
      <c r="F6" s="7"/>
      <c r="G6" s="7"/>
      <c r="H6" s="7"/>
      <c r="I6" s="26"/>
      <c r="J6" s="24"/>
      <c r="K6" s="24"/>
      <c r="L6" s="138"/>
      <c r="M6" s="93" t="s">
        <v>27</v>
      </c>
      <c r="N6" s="19"/>
      <c r="O6" s="7"/>
      <c r="P6" s="7"/>
      <c r="Q6" s="7"/>
      <c r="R6" s="7"/>
      <c r="S6" s="26"/>
      <c r="T6" s="24"/>
      <c r="U6" s="24"/>
      <c r="V6" s="138"/>
      <c r="W6" s="93" t="s">
        <v>27</v>
      </c>
      <c r="X6" s="19"/>
      <c r="Y6" s="7"/>
      <c r="Z6" s="7"/>
      <c r="AA6" s="7"/>
      <c r="AB6" s="7"/>
      <c r="AC6" s="26"/>
      <c r="AD6" s="24"/>
      <c r="AE6" s="24"/>
      <c r="AF6" s="138"/>
      <c r="AG6" s="93" t="s">
        <v>27</v>
      </c>
      <c r="AH6" s="19"/>
      <c r="AI6" s="7"/>
      <c r="AJ6" s="7"/>
      <c r="AK6" s="7"/>
      <c r="AL6" s="7"/>
      <c r="AM6" s="26"/>
      <c r="AN6" s="24"/>
      <c r="AO6" s="24"/>
      <c r="AP6" s="138"/>
      <c r="AQ6" s="93" t="s">
        <v>27</v>
      </c>
      <c r="AR6" s="19"/>
      <c r="AS6" s="7"/>
      <c r="AT6" s="7"/>
      <c r="AU6" s="7"/>
      <c r="AV6" s="7"/>
      <c r="AW6" s="26"/>
      <c r="AX6" s="24"/>
      <c r="AY6" s="24"/>
      <c r="AZ6" s="138"/>
      <c r="BA6" s="93" t="s">
        <v>27</v>
      </c>
      <c r="BB6" s="19"/>
      <c r="BC6" s="7"/>
      <c r="BD6" s="7"/>
      <c r="BE6" s="7"/>
      <c r="BF6" s="7"/>
      <c r="BG6" s="26"/>
      <c r="BH6" s="24"/>
      <c r="BI6" s="24"/>
      <c r="BJ6" s="138"/>
      <c r="BK6" s="93" t="s">
        <v>27</v>
      </c>
      <c r="BL6" s="19"/>
      <c r="BM6" s="7"/>
      <c r="BN6" s="7"/>
      <c r="BO6" s="7"/>
      <c r="BP6" s="7"/>
      <c r="BQ6" s="26"/>
      <c r="BR6" s="24"/>
      <c r="BS6" s="24"/>
      <c r="BT6" s="138"/>
      <c r="BU6" s="93" t="s">
        <v>27</v>
      </c>
      <c r="BV6" s="19"/>
      <c r="BW6" s="7"/>
      <c r="BX6" s="7"/>
      <c r="BY6" s="7"/>
      <c r="BZ6" s="7"/>
      <c r="CA6" s="26"/>
      <c r="CB6" s="24"/>
      <c r="CC6" s="24"/>
      <c r="CD6" s="138"/>
      <c r="CE6" s="93" t="s">
        <v>27</v>
      </c>
      <c r="CF6" s="19"/>
      <c r="CG6" s="7"/>
      <c r="CH6" s="7"/>
      <c r="CI6" s="7"/>
      <c r="CJ6" s="7"/>
      <c r="CK6" s="26"/>
      <c r="CL6" s="24"/>
      <c r="CM6" s="24"/>
      <c r="CN6" s="138"/>
      <c r="CO6" s="93" t="s">
        <v>27</v>
      </c>
      <c r="CP6" s="19"/>
      <c r="CQ6" s="7"/>
      <c r="CR6" s="7"/>
      <c r="CS6" s="7"/>
      <c r="CT6" s="7"/>
      <c r="CU6" s="26"/>
      <c r="CV6" s="24"/>
      <c r="CW6" s="24"/>
      <c r="CX6" s="138"/>
      <c r="CY6" s="93" t="s">
        <v>27</v>
      </c>
      <c r="CZ6" s="19"/>
      <c r="DA6" s="7"/>
      <c r="DB6" s="7"/>
      <c r="DC6" s="7"/>
      <c r="DD6" s="7"/>
      <c r="DE6" s="26"/>
      <c r="DF6" s="24"/>
      <c r="DG6" s="24"/>
      <c r="DH6" s="138"/>
      <c r="DI6" s="93" t="s">
        <v>27</v>
      </c>
      <c r="DJ6" s="19"/>
      <c r="DK6" s="7"/>
      <c r="DL6" s="7"/>
      <c r="DM6" s="7"/>
      <c r="DN6" s="7"/>
      <c r="DO6" s="26"/>
      <c r="DP6" s="24"/>
      <c r="DQ6" s="24"/>
      <c r="DR6" s="138"/>
      <c r="DS6" s="93" t="s">
        <v>27</v>
      </c>
      <c r="DT6" s="19"/>
      <c r="DU6" s="7"/>
      <c r="DV6" s="7"/>
      <c r="DW6" s="7"/>
      <c r="DX6" s="7"/>
      <c r="DY6" s="26"/>
      <c r="DZ6" s="24"/>
      <c r="EA6" s="24"/>
      <c r="EB6" s="126"/>
      <c r="EC6" s="93" t="s">
        <v>27</v>
      </c>
      <c r="ED6" s="19"/>
      <c r="EE6" s="7"/>
      <c r="EF6" s="7"/>
      <c r="EG6" s="7"/>
      <c r="EH6" s="7"/>
      <c r="EI6" s="26"/>
      <c r="EJ6" s="24"/>
      <c r="EK6" s="24"/>
      <c r="EL6" s="138"/>
      <c r="EM6" s="93" t="s">
        <v>27</v>
      </c>
      <c r="EN6" s="19"/>
      <c r="EO6" s="7"/>
      <c r="EP6" s="7"/>
      <c r="EQ6" s="7"/>
      <c r="ER6" s="7"/>
      <c r="ES6" s="26"/>
      <c r="ET6" s="24"/>
      <c r="EU6" s="24"/>
      <c r="EV6" s="138"/>
      <c r="EW6" s="93" t="s">
        <v>27</v>
      </c>
      <c r="EX6" s="19"/>
      <c r="EY6" s="7"/>
      <c r="EZ6" s="7"/>
      <c r="FA6" s="7"/>
      <c r="FB6" s="7"/>
      <c r="FC6" s="26"/>
      <c r="FD6" s="24"/>
      <c r="FE6" s="24"/>
      <c r="FF6" s="138"/>
      <c r="FG6" s="93" t="s">
        <v>27</v>
      </c>
      <c r="FH6" s="19"/>
      <c r="FI6" s="7"/>
      <c r="FJ6" s="7"/>
      <c r="FK6" s="7"/>
      <c r="FL6" s="7"/>
      <c r="FM6" s="26"/>
      <c r="FN6" s="24"/>
      <c r="FO6" s="24"/>
      <c r="FP6" s="138"/>
      <c r="FQ6" s="93" t="s">
        <v>27</v>
      </c>
      <c r="FR6" s="19"/>
      <c r="FS6" s="7"/>
      <c r="FT6" s="7"/>
      <c r="FU6" s="7"/>
      <c r="FV6" s="7"/>
      <c r="FW6" s="26"/>
      <c r="FX6" s="24"/>
      <c r="FY6" s="24"/>
      <c r="FZ6" s="138"/>
      <c r="GA6" s="93" t="s">
        <v>27</v>
      </c>
      <c r="GB6" s="19"/>
      <c r="GC6" s="7"/>
      <c r="GD6" s="7"/>
      <c r="GE6" s="7"/>
      <c r="GF6" s="7"/>
      <c r="GG6" s="26"/>
      <c r="GH6" s="24"/>
      <c r="GI6" s="24"/>
      <c r="GJ6" s="134"/>
      <c r="GT6" s="134"/>
      <c r="HD6" s="134"/>
      <c r="HN6" s="134"/>
      <c r="HX6" s="134"/>
      <c r="IH6" s="134"/>
    </row>
    <row xmlns:x14ac="http://schemas.microsoft.com/office/spreadsheetml/2009/9/ac" r="7" s="4" customFormat="true" x14ac:dyDescent="0.25">
      <c r="A7" s="406" t="str">
        <f ca="true">IF(ISBLANK('Data Summary'!A9),"",'Data Summary'!A9)</f>
        <v>SEN_2012_UIS</v>
      </c>
      <c r="B7" s="126"/>
      <c r="C7" s="93" t="s">
        <v>127</v>
      </c>
      <c r="D7" s="79"/>
      <c r="E7" s="7"/>
      <c r="F7" s="7"/>
      <c r="G7" s="7"/>
      <c r="H7" s="7"/>
      <c r="I7" s="26"/>
      <c r="J7" s="24"/>
      <c r="K7" s="24"/>
      <c r="L7" s="126"/>
      <c r="M7" s="93" t="s">
        <v>127</v>
      </c>
      <c r="N7" s="79"/>
      <c r="O7" s="7"/>
      <c r="P7" s="7"/>
      <c r="Q7" s="7"/>
      <c r="R7" s="7"/>
      <c r="S7" s="26"/>
      <c r="T7" s="24"/>
      <c r="U7" s="24"/>
      <c r="V7" s="126"/>
      <c r="W7" s="93" t="s">
        <v>127</v>
      </c>
      <c r="X7" s="79"/>
      <c r="Y7" s="7"/>
      <c r="Z7" s="7"/>
      <c r="AA7" s="7"/>
      <c r="AB7" s="7"/>
      <c r="AC7" s="26"/>
      <c r="AD7" s="24"/>
      <c r="AE7" s="24"/>
      <c r="AF7" s="126"/>
      <c r="AG7" s="93" t="s">
        <v>127</v>
      </c>
      <c r="AH7" s="79"/>
      <c r="AI7" s="7"/>
      <c r="AJ7" s="7"/>
      <c r="AK7" s="7"/>
      <c r="AL7" s="7"/>
      <c r="AM7" s="26"/>
      <c r="AN7" s="24"/>
      <c r="AO7" s="24"/>
      <c r="AP7" s="126"/>
      <c r="AQ7" s="93" t="s">
        <v>127</v>
      </c>
      <c r="AR7" s="79"/>
      <c r="AS7" s="7"/>
      <c r="AT7" s="7"/>
      <c r="AU7" s="7"/>
      <c r="AV7" s="7"/>
      <c r="AW7" s="26"/>
      <c r="AX7" s="24"/>
      <c r="AY7" s="24"/>
      <c r="AZ7" s="126"/>
      <c r="BA7" s="93" t="s">
        <v>127</v>
      </c>
      <c r="BB7" s="79"/>
      <c r="BC7" s="7"/>
      <c r="BD7" s="7"/>
      <c r="BE7" s="7"/>
      <c r="BF7" s="7"/>
      <c r="BG7" s="26"/>
      <c r="BH7" s="24"/>
      <c r="BI7" s="24"/>
      <c r="BJ7" s="126"/>
      <c r="BK7" s="93" t="s">
        <v>127</v>
      </c>
      <c r="BL7" s="79"/>
      <c r="BM7" s="7"/>
      <c r="BN7" s="7"/>
      <c r="BO7" s="7"/>
      <c r="BP7" s="7"/>
      <c r="BQ7" s="26"/>
      <c r="BR7" s="24"/>
      <c r="BS7" s="24"/>
      <c r="BT7" s="126"/>
      <c r="BU7" s="93" t="s">
        <v>127</v>
      </c>
      <c r="BV7" s="79"/>
      <c r="BW7" s="7"/>
      <c r="BX7" s="7"/>
      <c r="BY7" s="7"/>
      <c r="BZ7" s="7"/>
      <c r="CA7" s="26"/>
      <c r="CB7" s="24"/>
      <c r="CC7" s="24"/>
      <c r="CD7" s="126"/>
      <c r="CE7" s="93" t="s">
        <v>127</v>
      </c>
      <c r="CF7" s="79"/>
      <c r="CG7" s="7"/>
      <c r="CH7" s="7"/>
      <c r="CI7" s="7"/>
      <c r="CJ7" s="7"/>
      <c r="CK7" s="26"/>
      <c r="CL7" s="24"/>
      <c r="CM7" s="24"/>
      <c r="CN7" s="126"/>
      <c r="CO7" s="93" t="s">
        <v>127</v>
      </c>
      <c r="CP7" s="79"/>
      <c r="CQ7" s="7"/>
      <c r="CR7" s="7"/>
      <c r="CS7" s="7"/>
      <c r="CT7" s="7"/>
      <c r="CU7" s="26"/>
      <c r="CV7" s="24"/>
      <c r="CW7" s="24"/>
      <c r="CX7" s="126"/>
      <c r="CY7" s="93" t="s">
        <v>127</v>
      </c>
      <c r="CZ7" s="79"/>
      <c r="DA7" s="7"/>
      <c r="DB7" s="7"/>
      <c r="DC7" s="7"/>
      <c r="DD7" s="7"/>
      <c r="DE7" s="26"/>
      <c r="DF7" s="24"/>
      <c r="DG7" s="24"/>
      <c r="DH7" s="126"/>
      <c r="DI7" s="93" t="s">
        <v>127</v>
      </c>
      <c r="DJ7" s="79"/>
      <c r="DK7" s="7"/>
      <c r="DL7" s="7"/>
      <c r="DM7" s="7"/>
      <c r="DN7" s="7"/>
      <c r="DO7" s="26"/>
      <c r="DP7" s="24"/>
      <c r="DQ7" s="24"/>
      <c r="DR7" s="126"/>
      <c r="DS7" s="93" t="s">
        <v>127</v>
      </c>
      <c r="DT7" s="79"/>
      <c r="DU7" s="7"/>
      <c r="DV7" s="7"/>
      <c r="DW7" s="7"/>
      <c r="DX7" s="7"/>
      <c r="DY7" s="26"/>
      <c r="DZ7" s="24"/>
      <c r="EA7" s="24"/>
      <c r="EB7" s="126"/>
      <c r="EC7" s="93" t="s">
        <v>127</v>
      </c>
      <c r="ED7" s="79"/>
      <c r="EE7" s="7"/>
      <c r="EF7" s="7"/>
      <c r="EG7" s="7"/>
      <c r="EH7" s="7"/>
      <c r="EI7" s="26"/>
      <c r="EJ7" s="24"/>
      <c r="EK7" s="24"/>
      <c r="EL7" s="126"/>
      <c r="EM7" s="93" t="s">
        <v>127</v>
      </c>
      <c r="EN7" s="79"/>
      <c r="EO7" s="7"/>
      <c r="EP7" s="7"/>
      <c r="EQ7" s="7"/>
      <c r="ER7" s="7"/>
      <c r="ES7" s="26"/>
      <c r="ET7" s="24"/>
      <c r="EU7" s="24"/>
      <c r="EV7" s="126"/>
      <c r="EW7" s="93" t="s">
        <v>127</v>
      </c>
      <c r="EX7" s="79"/>
      <c r="EY7" s="7"/>
      <c r="EZ7" s="7"/>
      <c r="FA7" s="7"/>
      <c r="FB7" s="7"/>
      <c r="FC7" s="26"/>
      <c r="FD7" s="24"/>
      <c r="FE7" s="24"/>
      <c r="FF7" s="126"/>
      <c r="FG7" s="93" t="s">
        <v>127</v>
      </c>
      <c r="FH7" s="79"/>
      <c r="FI7" s="7"/>
      <c r="FJ7" s="7"/>
      <c r="FK7" s="7"/>
      <c r="FL7" s="7"/>
      <c r="FM7" s="26"/>
      <c r="FN7" s="24"/>
      <c r="FO7" s="24"/>
      <c r="FP7" s="126"/>
      <c r="FQ7" s="93" t="s">
        <v>333</v>
      </c>
      <c r="FR7" s="79"/>
      <c r="FS7" s="7"/>
      <c r="FT7" s="7"/>
      <c r="FU7" s="7"/>
      <c r="FV7" s="7"/>
      <c r="FW7" s="26"/>
      <c r="FX7" s="24"/>
      <c r="FY7" s="24"/>
      <c r="FZ7" s="126"/>
      <c r="GA7" s="93" t="s">
        <v>127</v>
      </c>
      <c r="GB7" s="79"/>
      <c r="GC7" s="7"/>
      <c r="GD7" s="7"/>
      <c r="GE7" s="7"/>
      <c r="GF7" s="7"/>
      <c r="GG7" s="26"/>
      <c r="GH7" s="24"/>
      <c r="GI7" s="24"/>
      <c r="GJ7" s="134"/>
      <c r="GT7" s="134"/>
      <c r="HD7" s="134"/>
      <c r="HN7" s="134"/>
      <c r="HX7" s="134"/>
      <c r="IH7" s="134"/>
    </row>
    <row xmlns:x14ac="http://schemas.microsoft.com/office/spreadsheetml/2009/9/ac" r="8" s="4" customFormat="true" x14ac:dyDescent="0.25">
      <c r="A8" s="406" t="str">
        <f ca="true">IF(ISBLANK('Data Summary'!A10),"",'Data Summary'!A10)</f>
        <v>SEN_2013_EMIS</v>
      </c>
      <c r="B8" s="138"/>
      <c r="C8" s="93" t="s">
        <v>164</v>
      </c>
      <c r="D8" s="19"/>
      <c r="E8" s="7"/>
      <c r="F8" s="7"/>
      <c r="G8" s="7"/>
      <c r="H8" s="7"/>
      <c r="I8" s="26"/>
      <c r="J8" s="24"/>
      <c r="K8" s="24"/>
      <c r="L8" s="138"/>
      <c r="M8" s="93" t="s">
        <v>164</v>
      </c>
      <c r="N8" s="19"/>
      <c r="O8" s="7"/>
      <c r="P8" s="7"/>
      <c r="Q8" s="7"/>
      <c r="R8" s="7"/>
      <c r="S8" s="26"/>
      <c r="T8" s="24"/>
      <c r="U8" s="24"/>
      <c r="V8" s="138"/>
      <c r="W8" s="93" t="s">
        <v>164</v>
      </c>
      <c r="X8" s="19"/>
      <c r="Y8" s="7"/>
      <c r="Z8" s="7"/>
      <c r="AA8" s="7"/>
      <c r="AB8" s="7"/>
      <c r="AC8" s="26"/>
      <c r="AD8" s="24"/>
      <c r="AE8" s="24"/>
      <c r="AF8" s="138"/>
      <c r="AG8" s="93" t="s">
        <v>164</v>
      </c>
      <c r="AH8" s="19"/>
      <c r="AI8" s="7"/>
      <c r="AJ8" s="7"/>
      <c r="AK8" s="7"/>
      <c r="AL8" s="7"/>
      <c r="AM8" s="26"/>
      <c r="AN8" s="24"/>
      <c r="AO8" s="24"/>
      <c r="AP8" s="138"/>
      <c r="AQ8" s="93" t="s">
        <v>164</v>
      </c>
      <c r="AR8" s="19"/>
      <c r="AS8" s="7"/>
      <c r="AT8" s="7"/>
      <c r="AU8" s="7"/>
      <c r="AV8" s="7"/>
      <c r="AW8" s="26"/>
      <c r="AX8" s="24"/>
      <c r="AY8" s="24"/>
      <c r="AZ8" s="138"/>
      <c r="BA8" s="93" t="s">
        <v>164</v>
      </c>
      <c r="BB8" s="19"/>
      <c r="BC8" s="7"/>
      <c r="BD8" s="7"/>
      <c r="BE8" s="7"/>
      <c r="BF8" s="7"/>
      <c r="BG8" s="26"/>
      <c r="BH8" s="24"/>
      <c r="BI8" s="24"/>
      <c r="BJ8" s="138"/>
      <c r="BK8" s="93" t="s">
        <v>164</v>
      </c>
      <c r="BL8" s="19"/>
      <c r="BM8" s="7"/>
      <c r="BN8" s="7"/>
      <c r="BO8" s="7"/>
      <c r="BP8" s="7"/>
      <c r="BQ8" s="26"/>
      <c r="BR8" s="24"/>
      <c r="BS8" s="24"/>
      <c r="BT8" s="138"/>
      <c r="BU8" s="93" t="s">
        <v>164</v>
      </c>
      <c r="BV8" s="19"/>
      <c r="BW8" s="7"/>
      <c r="BX8" s="7"/>
      <c r="BY8" s="7"/>
      <c r="BZ8" s="7"/>
      <c r="CA8" s="26"/>
      <c r="CB8" s="24"/>
      <c r="CC8" s="24"/>
      <c r="CD8" s="138"/>
      <c r="CE8" s="93" t="s">
        <v>164</v>
      </c>
      <c r="CF8" s="19"/>
      <c r="CG8" s="7"/>
      <c r="CH8" s="7"/>
      <c r="CI8" s="7"/>
      <c r="CJ8" s="7"/>
      <c r="CK8" s="26"/>
      <c r="CL8" s="24"/>
      <c r="CM8" s="24"/>
      <c r="CN8" s="138"/>
      <c r="CO8" s="93" t="s">
        <v>164</v>
      </c>
      <c r="CP8" s="19"/>
      <c r="CQ8" s="7"/>
      <c r="CR8" s="7"/>
      <c r="CS8" s="7"/>
      <c r="CT8" s="7"/>
      <c r="CU8" s="26"/>
      <c r="CV8" s="24"/>
      <c r="CW8" s="24"/>
      <c r="CX8" s="138"/>
      <c r="CY8" s="93" t="s">
        <v>164</v>
      </c>
      <c r="CZ8" s="19"/>
      <c r="DA8" s="7"/>
      <c r="DB8" s="7"/>
      <c r="DC8" s="7"/>
      <c r="DD8" s="7"/>
      <c r="DE8" s="26"/>
      <c r="DF8" s="24"/>
      <c r="DG8" s="24"/>
      <c r="DH8" s="138"/>
      <c r="DI8" s="93" t="s">
        <v>164</v>
      </c>
      <c r="DJ8" s="19"/>
      <c r="DK8" s="7"/>
      <c r="DL8" s="7"/>
      <c r="DM8" s="7"/>
      <c r="DN8" s="7"/>
      <c r="DO8" s="26"/>
      <c r="DP8" s="24"/>
      <c r="DQ8" s="24"/>
      <c r="DR8" s="138"/>
      <c r="DS8" s="93" t="s">
        <v>164</v>
      </c>
      <c r="DT8" s="19"/>
      <c r="DU8" s="7"/>
      <c r="DV8" s="7"/>
      <c r="DW8" s="7"/>
      <c r="DX8" s="7"/>
      <c r="DY8" s="26"/>
      <c r="DZ8" s="24"/>
      <c r="EA8" s="24"/>
      <c r="EB8" s="126"/>
      <c r="EC8" s="93" t="s">
        <v>164</v>
      </c>
      <c r="ED8" s="19"/>
      <c r="EE8" s="7"/>
      <c r="EF8" s="7"/>
      <c r="EG8" s="7"/>
      <c r="EH8" s="7"/>
      <c r="EI8" s="26"/>
      <c r="EJ8" s="24"/>
      <c r="EK8" s="24"/>
      <c r="EL8" s="138"/>
      <c r="EM8" s="93" t="s">
        <v>164</v>
      </c>
      <c r="EN8" s="19"/>
      <c r="EO8" s="7"/>
      <c r="EP8" s="7"/>
      <c r="EQ8" s="7"/>
      <c r="ER8" s="7"/>
      <c r="ES8" s="26"/>
      <c r="ET8" s="24"/>
      <c r="EU8" s="24"/>
      <c r="EV8" s="138"/>
      <c r="EW8" s="93" t="s">
        <v>164</v>
      </c>
      <c r="EX8" s="19"/>
      <c r="EY8" s="7"/>
      <c r="EZ8" s="7"/>
      <c r="FA8" s="7"/>
      <c r="FB8" s="7"/>
      <c r="FC8" s="26"/>
      <c r="FD8" s="24"/>
      <c r="FE8" s="24"/>
      <c r="FF8" s="138"/>
      <c r="FG8" s="93" t="s">
        <v>164</v>
      </c>
      <c r="FH8" s="19"/>
      <c r="FI8" s="7"/>
      <c r="FJ8" s="7"/>
      <c r="FK8" s="7"/>
      <c r="FL8" s="7"/>
      <c r="FM8" s="26"/>
      <c r="FN8" s="24"/>
      <c r="FO8" s="24"/>
      <c r="FP8" s="138"/>
      <c r="FQ8" s="93" t="s">
        <v>334</v>
      </c>
      <c r="FR8" s="19"/>
      <c r="FS8" s="7"/>
      <c r="FT8" s="7"/>
      <c r="FU8" s="7"/>
      <c r="FV8" s="7"/>
      <c r="FW8" s="26"/>
      <c r="FX8" s="24"/>
      <c r="FY8" s="24"/>
      <c r="FZ8" s="138"/>
      <c r="GA8" s="93" t="s">
        <v>164</v>
      </c>
      <c r="GB8" s="19"/>
      <c r="GC8" s="7"/>
      <c r="GD8" s="7"/>
      <c r="GE8" s="7"/>
      <c r="GF8" s="7"/>
      <c r="GG8" s="26"/>
      <c r="GH8" s="24"/>
      <c r="GI8" s="24"/>
      <c r="GJ8" s="134"/>
      <c r="GT8" s="134"/>
      <c r="HD8" s="134"/>
      <c r="HN8" s="134"/>
      <c r="HX8" s="134"/>
      <c r="IH8" s="134"/>
    </row>
    <row xmlns:x14ac="http://schemas.microsoft.com/office/spreadsheetml/2009/9/ac" r="9" s="4" customFormat="true" x14ac:dyDescent="0.25">
      <c r="A9" s="406" t="str">
        <f ca="true">IF(ISBLANK('Data Summary'!A11),"",'Data Summary'!A11)</f>
        <v>SEN_2013_UIS</v>
      </c>
      <c r="B9" s="126"/>
      <c r="C9" s="93" t="s">
        <v>156</v>
      </c>
      <c r="D9" s="19"/>
      <c r="E9" s="7"/>
      <c r="F9" s="7"/>
      <c r="G9" s="7"/>
      <c r="H9" s="7"/>
      <c r="I9" s="26"/>
      <c r="J9" s="24"/>
      <c r="K9" s="24"/>
      <c r="L9" s="126"/>
      <c r="M9" s="93" t="s">
        <v>156</v>
      </c>
      <c r="N9" s="19"/>
      <c r="O9" s="7"/>
      <c r="P9" s="7"/>
      <c r="Q9" s="7"/>
      <c r="R9" s="7"/>
      <c r="S9" s="26"/>
      <c r="T9" s="24"/>
      <c r="U9" s="24"/>
      <c r="V9" s="138"/>
      <c r="W9" s="93" t="s">
        <v>156</v>
      </c>
      <c r="X9" s="19"/>
      <c r="Y9" s="7"/>
      <c r="Z9" s="7"/>
      <c r="AA9" s="7"/>
      <c r="AB9" s="7"/>
      <c r="AC9" s="26"/>
      <c r="AD9" s="24"/>
      <c r="AE9" s="24"/>
      <c r="AF9" s="138"/>
      <c r="AG9" s="93" t="s">
        <v>156</v>
      </c>
      <c r="AH9" s="19"/>
      <c r="AI9" s="7"/>
      <c r="AJ9" s="7"/>
      <c r="AK9" s="7"/>
      <c r="AL9" s="7"/>
      <c r="AM9" s="26"/>
      <c r="AN9" s="24"/>
      <c r="AO9" s="24"/>
      <c r="AP9" s="138"/>
      <c r="AQ9" s="93" t="s">
        <v>156</v>
      </c>
      <c r="AR9" s="19"/>
      <c r="AS9" s="7"/>
      <c r="AT9" s="7"/>
      <c r="AU9" s="7"/>
      <c r="AV9" s="7"/>
      <c r="AW9" s="26"/>
      <c r="AX9" s="24"/>
      <c r="AY9" s="24"/>
      <c r="AZ9" s="138"/>
      <c r="BA9" s="93" t="s">
        <v>156</v>
      </c>
      <c r="BB9" s="19"/>
      <c r="BC9" s="7"/>
      <c r="BD9" s="7"/>
      <c r="BE9" s="7"/>
      <c r="BF9" s="7"/>
      <c r="BG9" s="26"/>
      <c r="BH9" s="24"/>
      <c r="BI9" s="24"/>
      <c r="BJ9" s="138"/>
      <c r="BK9" s="93" t="s">
        <v>156</v>
      </c>
      <c r="BL9" s="19"/>
      <c r="BM9" s="7"/>
      <c r="BN9" s="7"/>
      <c r="BO9" s="7"/>
      <c r="BP9" s="7"/>
      <c r="BQ9" s="26"/>
      <c r="BR9" s="24"/>
      <c r="BS9" s="24"/>
      <c r="BT9" s="138"/>
      <c r="BU9" s="112" t="s">
        <v>156</v>
      </c>
      <c r="BV9" s="113"/>
      <c r="BW9" s="67"/>
      <c r="BX9" s="67"/>
      <c r="BY9" s="67"/>
      <c r="BZ9" s="67"/>
      <c r="CA9" s="68"/>
      <c r="CB9" s="24"/>
      <c r="CC9" s="24"/>
      <c r="CD9" s="138"/>
      <c r="CE9" s="112" t="s">
        <v>156</v>
      </c>
      <c r="CF9" s="113"/>
      <c r="CG9" s="67"/>
      <c r="CH9" s="67"/>
      <c r="CI9" s="67"/>
      <c r="CJ9" s="67"/>
      <c r="CK9" s="68"/>
      <c r="CL9" s="24"/>
      <c r="CM9" s="24"/>
      <c r="CN9" s="126"/>
      <c r="CO9" s="93" t="s">
        <v>156</v>
      </c>
      <c r="CP9" s="19"/>
      <c r="CQ9" s="7"/>
      <c r="CR9" s="7"/>
      <c r="CS9" s="7"/>
      <c r="CT9" s="7"/>
      <c r="CU9" s="26"/>
      <c r="CV9" s="24"/>
      <c r="CW9" s="24"/>
      <c r="CX9" s="126" t="s">
        <v>165</v>
      </c>
      <c r="CY9" s="93" t="s">
        <v>156</v>
      </c>
      <c r="CZ9" s="19">
        <f>SUMPRODUCT(DD9:DE9,CT14:CU14)/SUM(CT14:CU14)</f>
        <v>21.968111871419477</v>
      </c>
      <c r="DA9" s="7"/>
      <c r="DB9" s="7"/>
      <c r="DC9" s="7"/>
      <c r="DD9" s="7">
        <v>25.39</v>
      </c>
      <c r="DE9" s="26">
        <v>9.6999999999999993</v>
      </c>
      <c r="DF9" s="24"/>
      <c r="DG9" s="24"/>
      <c r="DH9" s="126" t="s">
        <v>165</v>
      </c>
      <c r="DI9" s="93" t="s">
        <v>156</v>
      </c>
      <c r="DJ9" s="19">
        <f>(DN9*10102+DO9*1440)/(10102+1440)</f>
        <v>21.85787424189915</v>
      </c>
      <c r="DK9" s="7"/>
      <c r="DL9" s="7"/>
      <c r="DM9" s="7"/>
      <c r="DN9" s="7">
        <v>23.804749999999999</v>
      </c>
      <c r="DO9" s="26">
        <v>8.1999999999999993</v>
      </c>
      <c r="DP9" s="24"/>
      <c r="DQ9" s="24"/>
      <c r="DR9" s="126"/>
      <c r="DS9" s="93" t="s">
        <v>156</v>
      </c>
      <c r="DT9" s="19"/>
      <c r="DU9" s="7"/>
      <c r="DV9" s="7"/>
      <c r="DW9" s="7"/>
      <c r="DX9" s="7"/>
      <c r="DY9" s="26"/>
      <c r="DZ9" s="24"/>
      <c r="EA9" s="24"/>
      <c r="EB9" s="126"/>
      <c r="EC9" s="93" t="s">
        <v>156</v>
      </c>
      <c r="ED9" s="19"/>
      <c r="EE9" s="7"/>
      <c r="EF9" s="7"/>
      <c r="EG9" s="7"/>
      <c r="EH9" s="7"/>
      <c r="EI9" s="26"/>
      <c r="EJ9" s="24"/>
      <c r="EK9" s="24"/>
      <c r="EL9" s="126"/>
      <c r="EM9" s="93" t="s">
        <v>156</v>
      </c>
      <c r="EN9" s="19">
        <f>ER9</f>
        <v>40.25911</v>
      </c>
      <c r="EO9" s="7"/>
      <c r="EP9" s="7"/>
      <c r="EQ9" s="7"/>
      <c r="ER9" s="7">
        <v>40.25911</v>
      </c>
      <c r="ES9" s="26"/>
      <c r="ET9" s="24"/>
      <c r="EU9" s="24"/>
      <c r="EV9" s="126"/>
      <c r="EW9" s="93" t="s">
        <v>156</v>
      </c>
      <c r="EX9" s="19"/>
      <c r="EY9" s="7"/>
      <c r="EZ9" s="7"/>
      <c r="FA9" s="7"/>
      <c r="FB9" s="7"/>
      <c r="FC9" s="26"/>
      <c r="FD9" s="24"/>
      <c r="FE9" s="24"/>
      <c r="FF9" s="126"/>
      <c r="FG9" s="93" t="s">
        <v>156</v>
      </c>
      <c r="FH9" s="19">
        <v>93.99</v>
      </c>
      <c r="FI9" s="7"/>
      <c r="FJ9" s="7"/>
      <c r="FK9" s="7"/>
      <c r="FL9" s="7">
        <v>93.99</v>
      </c>
      <c r="FM9" s="26"/>
      <c r="FN9" s="24"/>
      <c r="FO9" s="24"/>
      <c r="FP9" s="126" t="s">
        <v>335</v>
      </c>
      <c r="FQ9" s="93" t="s">
        <v>156</v>
      </c>
      <c r="FR9" s="19"/>
      <c r="FS9" s="7"/>
      <c r="FT9" s="7"/>
      <c r="FU9" s="7"/>
      <c r="FV9" s="7"/>
      <c r="FW9" s="26"/>
      <c r="FX9" s="24"/>
      <c r="FY9" s="24"/>
      <c r="FZ9" s="126"/>
      <c r="GA9" s="93" t="s">
        <v>156</v>
      </c>
      <c r="GB9" s="19">
        <v>84.29</v>
      </c>
      <c r="GC9" s="7"/>
      <c r="GD9" s="7"/>
      <c r="GE9" s="7"/>
      <c r="GF9" s="7">
        <v>84.29</v>
      </c>
      <c r="GG9" s="26" t="s">
        <v>337</v>
      </c>
      <c r="GH9" s="24"/>
      <c r="GI9" s="24"/>
      <c r="GJ9" s="134"/>
      <c r="GT9" s="134"/>
      <c r="HD9" s="134"/>
      <c r="HN9" s="134"/>
      <c r="HX9" s="134"/>
      <c r="IH9" s="134"/>
    </row>
    <row xmlns:x14ac="http://schemas.microsoft.com/office/spreadsheetml/2009/9/ac" r="10" s="2" customFormat="true" ht="86.45" customHeight="true" x14ac:dyDescent="0.25">
      <c r="A10" s="406" t="str">
        <f ca="true">IF(ISBLANK('Data Summary'!A12),"",'Data Summary'!A12)</f>
        <v>SEN_2014_UIS</v>
      </c>
      <c r="B10" s="111" t="s">
        <v>13</v>
      </c>
      <c r="C10" s="590" t="s">
        <v>148</v>
      </c>
      <c r="D10" s="590"/>
      <c r="E10" s="590"/>
      <c r="F10" s="590"/>
      <c r="G10" s="590"/>
      <c r="H10" s="590"/>
      <c r="I10" s="591"/>
      <c r="J10" s="11"/>
      <c r="K10" s="11"/>
      <c r="L10" s="111" t="s">
        <v>13</v>
      </c>
      <c r="M10" s="590" t="s">
        <v>148</v>
      </c>
      <c r="N10" s="590"/>
      <c r="O10" s="590"/>
      <c r="P10" s="590"/>
      <c r="Q10" s="590"/>
      <c r="R10" s="590"/>
      <c r="S10" s="591"/>
      <c r="T10" s="11"/>
      <c r="U10" s="11"/>
      <c r="V10" s="111" t="s">
        <v>13</v>
      </c>
      <c r="W10" s="589" t="s">
        <v>148</v>
      </c>
      <c r="X10" s="590"/>
      <c r="Y10" s="590"/>
      <c r="Z10" s="590"/>
      <c r="AA10" s="590"/>
      <c r="AB10" s="590"/>
      <c r="AC10" s="591"/>
      <c r="AD10" s="11"/>
      <c r="AE10" s="11"/>
      <c r="AF10" s="111" t="s">
        <v>13</v>
      </c>
      <c r="AG10" s="589" t="s">
        <v>148</v>
      </c>
      <c r="AH10" s="590"/>
      <c r="AI10" s="590"/>
      <c r="AJ10" s="590"/>
      <c r="AK10" s="590"/>
      <c r="AL10" s="590"/>
      <c r="AM10" s="591"/>
      <c r="AN10" s="11"/>
      <c r="AO10" s="11"/>
      <c r="AP10" s="111" t="s">
        <v>13</v>
      </c>
      <c r="AQ10" s="589" t="s">
        <v>148</v>
      </c>
      <c r="AR10" s="590"/>
      <c r="AS10" s="590"/>
      <c r="AT10" s="590"/>
      <c r="AU10" s="590"/>
      <c r="AV10" s="590"/>
      <c r="AW10" s="591"/>
      <c r="AX10" s="11"/>
      <c r="AY10" s="11"/>
      <c r="AZ10" s="111" t="s">
        <v>13</v>
      </c>
      <c r="BA10" s="589" t="s">
        <v>149</v>
      </c>
      <c r="BB10" s="590"/>
      <c r="BC10" s="590"/>
      <c r="BD10" s="590"/>
      <c r="BE10" s="590"/>
      <c r="BF10" s="590"/>
      <c r="BG10" s="591"/>
      <c r="BH10" s="11"/>
      <c r="BI10" s="11"/>
      <c r="BJ10" s="111" t="s">
        <v>13</v>
      </c>
      <c r="BK10" s="589" t="s">
        <v>148</v>
      </c>
      <c r="BL10" s="590"/>
      <c r="BM10" s="590"/>
      <c r="BN10" s="590"/>
      <c r="BO10" s="590"/>
      <c r="BP10" s="590"/>
      <c r="BQ10" s="591"/>
      <c r="BR10" s="11"/>
      <c r="BS10" s="11"/>
      <c r="BT10" s="111" t="s">
        <v>13</v>
      </c>
      <c r="BU10" s="589" t="s">
        <v>149</v>
      </c>
      <c r="BV10" s="590"/>
      <c r="BW10" s="590"/>
      <c r="BX10" s="590"/>
      <c r="BY10" s="590"/>
      <c r="BZ10" s="590"/>
      <c r="CA10" s="591"/>
      <c r="CB10" s="11"/>
      <c r="CC10" s="11"/>
      <c r="CD10" s="111" t="s">
        <v>13</v>
      </c>
      <c r="CE10" s="589" t="s">
        <v>149</v>
      </c>
      <c r="CF10" s="590"/>
      <c r="CG10" s="590"/>
      <c r="CH10" s="590"/>
      <c r="CI10" s="590"/>
      <c r="CJ10" s="590"/>
      <c r="CK10" s="591"/>
      <c r="CL10" s="11"/>
      <c r="CM10" s="11"/>
      <c r="CN10" s="111" t="s">
        <v>13</v>
      </c>
      <c r="CO10" s="589" t="s">
        <v>179</v>
      </c>
      <c r="CP10" s="590"/>
      <c r="CQ10" s="590"/>
      <c r="CR10" s="590"/>
      <c r="CS10" s="590"/>
      <c r="CT10" s="590"/>
      <c r="CU10" s="591"/>
      <c r="CV10" s="11"/>
      <c r="CW10" s="11"/>
      <c r="CX10" s="111" t="s">
        <v>13</v>
      </c>
      <c r="CY10" s="589" t="s">
        <v>187</v>
      </c>
      <c r="CZ10" s="590"/>
      <c r="DA10" s="590"/>
      <c r="DB10" s="590"/>
      <c r="DC10" s="590"/>
      <c r="DD10" s="590"/>
      <c r="DE10" s="591"/>
      <c r="DF10" s="11"/>
      <c r="DG10" s="11"/>
      <c r="DH10" s="111" t="s">
        <v>13</v>
      </c>
      <c r="DI10" s="589" t="s">
        <v>234</v>
      </c>
      <c r="DJ10" s="590"/>
      <c r="DK10" s="590"/>
      <c r="DL10" s="590"/>
      <c r="DM10" s="590"/>
      <c r="DN10" s="590"/>
      <c r="DO10" s="591"/>
      <c r="DP10" s="11"/>
      <c r="DQ10" s="11"/>
      <c r="DR10" s="111" t="s">
        <v>13</v>
      </c>
      <c r="DS10" s="589" t="s">
        <v>233</v>
      </c>
      <c r="DT10" s="590"/>
      <c r="DU10" s="590"/>
      <c r="DV10" s="590"/>
      <c r="DW10" s="590"/>
      <c r="DX10" s="590"/>
      <c r="DY10" s="591"/>
      <c r="DZ10" s="11"/>
      <c r="EA10" s="11"/>
      <c r="EB10" s="111" t="s">
        <v>13</v>
      </c>
      <c r="EC10" s="589" t="s">
        <v>222</v>
      </c>
      <c r="ED10" s="590"/>
      <c r="EE10" s="590"/>
      <c r="EF10" s="590"/>
      <c r="EG10" s="590"/>
      <c r="EH10" s="590"/>
      <c r="EI10" s="591"/>
      <c r="EJ10" s="11"/>
      <c r="EK10" s="11"/>
      <c r="EL10" s="111" t="s">
        <v>13</v>
      </c>
      <c r="EM10" s="589" t="s">
        <v>280</v>
      </c>
      <c r="EN10" s="590"/>
      <c r="EO10" s="590"/>
      <c r="EP10" s="590"/>
      <c r="EQ10" s="590"/>
      <c r="ER10" s="590"/>
      <c r="ES10" s="591"/>
      <c r="ET10" s="11"/>
      <c r="EU10" s="11"/>
      <c r="EV10" s="111" t="s">
        <v>13</v>
      </c>
      <c r="EW10" s="589" t="s">
        <v>278</v>
      </c>
      <c r="EX10" s="590"/>
      <c r="EY10" s="590"/>
      <c r="EZ10" s="590"/>
      <c r="FA10" s="590"/>
      <c r="FB10" s="590"/>
      <c r="FC10" s="591"/>
      <c r="FD10" s="11"/>
      <c r="FE10" s="11"/>
      <c r="FF10" s="111" t="s">
        <v>13</v>
      </c>
      <c r="FG10" s="589" t="s">
        <v>280</v>
      </c>
      <c r="FH10" s="590"/>
      <c r="FI10" s="590"/>
      <c r="FJ10" s="590"/>
      <c r="FK10" s="590"/>
      <c r="FL10" s="590"/>
      <c r="FM10" s="591"/>
      <c r="FN10" s="11"/>
      <c r="FO10" s="11"/>
      <c r="FP10" s="111" t="s">
        <v>13</v>
      </c>
      <c r="FQ10" s="589"/>
      <c r="FR10" s="590"/>
      <c r="FS10" s="590"/>
      <c r="FT10" s="590"/>
      <c r="FU10" s="590"/>
      <c r="FV10" s="590"/>
      <c r="FW10" s="591"/>
      <c r="FX10" s="11"/>
      <c r="FY10" s="11"/>
      <c r="FZ10" s="111" t="s">
        <v>13</v>
      </c>
      <c r="GA10" s="589" t="s">
        <v>280</v>
      </c>
      <c r="GB10" s="590"/>
      <c r="GC10" s="590"/>
      <c r="GD10" s="590"/>
      <c r="GE10" s="590"/>
      <c r="GF10" s="590"/>
      <c r="GG10" s="591"/>
      <c r="GH10" s="11"/>
      <c r="GI10" s="11"/>
      <c r="GJ10" s="137"/>
      <c r="GT10" s="137"/>
      <c r="HD10" s="137"/>
      <c r="HN10" s="137"/>
      <c r="HX10" s="137"/>
      <c r="IH10" s="137"/>
    </row>
    <row xmlns:x14ac="http://schemas.microsoft.com/office/spreadsheetml/2009/9/ac" r="11" s="2" customFormat="true" ht="15.6" customHeight="true" x14ac:dyDescent="0.25">
      <c r="A11" s="406" t="str">
        <f ca="true">IF(ISBLANK('Data Summary'!A13),"",'Data Summary'!A13)</f>
        <v>SEN_2015_EMIS</v>
      </c>
      <c r="B11" s="111"/>
      <c r="C11" s="102" t="s">
        <v>107</v>
      </c>
      <c r="D11" s="53"/>
      <c r="E11" s="53"/>
      <c r="F11" s="53"/>
      <c r="G11" s="53"/>
      <c r="H11" s="53"/>
      <c r="I11" s="101"/>
      <c r="J11" s="11"/>
      <c r="K11" s="11"/>
      <c r="L11" s="111"/>
      <c r="M11" s="102" t="s">
        <v>107</v>
      </c>
      <c r="N11" s="53"/>
      <c r="O11" s="53"/>
      <c r="P11" s="53"/>
      <c r="Q11" s="53"/>
      <c r="R11" s="53"/>
      <c r="S11" s="154"/>
      <c r="T11" s="11"/>
      <c r="U11" s="11"/>
      <c r="V11" s="111"/>
      <c r="W11" s="102" t="s">
        <v>107</v>
      </c>
      <c r="X11" s="153"/>
      <c r="Y11" s="153"/>
      <c r="Z11" s="153"/>
      <c r="AA11" s="153"/>
      <c r="AB11" s="153"/>
      <c r="AC11" s="154"/>
      <c r="AD11" s="11"/>
      <c r="AE11" s="11"/>
      <c r="AF11" s="111"/>
      <c r="AG11" s="102" t="s">
        <v>107</v>
      </c>
      <c r="AH11" s="153"/>
      <c r="AI11" s="153"/>
      <c r="AJ11" s="153"/>
      <c r="AK11" s="153"/>
      <c r="AL11" s="153"/>
      <c r="AM11" s="154"/>
      <c r="AN11" s="11"/>
      <c r="AO11" s="11"/>
      <c r="AP11" s="111"/>
      <c r="AQ11" s="102" t="s">
        <v>107</v>
      </c>
      <c r="AR11" s="153"/>
      <c r="AS11" s="153"/>
      <c r="AT11" s="153"/>
      <c r="AU11" s="153"/>
      <c r="AV11" s="153"/>
      <c r="AW11" s="154"/>
      <c r="AX11" s="11"/>
      <c r="AY11" s="11"/>
      <c r="AZ11" s="111"/>
      <c r="BA11" s="102" t="s">
        <v>107</v>
      </c>
      <c r="BB11" s="153"/>
      <c r="BC11" s="153"/>
      <c r="BD11" s="153"/>
      <c r="BE11" s="153"/>
      <c r="BF11" s="153"/>
      <c r="BG11" s="154"/>
      <c r="BH11" s="11"/>
      <c r="BI11" s="11"/>
      <c r="BJ11" s="111"/>
      <c r="BK11" s="102" t="s">
        <v>107</v>
      </c>
      <c r="BL11" s="153"/>
      <c r="BM11" s="153"/>
      <c r="BN11" s="153"/>
      <c r="BO11" s="153"/>
      <c r="BP11" s="153"/>
      <c r="BQ11" s="154"/>
      <c r="BR11" s="11"/>
      <c r="BS11" s="11"/>
      <c r="BT11" s="111"/>
      <c r="BU11" s="102" t="s">
        <v>107</v>
      </c>
      <c r="BV11" s="114"/>
      <c r="BW11" s="114"/>
      <c r="BX11" s="114"/>
      <c r="BY11" s="114"/>
      <c r="BZ11" s="114"/>
      <c r="CA11" s="115"/>
      <c r="CB11" s="11"/>
      <c r="CC11" s="11"/>
      <c r="CD11" s="111"/>
      <c r="CE11" s="102" t="s">
        <v>107</v>
      </c>
      <c r="CF11" s="114"/>
      <c r="CG11" s="114"/>
      <c r="CH11" s="114"/>
      <c r="CI11" s="114"/>
      <c r="CJ11" s="114"/>
      <c r="CK11" s="115"/>
      <c r="CL11" s="11"/>
      <c r="CM11" s="11"/>
      <c r="CN11" s="111"/>
      <c r="CO11" s="102" t="s">
        <v>107</v>
      </c>
      <c r="CP11" s="158"/>
      <c r="CQ11" s="158"/>
      <c r="CR11" s="158"/>
      <c r="CS11" s="158"/>
      <c r="CT11" s="158"/>
      <c r="CU11" s="159"/>
      <c r="CV11" s="11"/>
      <c r="CW11" s="11"/>
      <c r="CX11" s="111"/>
      <c r="CY11" s="102" t="s">
        <v>107</v>
      </c>
      <c r="CZ11" s="158"/>
      <c r="DA11" s="158"/>
      <c r="DB11" s="158"/>
      <c r="DC11" s="158"/>
      <c r="DD11" s="158"/>
      <c r="DE11" s="159"/>
      <c r="DF11" s="11"/>
      <c r="DG11" s="11"/>
      <c r="DH11" s="111"/>
      <c r="DI11" s="102" t="s">
        <v>107</v>
      </c>
      <c r="DJ11" s="216"/>
      <c r="DK11" s="216"/>
      <c r="DL11" s="216"/>
      <c r="DM11" s="216"/>
      <c r="DN11" s="216"/>
      <c r="DO11" s="217"/>
      <c r="DP11" s="11"/>
      <c r="DQ11" s="11"/>
      <c r="DR11" s="111"/>
      <c r="DS11" s="102" t="s">
        <v>107</v>
      </c>
      <c r="DT11" s="53" t="s">
        <v>223</v>
      </c>
      <c r="DU11" s="53"/>
      <c r="DV11" s="53"/>
      <c r="DW11" s="53"/>
      <c r="DX11" s="53" t="s">
        <v>223</v>
      </c>
      <c r="DY11" s="217"/>
      <c r="DZ11" s="11"/>
      <c r="EA11" s="11"/>
      <c r="EB11" s="111"/>
      <c r="EC11" s="102" t="s">
        <v>107</v>
      </c>
      <c r="ED11" s="53" t="s">
        <v>146</v>
      </c>
      <c r="EE11" s="53" t="s">
        <v>146</v>
      </c>
      <c r="EF11" s="53" t="s">
        <v>146</v>
      </c>
      <c r="EG11" s="53"/>
      <c r="EH11" s="53" t="s">
        <v>146</v>
      </c>
      <c r="EI11" s="100"/>
      <c r="EJ11" s="11"/>
      <c r="EK11" s="11"/>
      <c r="EL11" s="111"/>
      <c r="EM11" s="102" t="s">
        <v>107</v>
      </c>
      <c r="EN11" s="53"/>
      <c r="EO11" s="53"/>
      <c r="EP11" s="53"/>
      <c r="EQ11" s="53"/>
      <c r="ER11" s="53"/>
      <c r="ES11" s="398"/>
      <c r="ET11" s="11"/>
      <c r="EU11" s="11"/>
      <c r="EV11" s="111"/>
      <c r="EW11" s="102" t="s">
        <v>107</v>
      </c>
      <c r="EX11" s="53"/>
      <c r="EY11" s="53"/>
      <c r="EZ11" s="53"/>
      <c r="FA11" s="53"/>
      <c r="FB11" s="53"/>
      <c r="FC11" s="398"/>
      <c r="FD11" s="11"/>
      <c r="FE11" s="11"/>
      <c r="FF11" s="111"/>
      <c r="FG11" s="102" t="s">
        <v>107</v>
      </c>
      <c r="FH11" s="53"/>
      <c r="FI11" s="53"/>
      <c r="FJ11" s="53"/>
      <c r="FK11" s="53"/>
      <c r="FL11" s="53"/>
      <c r="FM11" s="427"/>
      <c r="FN11" s="11"/>
      <c r="FO11" s="11"/>
      <c r="FP11" s="111"/>
      <c r="FQ11" s="102" t="s">
        <v>107</v>
      </c>
      <c r="FR11" s="53" t="s">
        <v>146</v>
      </c>
      <c r="FS11" s="53" t="s">
        <v>146</v>
      </c>
      <c r="FT11" s="53" t="s">
        <v>146</v>
      </c>
      <c r="FU11" s="53"/>
      <c r="FV11" s="53"/>
      <c r="FW11" s="400"/>
      <c r="FX11" s="11"/>
      <c r="FY11" s="11"/>
      <c r="FZ11" s="111"/>
      <c r="GA11" s="102" t="s">
        <v>107</v>
      </c>
      <c r="GB11" s="53"/>
      <c r="GC11" s="53"/>
      <c r="GD11" s="53"/>
      <c r="GE11" s="53"/>
      <c r="GF11" s="53"/>
      <c r="GG11" s="428"/>
      <c r="GH11" s="11"/>
      <c r="GI11" s="11"/>
      <c r="GJ11" s="137"/>
      <c r="GT11" s="137"/>
      <c r="HD11" s="137"/>
      <c r="HN11" s="137"/>
      <c r="HX11" s="137"/>
      <c r="IH11" s="137"/>
    </row>
    <row xmlns:x14ac="http://schemas.microsoft.com/office/spreadsheetml/2009/9/ac" r="12" s="2" customFormat="true" ht="15" customHeight="true" x14ac:dyDescent="0.25">
      <c r="A12" s="406" t="str">
        <f ca="true">IF(ISBLANK('Data Summary'!A14),"",'Data Summary'!A14)</f>
        <v>SEN_2015_UIS</v>
      </c>
      <c r="B12" s="111"/>
      <c r="C12" s="102" t="s">
        <v>112</v>
      </c>
      <c r="D12" s="53"/>
      <c r="E12" s="53"/>
      <c r="F12" s="53"/>
      <c r="G12" s="53"/>
      <c r="H12" s="53"/>
      <c r="I12" s="100"/>
      <c r="J12" s="11"/>
      <c r="K12" s="11"/>
      <c r="L12" s="111"/>
      <c r="M12" s="102" t="s">
        <v>112</v>
      </c>
      <c r="N12" s="53"/>
      <c r="O12" s="53"/>
      <c r="P12" s="53"/>
      <c r="Q12" s="53"/>
      <c r="R12" s="53"/>
      <c r="S12" s="100"/>
      <c r="T12" s="11"/>
      <c r="U12" s="11"/>
      <c r="V12" s="111"/>
      <c r="W12" s="102" t="s">
        <v>112</v>
      </c>
      <c r="X12" s="53"/>
      <c r="Y12" s="53"/>
      <c r="Z12" s="53"/>
      <c r="AA12" s="53"/>
      <c r="AB12" s="53"/>
      <c r="AC12" s="100"/>
      <c r="AD12" s="11"/>
      <c r="AE12" s="11"/>
      <c r="AF12" s="111"/>
      <c r="AG12" s="102" t="s">
        <v>112</v>
      </c>
      <c r="AH12" s="53"/>
      <c r="AI12" s="53"/>
      <c r="AJ12" s="53"/>
      <c r="AK12" s="53"/>
      <c r="AL12" s="53"/>
      <c r="AM12" s="100"/>
      <c r="AN12" s="11"/>
      <c r="AO12" s="11"/>
      <c r="AP12" s="111"/>
      <c r="AQ12" s="102" t="s">
        <v>112</v>
      </c>
      <c r="AR12" s="53"/>
      <c r="AS12" s="53"/>
      <c r="AT12" s="53"/>
      <c r="AU12" s="53"/>
      <c r="AV12" s="53"/>
      <c r="AW12" s="100"/>
      <c r="AX12" s="11"/>
      <c r="AY12" s="11"/>
      <c r="AZ12" s="111"/>
      <c r="BA12" s="102" t="s">
        <v>112</v>
      </c>
      <c r="BB12" s="53"/>
      <c r="BC12" s="53"/>
      <c r="BD12" s="53"/>
      <c r="BE12" s="53"/>
      <c r="BF12" s="53"/>
      <c r="BG12" s="100"/>
      <c r="BH12" s="11"/>
      <c r="BI12" s="11"/>
      <c r="BJ12" s="111"/>
      <c r="BK12" s="102" t="s">
        <v>112</v>
      </c>
      <c r="BL12" s="53"/>
      <c r="BM12" s="53"/>
      <c r="BN12" s="53"/>
      <c r="BO12" s="53"/>
      <c r="BP12" s="53"/>
      <c r="BQ12" s="100"/>
      <c r="BR12" s="11"/>
      <c r="BS12" s="11"/>
      <c r="BT12" s="111"/>
      <c r="BU12" s="102" t="s">
        <v>112</v>
      </c>
      <c r="BV12" s="53"/>
      <c r="BW12" s="53"/>
      <c r="BX12" s="53"/>
      <c r="BY12" s="53"/>
      <c r="BZ12" s="53"/>
      <c r="CA12" s="100"/>
      <c r="CB12" s="11"/>
      <c r="CC12" s="11"/>
      <c r="CD12" s="111"/>
      <c r="CE12" s="102" t="s">
        <v>112</v>
      </c>
      <c r="CF12" s="53"/>
      <c r="CG12" s="53"/>
      <c r="CH12" s="53"/>
      <c r="CI12" s="53"/>
      <c r="CJ12" s="53"/>
      <c r="CK12" s="100"/>
      <c r="CL12" s="11"/>
      <c r="CM12" s="11"/>
      <c r="CN12" s="111"/>
      <c r="CO12" s="102" t="s">
        <v>112</v>
      </c>
      <c r="CP12" s="53"/>
      <c r="CQ12" s="53"/>
      <c r="CR12" s="53"/>
      <c r="CS12" s="53"/>
      <c r="CT12" s="53"/>
      <c r="CU12" s="100"/>
      <c r="CV12" s="11"/>
      <c r="CW12" s="11"/>
      <c r="CX12" s="111"/>
      <c r="CY12" s="102" t="s">
        <v>112</v>
      </c>
      <c r="CZ12" s="53"/>
      <c r="DA12" s="53"/>
      <c r="DB12" s="53"/>
      <c r="DC12" s="53"/>
      <c r="DD12" s="53"/>
      <c r="DE12" s="100"/>
      <c r="DF12" s="11"/>
      <c r="DG12" s="11"/>
      <c r="DH12" s="111"/>
      <c r="DI12" s="102" t="s">
        <v>112</v>
      </c>
      <c r="DJ12" s="53"/>
      <c r="DK12" s="53"/>
      <c r="DL12" s="53"/>
      <c r="DM12" s="53"/>
      <c r="DN12" s="53"/>
      <c r="DO12" s="100"/>
      <c r="DP12" s="11"/>
      <c r="DQ12" s="11"/>
      <c r="DR12" s="111"/>
      <c r="DS12" s="102" t="s">
        <v>112</v>
      </c>
      <c r="DT12" s="53"/>
      <c r="DU12" s="53"/>
      <c r="DV12" s="53"/>
      <c r="DW12" s="53"/>
      <c r="DX12" s="53"/>
      <c r="DY12" s="100"/>
      <c r="DZ12" s="11"/>
      <c r="EA12" s="11"/>
      <c r="EB12" s="111"/>
      <c r="EC12" s="102" t="s">
        <v>112</v>
      </c>
      <c r="ED12" s="53"/>
      <c r="EE12" s="53"/>
      <c r="EF12" s="53"/>
      <c r="EG12" s="53"/>
      <c r="EH12" s="53"/>
      <c r="EI12" s="100"/>
      <c r="EJ12" s="11"/>
      <c r="EK12" s="11"/>
      <c r="EL12" s="111"/>
      <c r="EM12" s="102" t="s">
        <v>112</v>
      </c>
      <c r="EN12" s="53"/>
      <c r="EO12" s="53"/>
      <c r="EP12" s="53"/>
      <c r="EQ12" s="53"/>
      <c r="ER12" s="53"/>
      <c r="ES12" s="100"/>
      <c r="ET12" s="11"/>
      <c r="EU12" s="11"/>
      <c r="EV12" s="111"/>
      <c r="EW12" s="102" t="s">
        <v>112</v>
      </c>
      <c r="EX12" s="53"/>
      <c r="EY12" s="53"/>
      <c r="EZ12" s="53"/>
      <c r="FA12" s="53"/>
      <c r="FB12" s="53"/>
      <c r="FC12" s="100"/>
      <c r="FD12" s="11"/>
      <c r="FE12" s="11"/>
      <c r="FF12" s="111"/>
      <c r="FG12" s="102" t="s">
        <v>112</v>
      </c>
      <c r="FH12" s="53"/>
      <c r="FI12" s="53"/>
      <c r="FJ12" s="53"/>
      <c r="FK12" s="53"/>
      <c r="FL12" s="53"/>
      <c r="FM12" s="100"/>
      <c r="FN12" s="11"/>
      <c r="FO12" s="11"/>
      <c r="FP12" s="111"/>
      <c r="FQ12" s="102" t="s">
        <v>112</v>
      </c>
      <c r="FR12" s="53"/>
      <c r="FS12" s="53"/>
      <c r="FT12" s="53"/>
      <c r="FU12" s="53"/>
      <c r="FV12" s="53"/>
      <c r="FW12" s="100"/>
      <c r="FX12" s="11"/>
      <c r="FY12" s="11"/>
      <c r="FZ12" s="111"/>
      <c r="GA12" s="102" t="s">
        <v>112</v>
      </c>
      <c r="GB12" s="53"/>
      <c r="GC12" s="53"/>
      <c r="GD12" s="53"/>
      <c r="GE12" s="53"/>
      <c r="GF12" s="53"/>
      <c r="GG12" s="100"/>
      <c r="GH12" s="11"/>
      <c r="GI12" s="11"/>
      <c r="GJ12" s="137"/>
      <c r="GT12" s="137"/>
      <c r="HD12" s="137"/>
      <c r="HN12" s="137"/>
      <c r="HX12" s="137"/>
      <c r="IH12" s="137"/>
    </row>
    <row xmlns:x14ac="http://schemas.microsoft.com/office/spreadsheetml/2009/9/ac" r="13" s="2" customFormat="true" ht="15" customHeight="true" x14ac:dyDescent="0.25">
      <c r="A13" s="406" t="str">
        <f ca="true">IF(ISBLANK('Data Summary'!A15),"",'Data Summary'!A15)</f>
        <v>SEN_2016_EMIS</v>
      </c>
      <c r="B13" s="111"/>
      <c r="C13" s="102" t="s">
        <v>90</v>
      </c>
      <c r="D13" s="53"/>
      <c r="E13" s="53"/>
      <c r="F13" s="53"/>
      <c r="G13" s="53"/>
      <c r="H13" s="53"/>
      <c r="I13" s="100"/>
      <c r="J13" s="11"/>
      <c r="K13" s="11"/>
      <c r="L13" s="111"/>
      <c r="M13" s="102" t="s">
        <v>90</v>
      </c>
      <c r="N13" s="53"/>
      <c r="O13" s="53"/>
      <c r="P13" s="53"/>
      <c r="Q13" s="53"/>
      <c r="R13" s="53"/>
      <c r="S13" s="100"/>
      <c r="T13" s="11"/>
      <c r="U13" s="11"/>
      <c r="V13" s="111"/>
      <c r="W13" s="102" t="s">
        <v>90</v>
      </c>
      <c r="X13" s="53"/>
      <c r="Y13" s="53"/>
      <c r="Z13" s="53"/>
      <c r="AA13" s="53"/>
      <c r="AB13" s="53"/>
      <c r="AC13" s="100"/>
      <c r="AD13" s="11"/>
      <c r="AE13" s="11"/>
      <c r="AF13" s="111"/>
      <c r="AG13" s="102" t="s">
        <v>90</v>
      </c>
      <c r="AH13" s="53"/>
      <c r="AI13" s="53"/>
      <c r="AJ13" s="53"/>
      <c r="AK13" s="53"/>
      <c r="AL13" s="53"/>
      <c r="AM13" s="100"/>
      <c r="AN13" s="11"/>
      <c r="AO13" s="11"/>
      <c r="AP13" s="111"/>
      <c r="AQ13" s="102" t="s">
        <v>90</v>
      </c>
      <c r="AR13" s="53"/>
      <c r="AS13" s="53"/>
      <c r="AT13" s="53"/>
      <c r="AU13" s="53"/>
      <c r="AV13" s="53"/>
      <c r="AW13" s="100"/>
      <c r="AX13" s="11"/>
      <c r="AY13" s="11"/>
      <c r="AZ13" s="111"/>
      <c r="BA13" s="102" t="s">
        <v>90</v>
      </c>
      <c r="BB13" s="53"/>
      <c r="BC13" s="53"/>
      <c r="BD13" s="53"/>
      <c r="BE13" s="53"/>
      <c r="BF13" s="53"/>
      <c r="BG13" s="100"/>
      <c r="BH13" s="11"/>
      <c r="BI13" s="11"/>
      <c r="BJ13" s="111"/>
      <c r="BK13" s="102" t="s">
        <v>90</v>
      </c>
      <c r="BL13" s="53"/>
      <c r="BM13" s="53"/>
      <c r="BN13" s="53"/>
      <c r="BO13" s="53"/>
      <c r="BP13" s="53"/>
      <c r="BQ13" s="100"/>
      <c r="BR13" s="11"/>
      <c r="BS13" s="11"/>
      <c r="BT13" s="111"/>
      <c r="BU13" s="102" t="s">
        <v>90</v>
      </c>
      <c r="BV13" s="53"/>
      <c r="BW13" s="53"/>
      <c r="BX13" s="53"/>
      <c r="BY13" s="53"/>
      <c r="BZ13" s="53"/>
      <c r="CA13" s="100"/>
      <c r="CB13" s="11"/>
      <c r="CC13" s="11"/>
      <c r="CD13" s="111"/>
      <c r="CE13" s="102" t="s">
        <v>90</v>
      </c>
      <c r="CF13" s="53"/>
      <c r="CG13" s="53"/>
      <c r="CH13" s="53"/>
      <c r="CI13" s="53"/>
      <c r="CJ13" s="53"/>
      <c r="CK13" s="100"/>
      <c r="CL13" s="11"/>
      <c r="CM13" s="11"/>
      <c r="CN13" s="111"/>
      <c r="CO13" s="102" t="s">
        <v>90</v>
      </c>
      <c r="CP13" s="53"/>
      <c r="CQ13" s="53"/>
      <c r="CR13" s="53"/>
      <c r="CS13" s="53"/>
      <c r="CT13" s="53"/>
      <c r="CU13" s="100"/>
      <c r="CV13" s="11"/>
      <c r="CW13" s="11"/>
      <c r="CX13" s="111"/>
      <c r="CY13" s="102" t="s">
        <v>90</v>
      </c>
      <c r="CZ13" s="53" t="s">
        <v>146</v>
      </c>
      <c r="DA13" s="53"/>
      <c r="DB13" s="53"/>
      <c r="DC13" s="53"/>
      <c r="DD13" s="53" t="s">
        <v>146</v>
      </c>
      <c r="DE13" s="100" t="s">
        <v>146</v>
      </c>
      <c r="DF13" s="11"/>
      <c r="DG13" s="11"/>
      <c r="DH13" s="111"/>
      <c r="DI13" s="102" t="s">
        <v>90</v>
      </c>
      <c r="DJ13" s="53" t="s">
        <v>146</v>
      </c>
      <c r="DK13" s="53"/>
      <c r="DL13" s="53"/>
      <c r="DM13" s="53"/>
      <c r="DN13" s="53" t="s">
        <v>146</v>
      </c>
      <c r="DO13" s="100" t="s">
        <v>146</v>
      </c>
      <c r="DP13" s="11"/>
      <c r="DQ13" s="11"/>
      <c r="DR13" s="111"/>
      <c r="DS13" s="102" t="s">
        <v>90</v>
      </c>
      <c r="DT13" s="53"/>
      <c r="DU13" s="53"/>
      <c r="DV13" s="53"/>
      <c r="DW13" s="53"/>
      <c r="DX13" s="53"/>
      <c r="DY13" s="100"/>
      <c r="DZ13" s="11"/>
      <c r="EA13" s="11"/>
      <c r="EB13" s="111"/>
      <c r="EC13" s="102" t="s">
        <v>90</v>
      </c>
      <c r="ED13" s="53"/>
      <c r="EE13" s="53"/>
      <c r="EF13" s="53"/>
      <c r="EG13" s="53"/>
      <c r="EH13" s="53"/>
      <c r="EI13" s="100"/>
      <c r="EJ13" s="11"/>
      <c r="EK13" s="11"/>
      <c r="EL13" s="111"/>
      <c r="EM13" s="102" t="s">
        <v>90</v>
      </c>
      <c r="EN13" s="53" t="s">
        <v>223</v>
      </c>
      <c r="EO13" s="53"/>
      <c r="EP13" s="53"/>
      <c r="EQ13" s="53"/>
      <c r="ER13" s="53" t="s">
        <v>223</v>
      </c>
      <c r="ES13" s="100"/>
      <c r="ET13" s="11"/>
      <c r="EU13" s="11"/>
      <c r="EV13" s="111"/>
      <c r="EW13" s="102" t="s">
        <v>90</v>
      </c>
      <c r="EX13" s="53"/>
      <c r="EY13" s="53"/>
      <c r="EZ13" s="53"/>
      <c r="FA13" s="53"/>
      <c r="FB13" s="53"/>
      <c r="FC13" s="100"/>
      <c r="FD13" s="11"/>
      <c r="FE13" s="11"/>
      <c r="FF13" s="111"/>
      <c r="FG13" s="102" t="s">
        <v>90</v>
      </c>
      <c r="FH13" s="53" t="s">
        <v>223</v>
      </c>
      <c r="FI13" s="53"/>
      <c r="FJ13" s="53"/>
      <c r="FK13" s="53"/>
      <c r="FL13" s="53" t="s">
        <v>223</v>
      </c>
      <c r="FM13" s="100"/>
      <c r="FN13" s="11"/>
      <c r="FO13" s="11"/>
      <c r="FP13" s="111"/>
      <c r="FQ13" s="102" t="s">
        <v>90</v>
      </c>
      <c r="FR13" s="53"/>
      <c r="FS13" s="53"/>
      <c r="FT13" s="53"/>
      <c r="FU13" s="53"/>
      <c r="FV13" s="53"/>
      <c r="FW13" s="100"/>
      <c r="FX13" s="11"/>
      <c r="FY13" s="11"/>
      <c r="FZ13" s="111"/>
      <c r="GA13" s="102" t="s">
        <v>90</v>
      </c>
      <c r="GB13" s="53" t="s">
        <v>223</v>
      </c>
      <c r="GC13" s="53"/>
      <c r="GD13" s="53"/>
      <c r="GE13" s="53"/>
      <c r="GF13" s="53" t="s">
        <v>223</v>
      </c>
      <c r="GG13" s="100"/>
      <c r="GH13" s="11"/>
      <c r="GI13" s="11"/>
      <c r="GJ13" s="137"/>
      <c r="GT13" s="137"/>
      <c r="HD13" s="137"/>
      <c r="HN13" s="137"/>
      <c r="HX13" s="137"/>
      <c r="IH13" s="137"/>
    </row>
    <row xmlns:x14ac="http://schemas.microsoft.com/office/spreadsheetml/2009/9/ac" r="14" ht="15.75" customHeight="true" x14ac:dyDescent="0.25">
      <c r="A14" s="406" t="str">
        <f ca="true">IF(ISBLANK('Data Summary'!A16),"",'Data Summary'!A16)</f>
        <v>SEN_2016_UIS</v>
      </c>
      <c r="B14" s="130"/>
      <c r="C14" s="94" t="s">
        <v>24</v>
      </c>
      <c r="D14" s="10"/>
      <c r="E14" s="10"/>
      <c r="F14" s="10"/>
      <c r="G14" s="72"/>
      <c r="H14" s="73"/>
      <c r="I14" s="74"/>
      <c r="J14" s="11"/>
      <c r="K14" s="11"/>
      <c r="L14" s="130"/>
      <c r="M14" s="94" t="s">
        <v>24</v>
      </c>
      <c r="N14" s="10"/>
      <c r="O14" s="10"/>
      <c r="P14" s="10"/>
      <c r="Q14" s="72"/>
      <c r="R14" s="73"/>
      <c r="S14" s="74"/>
      <c r="T14" s="11"/>
      <c r="U14" s="11"/>
      <c r="V14" s="130"/>
      <c r="W14" s="94" t="s">
        <v>24</v>
      </c>
      <c r="X14" s="10"/>
      <c r="Y14" s="10"/>
      <c r="Z14" s="10"/>
      <c r="AA14" s="72"/>
      <c r="AB14" s="73"/>
      <c r="AC14" s="74"/>
      <c r="AD14" s="11"/>
      <c r="AE14" s="11"/>
      <c r="AF14" s="130"/>
      <c r="AG14" s="94" t="s">
        <v>24</v>
      </c>
      <c r="AH14" s="10"/>
      <c r="AI14" s="10"/>
      <c r="AJ14" s="10"/>
      <c r="AK14" s="72"/>
      <c r="AL14" s="73"/>
      <c r="AM14" s="74"/>
      <c r="AN14" s="11"/>
      <c r="AO14" s="11"/>
      <c r="AP14" s="130"/>
      <c r="AQ14" s="94" t="s">
        <v>24</v>
      </c>
      <c r="AR14" s="10"/>
      <c r="AS14" s="10"/>
      <c r="AT14" s="10"/>
      <c r="AU14" s="72"/>
      <c r="AV14" s="73"/>
      <c r="AW14" s="74"/>
      <c r="AX14" s="11"/>
      <c r="AY14" s="11"/>
      <c r="AZ14" s="130"/>
      <c r="BA14" s="94" t="s">
        <v>24</v>
      </c>
      <c r="BB14" s="10"/>
      <c r="BC14" s="10"/>
      <c r="BD14" s="10"/>
      <c r="BE14" s="72"/>
      <c r="BF14" s="73"/>
      <c r="BG14" s="74"/>
      <c r="BH14" s="11"/>
      <c r="BI14" s="11"/>
      <c r="BJ14" s="130"/>
      <c r="BK14" s="94" t="s">
        <v>24</v>
      </c>
      <c r="BL14" s="10"/>
      <c r="BM14" s="10"/>
      <c r="BN14" s="10"/>
      <c r="BO14" s="72"/>
      <c r="BP14" s="73"/>
      <c r="BQ14" s="74"/>
      <c r="BR14" s="11"/>
      <c r="BS14" s="11"/>
      <c r="BT14" s="130"/>
      <c r="BU14" s="94" t="s">
        <v>24</v>
      </c>
      <c r="BV14" s="10"/>
      <c r="BW14" s="10"/>
      <c r="BX14" s="10"/>
      <c r="BY14" s="72"/>
      <c r="BZ14" s="73"/>
      <c r="CA14" s="74"/>
      <c r="CB14" s="11"/>
      <c r="CC14" s="11"/>
      <c r="CD14" s="130"/>
      <c r="CE14" s="94" t="s">
        <v>24</v>
      </c>
      <c r="CF14" s="10"/>
      <c r="CG14" s="10"/>
      <c r="CH14" s="10"/>
      <c r="CI14" s="72"/>
      <c r="CJ14" s="73"/>
      <c r="CK14" s="74"/>
      <c r="CL14" s="11"/>
      <c r="CM14" s="11"/>
      <c r="CN14" s="130"/>
      <c r="CO14" s="94" t="s">
        <v>24</v>
      </c>
      <c r="CP14" s="10"/>
      <c r="CQ14" s="10"/>
      <c r="CR14" s="10"/>
      <c r="CS14" s="72"/>
      <c r="CT14" s="73">
        <v>9827</v>
      </c>
      <c r="CU14" s="74">
        <f>1921+820</f>
        <v>2741</v>
      </c>
      <c r="CV14" s="11"/>
      <c r="CW14" s="11"/>
      <c r="CX14" s="130"/>
      <c r="CY14" s="94" t="s">
        <v>24</v>
      </c>
      <c r="CZ14" s="10"/>
      <c r="DA14" s="10"/>
      <c r="DB14" s="10"/>
      <c r="DC14" s="72"/>
      <c r="DD14" s="73"/>
      <c r="DE14" s="74"/>
      <c r="DF14" s="11"/>
      <c r="DG14" s="11"/>
      <c r="DH14" s="130"/>
      <c r="DI14" s="94" t="s">
        <v>24</v>
      </c>
      <c r="DJ14" s="10"/>
      <c r="DK14" s="10"/>
      <c r="DL14" s="10"/>
      <c r="DM14" s="72"/>
      <c r="DN14" s="73"/>
      <c r="DO14" s="74"/>
      <c r="DP14" s="11"/>
      <c r="DQ14" s="11"/>
      <c r="DR14" s="130"/>
      <c r="DS14" s="94" t="s">
        <v>24</v>
      </c>
      <c r="DT14" s="10"/>
      <c r="DU14" s="10"/>
      <c r="DV14" s="10"/>
      <c r="DW14" s="72"/>
      <c r="DX14" s="73"/>
      <c r="DY14" s="74"/>
      <c r="DZ14" s="11"/>
      <c r="EA14" s="11"/>
      <c r="EB14" s="130"/>
      <c r="EC14" s="94" t="s">
        <v>24</v>
      </c>
      <c r="ED14" s="225"/>
      <c r="EE14" s="225"/>
      <c r="EF14" s="225"/>
      <c r="EG14" s="226">
        <v>3453</v>
      </c>
      <c r="EH14" s="227">
        <v>10102</v>
      </c>
      <c r="EI14" s="74">
        <v>1440</v>
      </c>
      <c r="EJ14" s="11"/>
      <c r="EK14" s="11"/>
      <c r="EL14" s="130"/>
      <c r="EM14" s="94" t="s">
        <v>24</v>
      </c>
      <c r="EN14" s="10"/>
      <c r="EO14" s="10"/>
      <c r="EP14" s="10"/>
      <c r="EQ14" s="72"/>
      <c r="ER14" s="73"/>
      <c r="ES14" s="74"/>
      <c r="ET14" s="11"/>
      <c r="EU14" s="11"/>
      <c r="EV14" s="130"/>
      <c r="EW14" s="94" t="s">
        <v>24</v>
      </c>
      <c r="EX14" s="10"/>
      <c r="EY14" s="10"/>
      <c r="EZ14" s="10"/>
      <c r="FA14" s="72"/>
      <c r="FB14" s="73"/>
      <c r="FC14" s="74"/>
      <c r="FD14" s="11"/>
      <c r="FE14" s="11"/>
      <c r="FF14" s="130"/>
      <c r="FG14" s="94" t="s">
        <v>24</v>
      </c>
      <c r="FH14" s="10"/>
      <c r="FI14" s="10"/>
      <c r="FJ14" s="10"/>
      <c r="FK14" s="72"/>
      <c r="FL14" s="73"/>
      <c r="FM14" s="74"/>
      <c r="FN14" s="11"/>
      <c r="FO14" s="11"/>
      <c r="FP14" s="130"/>
      <c r="FQ14" s="94" t="s">
        <v>24</v>
      </c>
      <c r="FR14" s="10"/>
      <c r="FS14" s="10"/>
      <c r="FT14" s="10"/>
      <c r="FU14" s="72"/>
      <c r="FV14" s="73"/>
      <c r="FW14" s="74"/>
      <c r="FX14" s="11"/>
      <c r="FY14" s="11"/>
      <c r="FZ14" s="130"/>
      <c r="GA14" s="94" t="s">
        <v>24</v>
      </c>
      <c r="GB14" s="10"/>
      <c r="GC14" s="10"/>
      <c r="GD14" s="10"/>
      <c r="GE14" s="72"/>
      <c r="GF14" s="73"/>
      <c r="GG14" s="74"/>
      <c r="GH14" s="11"/>
      <c r="GI14" s="11"/>
    </row>
    <row xmlns:x14ac="http://schemas.microsoft.com/office/spreadsheetml/2009/9/ac" r="15" ht="15.75" customHeight="true" thickBot="true" x14ac:dyDescent="0.3">
      <c r="A15" s="406" t="str">
        <f ca="true">IF(ISBLANK('Data Summary'!A17),"",'Data Summary'!A17)</f>
        <v>SEN_2017_UIS</v>
      </c>
      <c r="B15" s="131"/>
      <c r="C15" s="95" t="s">
        <v>21</v>
      </c>
      <c r="D15" s="76"/>
      <c r="E15" s="76"/>
      <c r="F15" s="76"/>
      <c r="G15" s="76"/>
      <c r="H15" s="76"/>
      <c r="I15" s="77"/>
      <c r="J15" s="25"/>
      <c r="K15" s="25"/>
      <c r="L15" s="131"/>
      <c r="M15" s="95" t="s">
        <v>21</v>
      </c>
      <c r="N15" s="76"/>
      <c r="O15" s="76"/>
      <c r="P15" s="76"/>
      <c r="Q15" s="76"/>
      <c r="R15" s="76"/>
      <c r="S15" s="77"/>
      <c r="T15" s="25"/>
      <c r="U15" s="25"/>
      <c r="V15" s="131"/>
      <c r="W15" s="95" t="s">
        <v>21</v>
      </c>
      <c r="X15" s="76"/>
      <c r="Y15" s="81"/>
      <c r="Z15" s="81"/>
      <c r="AA15" s="82"/>
      <c r="AB15" s="81"/>
      <c r="AC15" s="83"/>
      <c r="AD15" s="25"/>
      <c r="AE15" s="25"/>
      <c r="AF15" s="131"/>
      <c r="AG15" s="95" t="s">
        <v>21</v>
      </c>
      <c r="AH15" s="76"/>
      <c r="AI15" s="81"/>
      <c r="AJ15" s="81"/>
      <c r="AK15" s="82"/>
      <c r="AL15" s="81"/>
      <c r="AM15" s="83"/>
      <c r="AN15" s="25"/>
      <c r="AO15" s="25"/>
      <c r="AP15" s="131"/>
      <c r="AQ15" s="95" t="s">
        <v>21</v>
      </c>
      <c r="AR15" s="76"/>
      <c r="AS15" s="81"/>
      <c r="AT15" s="81"/>
      <c r="AU15" s="82"/>
      <c r="AV15" s="81"/>
      <c r="AW15" s="83"/>
      <c r="AX15" s="25"/>
      <c r="AY15" s="25"/>
      <c r="AZ15" s="131"/>
      <c r="BA15" s="95" t="s">
        <v>21</v>
      </c>
      <c r="BB15" s="76"/>
      <c r="BC15" s="81"/>
      <c r="BD15" s="81"/>
      <c r="BE15" s="82"/>
      <c r="BF15" s="81"/>
      <c r="BG15" s="83"/>
      <c r="BH15" s="25"/>
      <c r="BI15" s="25"/>
      <c r="BJ15" s="131"/>
      <c r="BK15" s="95" t="s">
        <v>21</v>
      </c>
      <c r="BL15" s="76"/>
      <c r="BM15" s="81"/>
      <c r="BN15" s="81"/>
      <c r="BO15" s="82"/>
      <c r="BP15" s="81"/>
      <c r="BQ15" s="83"/>
      <c r="BR15" s="25"/>
      <c r="BS15" s="25"/>
      <c r="BT15" s="131"/>
      <c r="BU15" s="95" t="s">
        <v>21</v>
      </c>
      <c r="BV15" s="76"/>
      <c r="BW15" s="81"/>
      <c r="BX15" s="81"/>
      <c r="BY15" s="82"/>
      <c r="BZ15" s="81"/>
      <c r="CA15" s="83"/>
      <c r="CB15" s="25"/>
      <c r="CC15" s="25"/>
      <c r="CD15" s="131"/>
      <c r="CE15" s="95" t="s">
        <v>21</v>
      </c>
      <c r="CF15" s="76"/>
      <c r="CG15" s="81"/>
      <c r="CH15" s="81"/>
      <c r="CI15" s="82"/>
      <c r="CJ15" s="81"/>
      <c r="CK15" s="83"/>
      <c r="CL15" s="25"/>
      <c r="CM15" s="25"/>
      <c r="CN15" s="131"/>
      <c r="CO15" s="95" t="s">
        <v>21</v>
      </c>
      <c r="CP15" s="76"/>
      <c r="CQ15" s="81"/>
      <c r="CR15" s="81"/>
      <c r="CS15" s="82"/>
      <c r="CT15" s="81"/>
      <c r="CU15" s="83"/>
      <c r="CV15" s="25"/>
      <c r="CW15" s="25"/>
      <c r="CX15" s="131"/>
      <c r="CY15" s="95" t="s">
        <v>21</v>
      </c>
      <c r="CZ15" s="76"/>
      <c r="DA15" s="81"/>
      <c r="DB15" s="81"/>
      <c r="DC15" s="82"/>
      <c r="DD15" s="81"/>
      <c r="DE15" s="83"/>
      <c r="DF15" s="25"/>
      <c r="DG15" s="25"/>
      <c r="DH15" s="131"/>
      <c r="DI15" s="95" t="s">
        <v>21</v>
      </c>
      <c r="DJ15" s="76"/>
      <c r="DK15" s="81"/>
      <c r="DL15" s="81"/>
      <c r="DM15" s="82"/>
      <c r="DN15" s="81"/>
      <c r="DO15" s="83"/>
      <c r="DP15" s="25"/>
      <c r="DQ15" s="25"/>
      <c r="DR15" s="131"/>
      <c r="DS15" s="95" t="s">
        <v>21</v>
      </c>
      <c r="DT15" s="76"/>
      <c r="DU15" s="81"/>
      <c r="DV15" s="81"/>
      <c r="DW15" s="82"/>
      <c r="DX15" s="81"/>
      <c r="DY15" s="83"/>
      <c r="DZ15" s="25"/>
      <c r="EA15" s="25"/>
      <c r="EB15" s="131"/>
      <c r="EC15" s="95" t="s">
        <v>21</v>
      </c>
      <c r="ED15" s="76">
        <v>13272</v>
      </c>
      <c r="EE15" s="76">
        <v>1397</v>
      </c>
      <c r="EF15" s="76">
        <v>7084</v>
      </c>
      <c r="EG15" s="76">
        <v>3453</v>
      </c>
      <c r="EH15" s="76">
        <v>8481</v>
      </c>
      <c r="EI15" s="77">
        <v>1338</v>
      </c>
      <c r="EJ15" s="25"/>
      <c r="EK15" s="25"/>
      <c r="EL15" s="131"/>
      <c r="EM15" s="95" t="s">
        <v>21</v>
      </c>
      <c r="EN15" s="76"/>
      <c r="EO15" s="81"/>
      <c r="EP15" s="81"/>
      <c r="EQ15" s="82"/>
      <c r="ER15" s="81"/>
      <c r="ES15" s="83"/>
      <c r="ET15" s="25"/>
      <c r="EU15" s="25"/>
      <c r="EV15" s="131"/>
      <c r="EW15" s="95" t="s">
        <v>21</v>
      </c>
      <c r="EX15" s="76"/>
      <c r="EY15" s="81"/>
      <c r="EZ15" s="81"/>
      <c r="FA15" s="82"/>
      <c r="FB15" s="81"/>
      <c r="FC15" s="83"/>
      <c r="FD15" s="25"/>
      <c r="FE15" s="25"/>
      <c r="FF15" s="131"/>
      <c r="FG15" s="95" t="s">
        <v>21</v>
      </c>
      <c r="FH15" s="76"/>
      <c r="FI15" s="81"/>
      <c r="FJ15" s="81"/>
      <c r="FK15" s="82"/>
      <c r="FL15" s="81"/>
      <c r="FM15" s="83"/>
      <c r="FN15" s="25"/>
      <c r="FO15" s="25"/>
      <c r="FP15" s="131"/>
      <c r="FQ15" s="95" t="s">
        <v>21</v>
      </c>
      <c r="FR15" s="76"/>
      <c r="FS15" s="81"/>
      <c r="FT15" s="81"/>
      <c r="FU15" s="82"/>
      <c r="FV15" s="81"/>
      <c r="FW15" s="83"/>
      <c r="FX15" s="25"/>
      <c r="FY15" s="25"/>
      <c r="FZ15" s="131"/>
      <c r="GA15" s="95" t="s">
        <v>21</v>
      </c>
      <c r="GB15" s="76"/>
      <c r="GC15" s="81"/>
      <c r="GD15" s="81"/>
      <c r="GE15" s="82"/>
      <c r="GF15" s="81"/>
      <c r="GG15" s="83"/>
      <c r="GH15" s="25"/>
      <c r="GI15" s="25"/>
    </row>
    <row xmlns:x14ac="http://schemas.microsoft.com/office/spreadsheetml/2009/9/ac" r="16" s="3" customFormat="true" x14ac:dyDescent="0.25">
      <c r="A16" s="406" t="str">
        <f ca="true">IF(ISBLANK('Data Summary'!A18),"",'Data Summary'!A18)</f>
        <v>SEN_2018_UIS</v>
      </c>
      <c r="B16" s="132"/>
      <c r="L16" s="132"/>
      <c r="V16" s="132"/>
      <c r="AF16" s="132"/>
      <c r="AP16" s="132"/>
      <c r="AZ16" s="139"/>
      <c r="BA16" s="139"/>
      <c r="BB16" s="139"/>
      <c r="BC16" s="139"/>
      <c r="BD16" s="139"/>
      <c r="BE16" s="139"/>
      <c r="BF16" s="139"/>
      <c r="BG16" s="139"/>
      <c r="BH16" s="140"/>
      <c r="BI16" s="140"/>
      <c r="BJ16" s="139"/>
      <c r="BK16" s="140"/>
      <c r="BL16" s="140"/>
      <c r="BM16" s="140"/>
      <c r="BN16" s="140"/>
      <c r="BO16" s="140"/>
      <c r="BP16" s="140"/>
      <c r="BQ16" s="140"/>
      <c r="BR16" s="140"/>
      <c r="BS16" s="140"/>
      <c r="BT16" s="139"/>
      <c r="BU16" s="140"/>
      <c r="BV16" s="140"/>
      <c r="BW16" s="140"/>
      <c r="BX16" s="140"/>
      <c r="BY16" s="140"/>
      <c r="BZ16" s="140"/>
      <c r="CA16" s="140"/>
      <c r="CB16" s="140"/>
      <c r="CC16" s="140"/>
      <c r="CD16" s="139"/>
      <c r="CE16" s="140"/>
      <c r="CF16" s="140"/>
      <c r="CG16" s="140"/>
      <c r="CH16" s="140"/>
      <c r="CI16" s="140"/>
      <c r="CJ16" s="140"/>
      <c r="CK16" s="140"/>
      <c r="CL16" s="140"/>
      <c r="CM16" s="140"/>
      <c r="CN16" s="139"/>
      <c r="CO16" s="140"/>
      <c r="CP16" s="140"/>
      <c r="CQ16" s="140"/>
      <c r="CR16" s="140"/>
      <c r="CS16" s="140"/>
      <c r="CT16" s="140"/>
      <c r="CU16" s="140"/>
      <c r="CV16" s="140"/>
      <c r="CW16" s="140"/>
      <c r="CX16" s="139"/>
      <c r="CY16" s="140"/>
      <c r="CZ16" s="140"/>
      <c r="DH16" s="132"/>
      <c r="DR16" s="132"/>
      <c r="EB16" s="132"/>
      <c r="EL16" s="132"/>
      <c r="EV16" s="132"/>
      <c r="FF16" s="132"/>
      <c r="FP16" s="132"/>
      <c r="FZ16" s="132"/>
      <c r="GJ16" s="132"/>
      <c r="GT16" s="132"/>
      <c r="HD16" s="132"/>
      <c r="HN16" s="132"/>
      <c r="HX16" s="132"/>
      <c r="IH16" s="132"/>
    </row>
    <row xmlns:x14ac="http://schemas.microsoft.com/office/spreadsheetml/2009/9/ac" r="17" s="3" customFormat="true" x14ac:dyDescent="0.25">
      <c r="A17" s="406" t="str">
        <f ca="true">IF(ISBLANK('Data Summary'!A19),"",'Data Summary'!A19)</f>
        <v>SEN_2018_EMIS</v>
      </c>
      <c r="B17" s="132"/>
      <c r="L17" s="132"/>
      <c r="V17" s="132"/>
      <c r="AF17" s="132"/>
      <c r="AP17" s="132"/>
      <c r="AZ17" s="139"/>
      <c r="BA17" s="139"/>
      <c r="BB17" s="139"/>
      <c r="BC17" s="139"/>
      <c r="BD17" s="139"/>
      <c r="BE17" s="139"/>
      <c r="BF17" s="139"/>
      <c r="BG17" s="139"/>
      <c r="BH17" s="140"/>
      <c r="BI17" s="140"/>
      <c r="BJ17" s="139"/>
      <c r="BK17" s="140"/>
      <c r="BL17" s="140"/>
      <c r="BM17" s="140"/>
      <c r="BN17" s="140"/>
      <c r="BO17" s="140"/>
      <c r="BP17" s="140"/>
      <c r="BQ17" s="140"/>
      <c r="BR17" s="140"/>
      <c r="BS17" s="140"/>
      <c r="BT17" s="139"/>
      <c r="BU17" s="140"/>
      <c r="BV17" s="140"/>
      <c r="BW17" s="140"/>
      <c r="BX17" s="140"/>
      <c r="BY17" s="140"/>
      <c r="BZ17" s="140"/>
      <c r="CA17" s="140"/>
      <c r="CB17" s="140"/>
      <c r="CC17" s="140"/>
      <c r="CD17" s="139"/>
      <c r="CE17" s="140"/>
      <c r="CF17" s="140"/>
      <c r="CG17" s="140"/>
      <c r="CH17" s="140"/>
      <c r="CI17" s="140"/>
      <c r="CJ17" s="140"/>
      <c r="CK17" s="140"/>
      <c r="CL17" s="140"/>
      <c r="CM17" s="140"/>
      <c r="CN17" s="139"/>
      <c r="CO17" s="140"/>
      <c r="CP17" s="140"/>
      <c r="CQ17" s="140"/>
      <c r="CR17" s="140"/>
      <c r="CS17" s="140"/>
      <c r="CT17" s="140"/>
      <c r="CU17" s="140"/>
      <c r="CV17" s="140"/>
      <c r="CW17" s="140"/>
      <c r="CX17" s="139"/>
      <c r="CY17" s="140"/>
      <c r="CZ17" s="140"/>
      <c r="DH17" s="132"/>
      <c r="DR17" s="132"/>
      <c r="EB17" s="132"/>
      <c r="EL17" s="132"/>
      <c r="EV17" s="132"/>
      <c r="FF17" s="132"/>
      <c r="FP17" s="132"/>
      <c r="FZ17" s="132"/>
      <c r="GJ17" s="132"/>
      <c r="GT17" s="132"/>
      <c r="HD17" s="132"/>
      <c r="HN17" s="132"/>
      <c r="HX17" s="132"/>
      <c r="IH17" s="132"/>
    </row>
    <row xmlns:x14ac="http://schemas.microsoft.com/office/spreadsheetml/2009/9/ac" r="18" s="3" customFormat="true" x14ac:dyDescent="0.25">
      <c r="A18" s="406" t="str">
        <f ca="true">IF(ISBLANK('Data Summary'!A20),"",'Data Summary'!A20)</f>
        <v>SEN_2019_UIS</v>
      </c>
      <c r="B18" s="132"/>
      <c r="L18" s="132"/>
      <c r="V18" s="132"/>
      <c r="AF18" s="132"/>
      <c r="AP18" s="132"/>
      <c r="AZ18" s="139"/>
      <c r="BA18" s="139"/>
      <c r="BB18" s="139"/>
      <c r="BC18" s="139"/>
      <c r="BD18" s="139"/>
      <c r="BE18" s="139"/>
      <c r="BF18" s="139"/>
      <c r="BG18" s="139"/>
      <c r="BH18" s="140"/>
      <c r="BI18" s="140"/>
      <c r="BJ18" s="139"/>
      <c r="BK18" s="140"/>
      <c r="BL18" s="140"/>
      <c r="BM18" s="140"/>
      <c r="BN18" s="140"/>
      <c r="BO18" s="140"/>
      <c r="BP18" s="140"/>
      <c r="BQ18" s="140"/>
      <c r="BR18" s="140"/>
      <c r="BS18" s="140"/>
      <c r="BT18" s="139"/>
      <c r="BU18" s="140"/>
      <c r="BV18" s="140"/>
      <c r="BW18" s="140"/>
      <c r="BX18" s="140"/>
      <c r="BY18" s="140"/>
      <c r="BZ18" s="140"/>
      <c r="CA18" s="140"/>
      <c r="CB18" s="140"/>
      <c r="CC18" s="140"/>
      <c r="CD18" s="139"/>
      <c r="CE18" s="140"/>
      <c r="CF18" s="140"/>
      <c r="CG18" s="140"/>
      <c r="CH18" s="140"/>
      <c r="CI18" s="140"/>
      <c r="CJ18" s="140"/>
      <c r="CK18" s="140"/>
      <c r="CL18" s="140"/>
      <c r="CM18" s="140"/>
      <c r="CN18" s="139"/>
      <c r="CO18" s="140"/>
      <c r="CP18" s="140"/>
      <c r="CQ18" s="140"/>
      <c r="CR18" s="140"/>
      <c r="CS18" s="140"/>
      <c r="CT18" s="140"/>
      <c r="CU18" s="140"/>
      <c r="CV18" s="140"/>
      <c r="CW18" s="140"/>
      <c r="CX18" s="139"/>
      <c r="CY18" s="140"/>
      <c r="CZ18" s="140"/>
      <c r="DH18" s="132"/>
      <c r="DR18" s="132"/>
      <c r="EB18" s="132"/>
      <c r="EL18" s="132"/>
      <c r="EV18" s="132"/>
      <c r="FF18" s="132"/>
      <c r="FP18" s="132"/>
      <c r="FZ18" s="132"/>
      <c r="GJ18" s="132"/>
      <c r="GT18" s="132"/>
      <c r="HD18" s="132"/>
      <c r="HN18" s="132"/>
      <c r="HX18" s="132"/>
      <c r="IH18" s="132"/>
    </row>
    <row xmlns:x14ac="http://schemas.microsoft.com/office/spreadsheetml/2009/9/ac" r="19" s="3" customFormat="true" x14ac:dyDescent="0.25">
      <c r="A19" s="406" t="str">
        <f ca="true">IF(ISBLANK('Data Summary'!A21),"",'Data Summary'!A21)</f>
        <v>SEN_2020_UIS</v>
      </c>
      <c r="B19" s="132"/>
      <c r="L19" s="132"/>
      <c r="V19" s="132"/>
      <c r="AF19" s="132"/>
      <c r="AP19" s="132"/>
      <c r="AZ19" s="139"/>
      <c r="BA19" s="139"/>
      <c r="BB19" s="139"/>
      <c r="BC19" s="139"/>
      <c r="BD19" s="139"/>
      <c r="BE19" s="139"/>
      <c r="BF19" s="139"/>
      <c r="BG19" s="139"/>
      <c r="BH19" s="140"/>
      <c r="BI19" s="140"/>
      <c r="BJ19" s="139"/>
      <c r="BK19" s="140"/>
      <c r="BL19" s="140"/>
      <c r="BM19" s="140"/>
      <c r="BN19" s="140"/>
      <c r="BO19" s="140"/>
      <c r="BP19" s="140"/>
      <c r="BQ19" s="140"/>
      <c r="BR19" s="140"/>
      <c r="BS19" s="140"/>
      <c r="BT19" s="139"/>
      <c r="BU19" s="140"/>
      <c r="BV19" s="140"/>
      <c r="BW19" s="140"/>
      <c r="BX19" s="140"/>
      <c r="BY19" s="140"/>
      <c r="BZ19" s="140"/>
      <c r="CA19" s="140"/>
      <c r="CB19" s="140"/>
      <c r="CC19" s="140"/>
      <c r="CD19" s="139"/>
      <c r="CE19" s="140"/>
      <c r="CF19" s="140"/>
      <c r="CG19" s="140"/>
      <c r="CH19" s="140"/>
      <c r="CI19" s="140"/>
      <c r="CJ19" s="140"/>
      <c r="CK19" s="140"/>
      <c r="CL19" s="140"/>
      <c r="CM19" s="140"/>
      <c r="CN19" s="139"/>
      <c r="CO19" s="140"/>
      <c r="CP19" s="140"/>
      <c r="CQ19" s="140"/>
      <c r="CR19" s="140"/>
      <c r="CS19" s="140"/>
      <c r="CT19" s="140"/>
      <c r="CU19" s="140"/>
      <c r="CV19" s="140"/>
      <c r="CW19" s="140"/>
      <c r="CX19" s="139"/>
      <c r="CY19" s="140"/>
      <c r="CZ19" s="140"/>
      <c r="DH19" s="132"/>
      <c r="DR19" s="132"/>
      <c r="EB19" s="132"/>
      <c r="EL19" s="132"/>
      <c r="EV19" s="132"/>
      <c r="FF19" s="132"/>
      <c r="FP19" s="132"/>
      <c r="FZ19" s="132"/>
      <c r="GJ19" s="132"/>
      <c r="GT19" s="132"/>
      <c r="HD19" s="132"/>
      <c r="HN19" s="132"/>
      <c r="HX19" s="132"/>
      <c r="IH19" s="132"/>
    </row>
    <row xmlns:x14ac="http://schemas.microsoft.com/office/spreadsheetml/2009/9/ac" r="20" s="3" customFormat="true" x14ac:dyDescent="0.25">
      <c r="A20" s="406" t="str">
        <f ca="true">IF(ISBLANK('Data Summary'!A22),"",'Data Summary'!A22)</f>
        <v>SEN_2021_UIS</v>
      </c>
      <c r="B20" s="132"/>
      <c r="L20" s="132"/>
      <c r="V20" s="132"/>
      <c r="AF20" s="132"/>
      <c r="AP20" s="132"/>
      <c r="AZ20" s="139"/>
      <c r="BA20" s="139"/>
      <c r="BB20" s="139"/>
      <c r="BC20" s="139"/>
      <c r="BD20" s="139"/>
      <c r="BE20" s="139"/>
      <c r="BF20" s="139"/>
      <c r="BG20" s="139"/>
      <c r="BH20" s="140"/>
      <c r="BI20" s="140"/>
      <c r="BJ20" s="139"/>
      <c r="BK20" s="140"/>
      <c r="BL20" s="140"/>
      <c r="BM20" s="140"/>
      <c r="BN20" s="140"/>
      <c r="BO20" s="140"/>
      <c r="BP20" s="140"/>
      <c r="BQ20" s="140"/>
      <c r="BR20" s="140"/>
      <c r="BS20" s="140"/>
      <c r="BT20" s="139"/>
      <c r="BU20" s="140"/>
      <c r="BV20" s="140"/>
      <c r="BW20" s="140"/>
      <c r="BX20" s="140"/>
      <c r="BY20" s="140"/>
      <c r="BZ20" s="140"/>
      <c r="CA20" s="140"/>
      <c r="CB20" s="140"/>
      <c r="CC20" s="140"/>
      <c r="CD20" s="139"/>
      <c r="CE20" s="140"/>
      <c r="CF20" s="140"/>
      <c r="CG20" s="140"/>
      <c r="CH20" s="140"/>
      <c r="CI20" s="140"/>
      <c r="CJ20" s="140"/>
      <c r="CK20" s="140"/>
      <c r="CL20" s="140"/>
      <c r="CM20" s="140"/>
      <c r="CN20" s="139"/>
      <c r="CO20" s="140"/>
      <c r="CP20" s="140"/>
      <c r="CQ20" s="140"/>
      <c r="CR20" s="140"/>
      <c r="CS20" s="140"/>
      <c r="CT20" s="140"/>
      <c r="CU20" s="140"/>
      <c r="CV20" s="140"/>
      <c r="CW20" s="140"/>
      <c r="CX20" s="139"/>
      <c r="CY20" s="140"/>
      <c r="CZ20" s="140"/>
      <c r="DH20" s="132"/>
      <c r="DR20" s="132"/>
      <c r="EB20" s="132"/>
      <c r="EL20" s="132"/>
      <c r="EV20" s="132"/>
      <c r="FF20" s="132"/>
      <c r="FP20" s="132"/>
      <c r="FZ20" s="132"/>
      <c r="GJ20" s="132"/>
      <c r="GT20" s="132"/>
      <c r="HD20" s="132"/>
      <c r="HN20" s="132"/>
      <c r="HX20" s="132"/>
      <c r="IH20" s="132"/>
    </row>
    <row xmlns:x14ac="http://schemas.microsoft.com/office/spreadsheetml/2009/9/ac" r="21" s="3" customFormat="true" x14ac:dyDescent="0.25">
      <c r="A21" s="406" t="str">
        <f ca="true">IF(ISBLANK('Data Summary'!A23),"",'Data Summary'!A23)</f>
        <v>SEN_2022_SUR</v>
      </c>
      <c r="B21" s="132"/>
      <c r="L21" s="132"/>
      <c r="V21" s="132"/>
      <c r="AF21" s="132"/>
      <c r="AP21" s="132"/>
      <c r="AZ21" s="139"/>
      <c r="BA21" s="139"/>
      <c r="BB21" s="139"/>
      <c r="BC21" s="139"/>
      <c r="BD21" s="139"/>
      <c r="BE21" s="139"/>
      <c r="BF21" s="139"/>
      <c r="BG21" s="139"/>
      <c r="BH21" s="140"/>
      <c r="BI21" s="140"/>
      <c r="BJ21" s="139"/>
      <c r="BK21" s="140"/>
      <c r="BL21" s="140"/>
      <c r="BM21" s="140"/>
      <c r="BN21" s="140"/>
      <c r="BO21" s="140"/>
      <c r="BP21" s="140"/>
      <c r="BQ21" s="140"/>
      <c r="BR21" s="140"/>
      <c r="BS21" s="140"/>
      <c r="BT21" s="139"/>
      <c r="BU21" s="140"/>
      <c r="BV21" s="140"/>
      <c r="BW21" s="140"/>
      <c r="BX21" s="140"/>
      <c r="BY21" s="140"/>
      <c r="BZ21" s="140"/>
      <c r="CA21" s="140"/>
      <c r="CB21" s="140"/>
      <c r="CC21" s="140"/>
      <c r="CD21" s="139"/>
      <c r="CE21" s="140"/>
      <c r="CF21" s="140"/>
      <c r="CG21" s="140"/>
      <c r="CH21" s="140"/>
      <c r="CI21" s="140"/>
      <c r="CJ21" s="140"/>
      <c r="CK21" s="140"/>
      <c r="CL21" s="140"/>
      <c r="CM21" s="140"/>
      <c r="CN21" s="139"/>
      <c r="CO21" s="140"/>
      <c r="CP21" s="140"/>
      <c r="CQ21" s="140"/>
      <c r="CR21" s="140"/>
      <c r="CS21" s="140"/>
      <c r="CT21" s="140"/>
      <c r="CU21" s="140"/>
      <c r="CV21" s="140"/>
      <c r="CW21" s="140"/>
      <c r="CX21" s="139"/>
      <c r="CY21" s="140"/>
      <c r="CZ21" s="140"/>
      <c r="DH21" s="132"/>
      <c r="DR21" s="132"/>
      <c r="EB21" s="132"/>
      <c r="EL21" s="132"/>
      <c r="EV21" s="132"/>
      <c r="FF21" s="132"/>
      <c r="FP21" s="132"/>
      <c r="FZ21" s="132"/>
      <c r="GJ21" s="132"/>
      <c r="GT21" s="132"/>
      <c r="HD21" s="132"/>
      <c r="HN21" s="132"/>
      <c r="HX21" s="132"/>
      <c r="IH21" s="132"/>
    </row>
    <row xmlns:x14ac="http://schemas.microsoft.com/office/spreadsheetml/2009/9/ac" r="22" s="3" customFormat="true" x14ac:dyDescent="0.25">
      <c r="A22" s="406" t="str">
        <f ca="true">IF(ISBLANK('Data Summary'!A24),"",'Data Summary'!A24)</f>
        <v>SEN_2022_UIS</v>
      </c>
      <c r="B22" s="132"/>
      <c r="L22" s="132"/>
      <c r="V22" s="132"/>
      <c r="AF22" s="132"/>
      <c r="AP22" s="132"/>
      <c r="AZ22" s="139"/>
      <c r="BA22" s="139"/>
      <c r="BB22" s="139"/>
      <c r="BC22" s="139"/>
      <c r="BD22" s="139"/>
      <c r="BE22" s="139"/>
      <c r="BF22" s="139"/>
      <c r="BG22" s="139"/>
      <c r="BH22" s="140"/>
      <c r="BI22" s="140"/>
      <c r="BJ22" s="139"/>
      <c r="BK22" s="140"/>
      <c r="BL22" s="140"/>
      <c r="BM22" s="140"/>
      <c r="BN22" s="140"/>
      <c r="BO22" s="140"/>
      <c r="BP22" s="140"/>
      <c r="BQ22" s="140"/>
      <c r="BR22" s="140"/>
      <c r="BS22" s="140"/>
      <c r="BT22" s="139"/>
      <c r="BU22" s="140"/>
      <c r="BV22" s="140"/>
      <c r="BW22" s="140"/>
      <c r="BX22" s="140"/>
      <c r="BY22" s="140"/>
      <c r="BZ22" s="140"/>
      <c r="CA22" s="140"/>
      <c r="CB22" s="140"/>
      <c r="CC22" s="140"/>
      <c r="CD22" s="139"/>
      <c r="CE22" s="140"/>
      <c r="CF22" s="140"/>
      <c r="CG22" s="140"/>
      <c r="CH22" s="140"/>
      <c r="CI22" s="140"/>
      <c r="CJ22" s="140"/>
      <c r="CK22" s="140"/>
      <c r="CL22" s="140"/>
      <c r="CM22" s="140"/>
      <c r="CN22" s="139"/>
      <c r="CO22" s="140"/>
      <c r="CP22" s="140"/>
      <c r="CQ22" s="140"/>
      <c r="CR22" s="140"/>
      <c r="CS22" s="140"/>
      <c r="CT22" s="140"/>
      <c r="CU22" s="140"/>
      <c r="CV22" s="140"/>
      <c r="CW22" s="140"/>
      <c r="CX22" s="139"/>
      <c r="CY22" s="140"/>
      <c r="CZ22" s="140"/>
      <c r="DH22" s="132"/>
      <c r="DR22" s="132"/>
      <c r="EB22" s="132"/>
      <c r="EL22" s="132"/>
      <c r="EV22" s="132"/>
      <c r="FF22" s="132"/>
      <c r="FP22" s="132"/>
      <c r="FZ22" s="132"/>
      <c r="GJ22" s="132"/>
      <c r="GT22" s="132"/>
      <c r="HD22" s="132"/>
      <c r="HN22" s="132"/>
      <c r="HX22" s="132"/>
      <c r="IH22" s="132"/>
    </row>
    <row xmlns:x14ac="http://schemas.microsoft.com/office/spreadsheetml/2009/9/ac" r="23" s="3" customFormat="true" x14ac:dyDescent="0.25">
      <c r="A23" s="407" t="str">
        <f ca="true">IF(ISBLANK('Data Summary'!A25),"",'Data Summary'!A25)</f>
        <v/>
      </c>
      <c r="B23" s="132"/>
      <c r="L23" s="132"/>
      <c r="V23" s="132"/>
      <c r="AF23" s="132"/>
      <c r="AP23" s="132"/>
      <c r="AZ23" s="139"/>
      <c r="BA23" s="139"/>
      <c r="BB23" s="139"/>
      <c r="BC23" s="139"/>
      <c r="BD23" s="139"/>
      <c r="BE23" s="139"/>
      <c r="BF23" s="139"/>
      <c r="BG23" s="139"/>
      <c r="BH23" s="140"/>
      <c r="BI23" s="140"/>
      <c r="BJ23" s="139"/>
      <c r="BK23" s="140"/>
      <c r="BL23" s="140"/>
      <c r="BM23" s="140"/>
      <c r="BN23" s="140"/>
      <c r="BO23" s="140"/>
      <c r="BP23" s="140"/>
      <c r="BQ23" s="140"/>
      <c r="BR23" s="140"/>
      <c r="BS23" s="140"/>
      <c r="BT23" s="139"/>
      <c r="BU23" s="140"/>
      <c r="BV23" s="140"/>
      <c r="BW23" s="140"/>
      <c r="BX23" s="140"/>
      <c r="BY23" s="140"/>
      <c r="BZ23" s="140"/>
      <c r="CA23" s="140"/>
      <c r="CB23" s="140"/>
      <c r="CC23" s="140"/>
      <c r="CD23" s="139"/>
      <c r="CE23" s="140"/>
      <c r="CF23" s="140"/>
      <c r="CG23" s="140"/>
      <c r="CH23" s="140"/>
      <c r="CI23" s="140"/>
      <c r="CJ23" s="140"/>
      <c r="CK23" s="140"/>
      <c r="CL23" s="140"/>
      <c r="CM23" s="140"/>
      <c r="CN23" s="139"/>
      <c r="CO23" s="140"/>
      <c r="CP23" s="140"/>
      <c r="CQ23" s="140"/>
      <c r="CR23" s="140"/>
      <c r="CS23" s="140"/>
      <c r="CT23" s="140"/>
      <c r="CU23" s="140"/>
      <c r="CV23" s="140"/>
      <c r="CW23" s="140"/>
      <c r="CX23" s="139"/>
      <c r="CY23" s="140"/>
      <c r="CZ23" s="140"/>
      <c r="DH23" s="132"/>
      <c r="DR23" s="132"/>
      <c r="EB23" s="132"/>
      <c r="EL23" s="132"/>
      <c r="EV23" s="132"/>
      <c r="FF23" s="132"/>
      <c r="FP23" s="132"/>
      <c r="FZ23" s="132"/>
      <c r="GJ23" s="132"/>
      <c r="GT23" s="132"/>
      <c r="HD23" s="132"/>
      <c r="HN23" s="132"/>
      <c r="HX23" s="132"/>
      <c r="IH23" s="132"/>
    </row>
    <row xmlns:x14ac="http://schemas.microsoft.com/office/spreadsheetml/2009/9/ac" r="24" s="3" customFormat="true" x14ac:dyDescent="0.25">
      <c r="A24" s="407" t="str">
        <f ca="true">IF(ISBLANK('Data Summary'!A26),"",'Data Summary'!A26)</f>
        <v/>
      </c>
      <c r="B24" s="132"/>
      <c r="L24" s="132"/>
      <c r="V24" s="132"/>
      <c r="AF24" s="132"/>
      <c r="AP24" s="132"/>
      <c r="AZ24" s="139"/>
      <c r="BA24" s="139"/>
      <c r="BB24" s="139"/>
      <c r="BC24" s="139"/>
      <c r="BD24" s="139"/>
      <c r="BE24" s="139"/>
      <c r="BF24" s="139"/>
      <c r="BG24" s="139"/>
      <c r="BH24" s="140"/>
      <c r="BI24" s="140"/>
      <c r="BJ24" s="139"/>
      <c r="BK24" s="140"/>
      <c r="BL24" s="140"/>
      <c r="BM24" s="140"/>
      <c r="BN24" s="140"/>
      <c r="BO24" s="140"/>
      <c r="BP24" s="140"/>
      <c r="BQ24" s="140"/>
      <c r="BR24" s="140"/>
      <c r="BS24" s="140"/>
      <c r="BT24" s="139"/>
      <c r="BU24" s="140"/>
      <c r="BV24" s="140"/>
      <c r="BW24" s="140"/>
      <c r="BX24" s="140"/>
      <c r="BY24" s="140"/>
      <c r="BZ24" s="140"/>
      <c r="CA24" s="140"/>
      <c r="CB24" s="140"/>
      <c r="CC24" s="140"/>
      <c r="CD24" s="139"/>
      <c r="CE24" s="140"/>
      <c r="CF24" s="140"/>
      <c r="CG24" s="140"/>
      <c r="CH24" s="140"/>
      <c r="CI24" s="140"/>
      <c r="CJ24" s="140"/>
      <c r="CK24" s="140"/>
      <c r="CL24" s="140"/>
      <c r="CM24" s="140"/>
      <c r="CN24" s="139"/>
      <c r="CO24" s="140"/>
      <c r="CP24" s="140"/>
      <c r="CQ24" s="140"/>
      <c r="CR24" s="140"/>
      <c r="CS24" s="140"/>
      <c r="CT24" s="140"/>
      <c r="CU24" s="140"/>
      <c r="CV24" s="140"/>
      <c r="CW24" s="140"/>
      <c r="CX24" s="139"/>
      <c r="CY24" s="140"/>
      <c r="CZ24" s="140"/>
      <c r="DH24" s="132"/>
      <c r="DR24" s="132"/>
      <c r="EB24" s="132"/>
      <c r="EL24" s="132"/>
      <c r="EV24" s="132"/>
      <c r="FF24" s="132"/>
      <c r="FP24" s="132"/>
      <c r="FZ24" s="132"/>
      <c r="GJ24" s="132"/>
      <c r="GT24" s="132"/>
      <c r="HD24" s="132"/>
      <c r="HN24" s="132"/>
      <c r="HX24" s="132"/>
      <c r="IH24" s="132"/>
    </row>
    <row xmlns:x14ac="http://schemas.microsoft.com/office/spreadsheetml/2009/9/ac" r="25" s="3" customFormat="true" x14ac:dyDescent="0.25">
      <c r="A25" s="407" t="str">
        <f ca="true">IF(ISBLANK('Data Summary'!A27),"",'Data Summary'!A27)</f>
        <v/>
      </c>
      <c r="B25" s="132"/>
      <c r="L25" s="132"/>
      <c r="V25" s="132"/>
      <c r="AF25" s="132"/>
      <c r="AP25" s="132"/>
      <c r="AZ25" s="139"/>
      <c r="BA25" s="139"/>
      <c r="BB25" s="139"/>
      <c r="BC25" s="139"/>
      <c r="BD25" s="139"/>
      <c r="BE25" s="139"/>
      <c r="BF25" s="139"/>
      <c r="BG25" s="139"/>
      <c r="BH25" s="140"/>
      <c r="BI25" s="140"/>
      <c r="BJ25" s="139"/>
      <c r="BK25" s="140"/>
      <c r="BL25" s="140"/>
      <c r="BM25" s="140"/>
      <c r="BN25" s="140"/>
      <c r="BO25" s="140"/>
      <c r="BP25" s="140"/>
      <c r="BQ25" s="140"/>
      <c r="BR25" s="140"/>
      <c r="BS25" s="140"/>
      <c r="BT25" s="139"/>
      <c r="BU25" s="140"/>
      <c r="BV25" s="140"/>
      <c r="BW25" s="140"/>
      <c r="BX25" s="140"/>
      <c r="BY25" s="140"/>
      <c r="BZ25" s="140"/>
      <c r="CA25" s="140"/>
      <c r="CB25" s="140"/>
      <c r="CC25" s="140"/>
      <c r="CD25" s="139"/>
      <c r="CE25" s="140"/>
      <c r="CF25" s="140"/>
      <c r="CG25" s="140"/>
      <c r="CH25" s="140"/>
      <c r="CI25" s="140"/>
      <c r="CJ25" s="140"/>
      <c r="CK25" s="140"/>
      <c r="CL25" s="140"/>
      <c r="CM25" s="140"/>
      <c r="CN25" s="139"/>
      <c r="CO25" s="140"/>
      <c r="CP25" s="140"/>
      <c r="CQ25" s="140"/>
      <c r="CR25" s="140"/>
      <c r="CS25" s="140"/>
      <c r="CT25" s="140"/>
      <c r="CU25" s="140"/>
      <c r="CV25" s="140"/>
      <c r="CW25" s="140"/>
      <c r="CX25" s="139"/>
      <c r="CY25" s="140"/>
      <c r="CZ25" s="140"/>
      <c r="DH25" s="132"/>
      <c r="DR25" s="132"/>
      <c r="EB25" s="132"/>
      <c r="EL25" s="132"/>
      <c r="EV25" s="132"/>
      <c r="FF25" s="132"/>
      <c r="FP25" s="132"/>
      <c r="FZ25" s="132"/>
      <c r="GJ25" s="132"/>
      <c r="GT25" s="132"/>
      <c r="HD25" s="132"/>
      <c r="HN25" s="132"/>
      <c r="HX25" s="132"/>
      <c r="IH25" s="132"/>
    </row>
    <row xmlns:x14ac="http://schemas.microsoft.com/office/spreadsheetml/2009/9/ac" r="26" s="3" customFormat="true" x14ac:dyDescent="0.25">
      <c r="A26" s="407" t="str">
        <f ca="true">IF(ISBLANK('Data Summary'!A28),"",'Data Summary'!A28)</f>
        <v/>
      </c>
      <c r="B26" s="132"/>
      <c r="L26" s="132"/>
      <c r="V26" s="132"/>
      <c r="AF26" s="132"/>
      <c r="AP26" s="132"/>
      <c r="AZ26" s="139"/>
      <c r="BA26" s="139"/>
      <c r="BB26" s="139"/>
      <c r="BC26" s="139"/>
      <c r="BD26" s="139"/>
      <c r="BE26" s="139"/>
      <c r="BF26" s="139"/>
      <c r="BG26" s="139"/>
      <c r="BH26" s="140"/>
      <c r="BI26" s="140"/>
      <c r="BJ26" s="139"/>
      <c r="BK26" s="140"/>
      <c r="BL26" s="140"/>
      <c r="BM26" s="140"/>
      <c r="BN26" s="140"/>
      <c r="BO26" s="140"/>
      <c r="BP26" s="140"/>
      <c r="BQ26" s="140"/>
      <c r="BR26" s="140"/>
      <c r="BS26" s="140"/>
      <c r="BT26" s="139"/>
      <c r="BU26" s="140"/>
      <c r="BV26" s="140"/>
      <c r="BW26" s="140"/>
      <c r="BX26" s="140"/>
      <c r="BY26" s="140"/>
      <c r="BZ26" s="140"/>
      <c r="CA26" s="140"/>
      <c r="CB26" s="140"/>
      <c r="CC26" s="140"/>
      <c r="CD26" s="139"/>
      <c r="CE26" s="140"/>
      <c r="CF26" s="140"/>
      <c r="CG26" s="140"/>
      <c r="CH26" s="140"/>
      <c r="CI26" s="140"/>
      <c r="CJ26" s="140"/>
      <c r="CK26" s="140"/>
      <c r="CL26" s="140"/>
      <c r="CM26" s="140"/>
      <c r="CN26" s="139"/>
      <c r="CO26" s="140"/>
      <c r="CP26" s="140"/>
      <c r="CQ26" s="140"/>
      <c r="CR26" s="140"/>
      <c r="CS26" s="140"/>
      <c r="CT26" s="140"/>
      <c r="CU26" s="140"/>
      <c r="CV26" s="140"/>
      <c r="CW26" s="140"/>
      <c r="CX26" s="139"/>
      <c r="CY26" s="140"/>
      <c r="CZ26" s="140"/>
      <c r="DH26" s="132"/>
      <c r="DR26" s="132"/>
      <c r="EB26" s="132"/>
      <c r="EL26" s="132"/>
      <c r="EV26" s="132"/>
      <c r="FF26" s="132"/>
      <c r="FP26" s="132"/>
      <c r="FZ26" s="132"/>
      <c r="GJ26" s="132"/>
      <c r="GT26" s="132"/>
      <c r="HD26" s="132"/>
      <c r="HN26" s="132"/>
      <c r="HX26" s="132"/>
      <c r="IH26" s="132"/>
    </row>
    <row xmlns:x14ac="http://schemas.microsoft.com/office/spreadsheetml/2009/9/ac" r="27" s="3" customFormat="true" x14ac:dyDescent="0.25">
      <c r="A27" s="407" t="str">
        <f ca="true">IF(ISBLANK('Data Summary'!A29),"",'Data Summary'!A29)</f>
        <v/>
      </c>
      <c r="B27" s="132"/>
      <c r="L27" s="132"/>
      <c r="V27" s="132"/>
      <c r="AF27" s="132"/>
      <c r="AP27" s="132"/>
      <c r="AZ27" s="139"/>
      <c r="BA27" s="139"/>
      <c r="BB27" s="139"/>
      <c r="BC27" s="139"/>
      <c r="BD27" s="139"/>
      <c r="BE27" s="139"/>
      <c r="BF27" s="139"/>
      <c r="BG27" s="139"/>
      <c r="BH27" s="140"/>
      <c r="BI27" s="140"/>
      <c r="BJ27" s="139"/>
      <c r="BK27" s="140"/>
      <c r="BL27" s="140"/>
      <c r="BM27" s="140"/>
      <c r="BN27" s="140"/>
      <c r="BO27" s="140"/>
      <c r="BP27" s="140"/>
      <c r="BQ27" s="140"/>
      <c r="BR27" s="140"/>
      <c r="BS27" s="140"/>
      <c r="BT27" s="139"/>
      <c r="BU27" s="140"/>
      <c r="BV27" s="140"/>
      <c r="BW27" s="140"/>
      <c r="BX27" s="140"/>
      <c r="BY27" s="140"/>
      <c r="BZ27" s="140"/>
      <c r="CA27" s="140"/>
      <c r="CB27" s="140"/>
      <c r="CC27" s="140"/>
      <c r="CD27" s="139"/>
      <c r="CE27" s="140"/>
      <c r="CF27" s="140"/>
      <c r="CG27" s="140"/>
      <c r="CH27" s="140"/>
      <c r="CI27" s="140"/>
      <c r="CJ27" s="140"/>
      <c r="CK27" s="140"/>
      <c r="CL27" s="140"/>
      <c r="CM27" s="140"/>
      <c r="CN27" s="139"/>
      <c r="CO27" s="140"/>
      <c r="CP27" s="140"/>
      <c r="CQ27" s="140"/>
      <c r="CR27" s="140"/>
      <c r="CS27" s="140"/>
      <c r="CT27" s="140"/>
      <c r="CU27" s="140"/>
      <c r="CV27" s="140"/>
      <c r="CW27" s="140"/>
      <c r="CX27" s="139"/>
      <c r="CY27" s="140"/>
      <c r="CZ27" s="140"/>
      <c r="DH27" s="132"/>
      <c r="DR27" s="132"/>
      <c r="EB27" s="132"/>
      <c r="EL27" s="132"/>
      <c r="EV27" s="132"/>
      <c r="FF27" s="132"/>
      <c r="FP27" s="132"/>
      <c r="FZ27" s="132"/>
      <c r="GJ27" s="132"/>
      <c r="GT27" s="132"/>
      <c r="HD27" s="132"/>
      <c r="HN27" s="132"/>
      <c r="HX27" s="132"/>
      <c r="IH27" s="132"/>
    </row>
    <row xmlns:x14ac="http://schemas.microsoft.com/office/spreadsheetml/2009/9/ac" r="28" s="3" customFormat="true" x14ac:dyDescent="0.25">
      <c r="A28" s="407" t="str">
        <f ca="true">IF(ISBLANK('Data Summary'!A30),"",'Data Summary'!A30)</f>
        <v/>
      </c>
      <c r="B28" s="132"/>
      <c r="L28" s="132"/>
      <c r="V28" s="132"/>
      <c r="AF28" s="132"/>
      <c r="AP28" s="132"/>
      <c r="AZ28" s="139"/>
      <c r="BA28" s="139"/>
      <c r="BB28" s="139"/>
      <c r="BC28" s="139"/>
      <c r="BD28" s="139"/>
      <c r="BE28" s="139"/>
      <c r="BF28" s="139"/>
      <c r="BG28" s="139"/>
      <c r="BH28" s="140"/>
      <c r="BI28" s="140"/>
      <c r="BJ28" s="139"/>
      <c r="BK28" s="140"/>
      <c r="BL28" s="140"/>
      <c r="BM28" s="140"/>
      <c r="BN28" s="140"/>
      <c r="BO28" s="140"/>
      <c r="BP28" s="140"/>
      <c r="BQ28" s="140"/>
      <c r="BR28" s="140"/>
      <c r="BS28" s="140"/>
      <c r="BT28" s="139"/>
      <c r="BU28" s="140"/>
      <c r="BV28" s="140"/>
      <c r="BW28" s="140"/>
      <c r="BX28" s="140"/>
      <c r="BY28" s="140"/>
      <c r="BZ28" s="140"/>
      <c r="CA28" s="140"/>
      <c r="CB28" s="140"/>
      <c r="CC28" s="140"/>
      <c r="CD28" s="139"/>
      <c r="CE28" s="140"/>
      <c r="CF28" s="140"/>
      <c r="CG28" s="140"/>
      <c r="CH28" s="140"/>
      <c r="CI28" s="140"/>
      <c r="CJ28" s="140"/>
      <c r="CK28" s="140"/>
      <c r="CL28" s="140"/>
      <c r="CM28" s="140"/>
      <c r="CN28" s="139"/>
      <c r="CO28" s="140"/>
      <c r="CP28" s="140"/>
      <c r="CQ28" s="140"/>
      <c r="CR28" s="140"/>
      <c r="CS28" s="140"/>
      <c r="CT28" s="140"/>
      <c r="CU28" s="140"/>
      <c r="CV28" s="140"/>
      <c r="CW28" s="140"/>
      <c r="CX28" s="139"/>
      <c r="CY28" s="140"/>
      <c r="CZ28" s="140"/>
      <c r="DH28" s="132"/>
      <c r="DR28" s="132"/>
      <c r="EB28" s="132"/>
      <c r="EL28" s="132"/>
      <c r="EV28" s="132"/>
      <c r="FF28" s="132"/>
      <c r="FP28" s="132"/>
      <c r="FZ28" s="132"/>
      <c r="GJ28" s="132"/>
      <c r="GT28" s="132"/>
      <c r="HD28" s="132"/>
      <c r="HN28" s="132"/>
      <c r="HX28" s="132"/>
      <c r="IH28" s="132"/>
    </row>
    <row xmlns:x14ac="http://schemas.microsoft.com/office/spreadsheetml/2009/9/ac" r="29" s="3" customFormat="true" x14ac:dyDescent="0.25">
      <c r="A29" s="407" t="str">
        <f ca="true">IF(ISBLANK('Data Summary'!A31),"",'Data Summary'!A31)</f>
        <v/>
      </c>
      <c r="B29" s="132"/>
      <c r="L29" s="132"/>
      <c r="V29" s="132"/>
      <c r="AF29" s="132"/>
      <c r="AP29" s="132"/>
      <c r="AZ29" s="139"/>
      <c r="BA29" s="139"/>
      <c r="BB29" s="139"/>
      <c r="BC29" s="139"/>
      <c r="BD29" s="139"/>
      <c r="BE29" s="139"/>
      <c r="BF29" s="139"/>
      <c r="BG29" s="139"/>
      <c r="BH29" s="140"/>
      <c r="BI29" s="140"/>
      <c r="BJ29" s="139"/>
      <c r="BK29" s="140"/>
      <c r="BL29" s="140"/>
      <c r="BM29" s="140"/>
      <c r="BN29" s="140"/>
      <c r="BO29" s="140"/>
      <c r="BP29" s="140"/>
      <c r="BQ29" s="140"/>
      <c r="BR29" s="140"/>
      <c r="BS29" s="140"/>
      <c r="BT29" s="139"/>
      <c r="BU29" s="140"/>
      <c r="BV29" s="140"/>
      <c r="BW29" s="140"/>
      <c r="BX29" s="140"/>
      <c r="BY29" s="140"/>
      <c r="BZ29" s="140"/>
      <c r="CA29" s="140"/>
      <c r="CB29" s="140"/>
      <c r="CC29" s="140"/>
      <c r="CD29" s="139"/>
      <c r="CE29" s="140"/>
      <c r="CF29" s="140"/>
      <c r="CG29" s="140"/>
      <c r="CH29" s="140"/>
      <c r="CI29" s="140"/>
      <c r="CJ29" s="140"/>
      <c r="CK29" s="140"/>
      <c r="CL29" s="140"/>
      <c r="CM29" s="140"/>
      <c r="CN29" s="139"/>
      <c r="CO29" s="140"/>
      <c r="CP29" s="140"/>
      <c r="CQ29" s="140"/>
      <c r="CR29" s="140"/>
      <c r="CS29" s="140"/>
      <c r="CT29" s="140"/>
      <c r="CU29" s="140"/>
      <c r="CV29" s="140"/>
      <c r="CW29" s="140"/>
      <c r="CX29" s="139"/>
      <c r="CY29" s="140"/>
      <c r="CZ29" s="140"/>
      <c r="DH29" s="132"/>
      <c r="DR29" s="132"/>
      <c r="EB29" s="132"/>
      <c r="EL29" s="132"/>
      <c r="EV29" s="132"/>
      <c r="FF29" s="132"/>
      <c r="FP29" s="132"/>
      <c r="FZ29" s="132"/>
      <c r="GJ29" s="132"/>
      <c r="GT29" s="132"/>
      <c r="HD29" s="132"/>
      <c r="HN29" s="132"/>
      <c r="HX29" s="132"/>
      <c r="IH29" s="132"/>
    </row>
    <row xmlns:x14ac="http://schemas.microsoft.com/office/spreadsheetml/2009/9/ac" r="30" s="3" customFormat="true" x14ac:dyDescent="0.25">
      <c r="A30" s="407" t="str">
        <f ca="true">IF(ISBLANK('Data Summary'!A32),"",'Data Summary'!A32)</f>
        <v/>
      </c>
      <c r="B30" s="132"/>
      <c r="L30" s="132"/>
      <c r="V30" s="132"/>
      <c r="AF30" s="132"/>
      <c r="AP30" s="132"/>
      <c r="AZ30" s="139"/>
      <c r="BA30" s="139"/>
      <c r="BB30" s="139"/>
      <c r="BC30" s="139"/>
      <c r="BD30" s="139"/>
      <c r="BE30" s="139"/>
      <c r="BF30" s="139"/>
      <c r="BG30" s="139"/>
      <c r="BH30" s="140"/>
      <c r="BI30" s="140"/>
      <c r="BJ30" s="139"/>
      <c r="BK30" s="140"/>
      <c r="BL30" s="140"/>
      <c r="BM30" s="140"/>
      <c r="BN30" s="140"/>
      <c r="BO30" s="140"/>
      <c r="BP30" s="140"/>
      <c r="BQ30" s="140"/>
      <c r="BR30" s="140"/>
      <c r="BS30" s="140"/>
      <c r="BT30" s="139"/>
      <c r="BU30" s="140"/>
      <c r="BV30" s="140"/>
      <c r="BW30" s="140"/>
      <c r="BX30" s="140"/>
      <c r="BY30" s="140"/>
      <c r="BZ30" s="140"/>
      <c r="CA30" s="140"/>
      <c r="CB30" s="140"/>
      <c r="CC30" s="140"/>
      <c r="CD30" s="139"/>
      <c r="CE30" s="140"/>
      <c r="CF30" s="140"/>
      <c r="CG30" s="140"/>
      <c r="CH30" s="140"/>
      <c r="CI30" s="140"/>
      <c r="CJ30" s="140"/>
      <c r="CK30" s="140"/>
      <c r="CL30" s="140"/>
      <c r="CM30" s="140"/>
      <c r="CN30" s="139"/>
      <c r="CO30" s="140"/>
      <c r="CP30" s="140"/>
      <c r="CQ30" s="140"/>
      <c r="CR30" s="140"/>
      <c r="CS30" s="140"/>
      <c r="CT30" s="140"/>
      <c r="CU30" s="140"/>
      <c r="CV30" s="140"/>
      <c r="CW30" s="140"/>
      <c r="CX30" s="139"/>
      <c r="CY30" s="140"/>
      <c r="CZ30" s="140"/>
      <c r="DH30" s="132"/>
      <c r="DR30" s="132"/>
      <c r="EB30" s="132"/>
      <c r="EL30" s="132"/>
      <c r="EV30" s="132"/>
      <c r="FF30" s="132"/>
      <c r="FP30" s="132"/>
      <c r="FZ30" s="132"/>
      <c r="GJ30" s="132"/>
      <c r="GT30" s="132"/>
      <c r="HD30" s="132"/>
      <c r="HN30" s="132"/>
      <c r="HX30" s="132"/>
      <c r="IH30" s="132"/>
    </row>
    <row xmlns:x14ac="http://schemas.microsoft.com/office/spreadsheetml/2009/9/ac" r="31" s="3" customFormat="true" x14ac:dyDescent="0.25">
      <c r="A31" s="407" t="str">
        <f ca="true">IF(ISBLANK('Data Summary'!A33),"",'Data Summary'!A33)</f>
        <v/>
      </c>
      <c r="B31" s="132"/>
      <c r="L31" s="132"/>
      <c r="V31" s="132"/>
      <c r="AF31" s="132"/>
      <c r="AP31" s="132"/>
      <c r="AZ31" s="139"/>
      <c r="BA31" s="139"/>
      <c r="BB31" s="139"/>
      <c r="BC31" s="139"/>
      <c r="BD31" s="139"/>
      <c r="BE31" s="139"/>
      <c r="BF31" s="139"/>
      <c r="BG31" s="139"/>
      <c r="BH31" s="140"/>
      <c r="BI31" s="140"/>
      <c r="BJ31" s="139"/>
      <c r="BK31" s="140"/>
      <c r="BL31" s="140"/>
      <c r="BM31" s="140"/>
      <c r="BN31" s="140"/>
      <c r="BO31" s="140"/>
      <c r="BP31" s="140"/>
      <c r="BQ31" s="140"/>
      <c r="BR31" s="140"/>
      <c r="BS31" s="140"/>
      <c r="BT31" s="139"/>
      <c r="BU31" s="140"/>
      <c r="BV31" s="140"/>
      <c r="BW31" s="140"/>
      <c r="BX31" s="140"/>
      <c r="BY31" s="140"/>
      <c r="BZ31" s="140"/>
      <c r="CA31" s="140"/>
      <c r="CB31" s="140"/>
      <c r="CC31" s="140"/>
      <c r="CD31" s="139"/>
      <c r="CE31" s="140"/>
      <c r="CF31" s="140"/>
      <c r="CG31" s="140"/>
      <c r="CH31" s="140"/>
      <c r="CI31" s="140"/>
      <c r="CJ31" s="140"/>
      <c r="CK31" s="140"/>
      <c r="CL31" s="140"/>
      <c r="CM31" s="140"/>
      <c r="CN31" s="139"/>
      <c r="CO31" s="140"/>
      <c r="CP31" s="140"/>
      <c r="CQ31" s="140"/>
      <c r="CR31" s="140"/>
      <c r="CS31" s="140"/>
      <c r="CT31" s="140"/>
      <c r="CU31" s="140"/>
      <c r="CV31" s="140"/>
      <c r="CW31" s="140"/>
      <c r="CX31" s="139"/>
      <c r="CY31" s="140"/>
      <c r="CZ31" s="140"/>
      <c r="DH31" s="132"/>
      <c r="DR31" s="132"/>
      <c r="EB31" s="132"/>
      <c r="EL31" s="132"/>
      <c r="EV31" s="132"/>
      <c r="FF31" s="132"/>
      <c r="FP31" s="132"/>
      <c r="FZ31" s="132"/>
      <c r="GJ31" s="132"/>
      <c r="GT31" s="132"/>
      <c r="HD31" s="132"/>
      <c r="HN31" s="132"/>
      <c r="HX31" s="132"/>
      <c r="IH31" s="132"/>
    </row>
    <row xmlns:x14ac="http://schemas.microsoft.com/office/spreadsheetml/2009/9/ac" r="32" s="3" customFormat="true" x14ac:dyDescent="0.25">
      <c r="A32" s="407" t="str">
        <f ca="true">IF(ISBLANK('Data Summary'!A34),"",'Data Summary'!A34)</f>
        <v/>
      </c>
      <c r="B32" s="132"/>
      <c r="L32" s="132"/>
      <c r="V32" s="132"/>
      <c r="AF32" s="132"/>
      <c r="AP32" s="132"/>
      <c r="AZ32" s="139"/>
      <c r="BA32" s="139"/>
      <c r="BB32" s="139"/>
      <c r="BC32" s="139"/>
      <c r="BD32" s="139"/>
      <c r="BE32" s="139"/>
      <c r="BF32" s="139"/>
      <c r="BG32" s="139"/>
      <c r="BH32" s="140"/>
      <c r="BI32" s="140"/>
      <c r="BJ32" s="139"/>
      <c r="BK32" s="140"/>
      <c r="BL32" s="140"/>
      <c r="BM32" s="140"/>
      <c r="BN32" s="140"/>
      <c r="BO32" s="140"/>
      <c r="BP32" s="140"/>
      <c r="BQ32" s="140"/>
      <c r="BR32" s="140"/>
      <c r="BS32" s="140"/>
      <c r="BT32" s="139"/>
      <c r="BU32" s="140"/>
      <c r="BV32" s="140"/>
      <c r="BW32" s="140"/>
      <c r="BX32" s="140"/>
      <c r="BY32" s="140"/>
      <c r="BZ32" s="140"/>
      <c r="CA32" s="140"/>
      <c r="CB32" s="140"/>
      <c r="CC32" s="140"/>
      <c r="CD32" s="139"/>
      <c r="CE32" s="140"/>
      <c r="CF32" s="140"/>
      <c r="CG32" s="140"/>
      <c r="CH32" s="140"/>
      <c r="CI32" s="140"/>
      <c r="CJ32" s="140"/>
      <c r="CK32" s="140"/>
      <c r="CL32" s="140"/>
      <c r="CM32" s="140"/>
      <c r="CN32" s="139"/>
      <c r="CO32" s="140"/>
      <c r="CP32" s="140"/>
      <c r="CQ32" s="140"/>
      <c r="CR32" s="140"/>
      <c r="CS32" s="140"/>
      <c r="CT32" s="140"/>
      <c r="CU32" s="140"/>
      <c r="CV32" s="140"/>
      <c r="CW32" s="140"/>
      <c r="CX32" s="139"/>
      <c r="CY32" s="140"/>
      <c r="CZ32" s="140"/>
      <c r="DH32" s="132"/>
      <c r="DR32" s="132"/>
      <c r="EB32" s="132"/>
      <c r="EL32" s="132"/>
      <c r="EV32" s="132"/>
      <c r="FF32" s="132"/>
      <c r="FP32" s="132"/>
      <c r="FZ32" s="132"/>
      <c r="GJ32" s="132"/>
      <c r="GT32" s="132"/>
      <c r="HD32" s="132"/>
      <c r="HN32" s="132"/>
      <c r="HX32" s="132"/>
      <c r="IH32" s="132"/>
    </row>
    <row xmlns:x14ac="http://schemas.microsoft.com/office/spreadsheetml/2009/9/ac" r="33" s="3" customFormat="true" x14ac:dyDescent="0.25">
      <c r="A33" s="407" t="str">
        <f ca="true">IF(ISBLANK('Data Summary'!A35),"",'Data Summary'!A35)</f>
        <v/>
      </c>
      <c r="B33" s="132"/>
      <c r="L33" s="132"/>
      <c r="V33" s="132"/>
      <c r="AF33" s="132"/>
      <c r="AP33" s="132"/>
      <c r="AZ33" s="139"/>
      <c r="BA33" s="139"/>
      <c r="BB33" s="139"/>
      <c r="BC33" s="139"/>
      <c r="BD33" s="139"/>
      <c r="BE33" s="139"/>
      <c r="BF33" s="139"/>
      <c r="BG33" s="139"/>
      <c r="BH33" s="140"/>
      <c r="BI33" s="140"/>
      <c r="BJ33" s="139"/>
      <c r="BK33" s="140"/>
      <c r="BL33" s="140"/>
      <c r="BM33" s="140"/>
      <c r="BN33" s="140"/>
      <c r="BO33" s="140"/>
      <c r="BP33" s="140"/>
      <c r="BQ33" s="140"/>
      <c r="BR33" s="140"/>
      <c r="BS33" s="140"/>
      <c r="BT33" s="139"/>
      <c r="BU33" s="140"/>
      <c r="BV33" s="140"/>
      <c r="BW33" s="140"/>
      <c r="BX33" s="140"/>
      <c r="BY33" s="140"/>
      <c r="BZ33" s="140"/>
      <c r="CA33" s="140"/>
      <c r="CB33" s="140"/>
      <c r="CC33" s="140"/>
      <c r="CD33" s="139"/>
      <c r="CE33" s="140"/>
      <c r="CF33" s="140"/>
      <c r="CG33" s="140"/>
      <c r="CH33" s="140"/>
      <c r="CI33" s="140"/>
      <c r="CJ33" s="140"/>
      <c r="CK33" s="140"/>
      <c r="CL33" s="140"/>
      <c r="CM33" s="140"/>
      <c r="CN33" s="139"/>
      <c r="CO33" s="140"/>
      <c r="CP33" s="140"/>
      <c r="CQ33" s="140"/>
      <c r="CR33" s="140"/>
      <c r="CS33" s="140"/>
      <c r="CT33" s="140"/>
      <c r="CU33" s="140"/>
      <c r="CV33" s="140"/>
      <c r="CW33" s="140"/>
      <c r="CX33" s="139"/>
      <c r="CY33" s="140"/>
      <c r="CZ33" s="140"/>
      <c r="DH33" s="132"/>
      <c r="DR33" s="132"/>
      <c r="EB33" s="132"/>
      <c r="EL33" s="132"/>
      <c r="EV33" s="132"/>
      <c r="FF33" s="132"/>
      <c r="FP33" s="132"/>
      <c r="FZ33" s="132"/>
      <c r="GJ33" s="132"/>
      <c r="GT33" s="132"/>
      <c r="HD33" s="132"/>
      <c r="HN33" s="132"/>
      <c r="HX33" s="132"/>
      <c r="IH33" s="132"/>
    </row>
    <row xmlns:x14ac="http://schemas.microsoft.com/office/spreadsheetml/2009/9/ac" r="34" s="3" customFormat="true" x14ac:dyDescent="0.25">
      <c r="A34" s="407" t="str">
        <f ca="true">IF(ISBLANK('Data Summary'!A36),"",'Data Summary'!A36)</f>
        <v/>
      </c>
      <c r="B34" s="132"/>
      <c r="L34" s="132"/>
      <c r="V34" s="132"/>
      <c r="AF34" s="132"/>
      <c r="AP34" s="132"/>
      <c r="AZ34" s="139"/>
      <c r="BA34" s="139"/>
      <c r="BB34" s="139"/>
      <c r="BC34" s="139"/>
      <c r="BD34" s="139"/>
      <c r="BE34" s="139"/>
      <c r="BF34" s="139"/>
      <c r="BG34" s="139"/>
      <c r="BH34" s="140"/>
      <c r="BI34" s="140"/>
      <c r="BJ34" s="139"/>
      <c r="BK34" s="140"/>
      <c r="BL34" s="140"/>
      <c r="BM34" s="140"/>
      <c r="BN34" s="140"/>
      <c r="BO34" s="140"/>
      <c r="BP34" s="140"/>
      <c r="BQ34" s="140"/>
      <c r="BR34" s="140"/>
      <c r="BS34" s="140"/>
      <c r="BT34" s="139"/>
      <c r="BU34" s="140"/>
      <c r="BV34" s="140"/>
      <c r="BW34" s="140"/>
      <c r="BX34" s="140"/>
      <c r="BY34" s="140"/>
      <c r="BZ34" s="140"/>
      <c r="CA34" s="140"/>
      <c r="CB34" s="140"/>
      <c r="CC34" s="140"/>
      <c r="CD34" s="139"/>
      <c r="CE34" s="140"/>
      <c r="CF34" s="140"/>
      <c r="CG34" s="140"/>
      <c r="CH34" s="140"/>
      <c r="CI34" s="140"/>
      <c r="CJ34" s="140"/>
      <c r="CK34" s="140"/>
      <c r="CL34" s="140"/>
      <c r="CM34" s="140"/>
      <c r="CN34" s="139"/>
      <c r="CO34" s="140"/>
      <c r="CP34" s="140"/>
      <c r="CQ34" s="140"/>
      <c r="CR34" s="140"/>
      <c r="CS34" s="140"/>
      <c r="CT34" s="140"/>
      <c r="CU34" s="140"/>
      <c r="CV34" s="140"/>
      <c r="CW34" s="140"/>
      <c r="CX34" s="139"/>
      <c r="CY34" s="140"/>
      <c r="CZ34" s="140"/>
      <c r="DH34" s="132"/>
      <c r="DR34" s="132"/>
      <c r="EB34" s="132"/>
      <c r="EL34" s="132"/>
      <c r="EV34" s="132"/>
      <c r="FF34" s="132"/>
      <c r="FP34" s="132"/>
      <c r="FZ34" s="132"/>
      <c r="GJ34" s="132"/>
      <c r="GT34" s="132"/>
      <c r="HD34" s="132"/>
      <c r="HN34" s="132"/>
      <c r="HX34" s="132"/>
      <c r="IH34" s="132"/>
    </row>
    <row xmlns:x14ac="http://schemas.microsoft.com/office/spreadsheetml/2009/9/ac" r="35" s="3" customFormat="true" x14ac:dyDescent="0.25">
      <c r="A35" s="407" t="str">
        <f ca="true">IF(ISBLANK('Data Summary'!A37),"",'Data Summary'!A37)</f>
        <v/>
      </c>
      <c r="B35" s="132"/>
      <c r="L35" s="132"/>
      <c r="V35" s="132"/>
      <c r="AF35" s="132"/>
      <c r="AP35" s="132"/>
      <c r="AZ35" s="139"/>
      <c r="BA35" s="139"/>
      <c r="BB35" s="139"/>
      <c r="BC35" s="139"/>
      <c r="BD35" s="139"/>
      <c r="BE35" s="139"/>
      <c r="BF35" s="139"/>
      <c r="BG35" s="139"/>
      <c r="BH35" s="140"/>
      <c r="BI35" s="140"/>
      <c r="BJ35" s="139"/>
      <c r="BK35" s="140"/>
      <c r="BL35" s="140"/>
      <c r="BM35" s="140"/>
      <c r="BN35" s="140"/>
      <c r="BO35" s="140"/>
      <c r="BP35" s="140"/>
      <c r="BQ35" s="140"/>
      <c r="BR35" s="140"/>
      <c r="BS35" s="140"/>
      <c r="BT35" s="139"/>
      <c r="BU35" s="140"/>
      <c r="BV35" s="140"/>
      <c r="BW35" s="140"/>
      <c r="BX35" s="140"/>
      <c r="BY35" s="140"/>
      <c r="BZ35" s="140"/>
      <c r="CA35" s="140"/>
      <c r="CB35" s="140"/>
      <c r="CC35" s="140"/>
      <c r="CD35" s="139"/>
      <c r="CE35" s="140"/>
      <c r="CF35" s="140"/>
      <c r="CG35" s="140"/>
      <c r="CH35" s="140"/>
      <c r="CI35" s="140"/>
      <c r="CJ35" s="140"/>
      <c r="CK35" s="140"/>
      <c r="CL35" s="140"/>
      <c r="CM35" s="140"/>
      <c r="CN35" s="139"/>
      <c r="CO35" s="140"/>
      <c r="CP35" s="140"/>
      <c r="CQ35" s="140"/>
      <c r="CR35" s="140"/>
      <c r="CS35" s="140"/>
      <c r="CT35" s="140"/>
      <c r="CU35" s="140"/>
      <c r="CV35" s="140"/>
      <c r="CW35" s="140"/>
      <c r="CX35" s="139"/>
      <c r="CY35" s="140"/>
      <c r="CZ35" s="140"/>
      <c r="DH35" s="132"/>
      <c r="DR35" s="132"/>
      <c r="EB35" s="132"/>
      <c r="EL35" s="132"/>
      <c r="EV35" s="132"/>
      <c r="FF35" s="132"/>
      <c r="FP35" s="132"/>
      <c r="FZ35" s="132"/>
      <c r="GJ35" s="132"/>
      <c r="GT35" s="132"/>
      <c r="HD35" s="132"/>
      <c r="HN35" s="132"/>
      <c r="HX35" s="132"/>
      <c r="IH35" s="132"/>
    </row>
    <row xmlns:x14ac="http://schemas.microsoft.com/office/spreadsheetml/2009/9/ac" r="36" s="3" customFormat="true" x14ac:dyDescent="0.25">
      <c r="A36" s="407" t="str">
        <f ca="true">IF(ISBLANK('Data Summary'!A38),"",'Data Summary'!A38)</f>
        <v/>
      </c>
      <c r="B36" s="132"/>
      <c r="L36" s="132"/>
      <c r="V36" s="132"/>
      <c r="AF36" s="132"/>
      <c r="AP36" s="132"/>
      <c r="AZ36" s="139"/>
      <c r="BA36" s="139"/>
      <c r="BB36" s="139"/>
      <c r="BC36" s="139"/>
      <c r="BD36" s="139"/>
      <c r="BE36" s="139"/>
      <c r="BF36" s="139"/>
      <c r="BG36" s="139"/>
      <c r="BH36" s="140"/>
      <c r="BI36" s="140"/>
      <c r="BJ36" s="139"/>
      <c r="BK36" s="140"/>
      <c r="BL36" s="140"/>
      <c r="BM36" s="140"/>
      <c r="BN36" s="140"/>
      <c r="BO36" s="140"/>
      <c r="BP36" s="140"/>
      <c r="BQ36" s="140"/>
      <c r="BR36" s="140"/>
      <c r="BS36" s="140"/>
      <c r="BT36" s="139"/>
      <c r="BU36" s="140"/>
      <c r="BV36" s="140"/>
      <c r="BW36" s="140"/>
      <c r="BX36" s="140"/>
      <c r="BY36" s="140"/>
      <c r="BZ36" s="140"/>
      <c r="CA36" s="140"/>
      <c r="CB36" s="140"/>
      <c r="CC36" s="140"/>
      <c r="CD36" s="139"/>
      <c r="CE36" s="140"/>
      <c r="CF36" s="140"/>
      <c r="CG36" s="140"/>
      <c r="CH36" s="140"/>
      <c r="CI36" s="140"/>
      <c r="CJ36" s="140"/>
      <c r="CK36" s="140"/>
      <c r="CL36" s="140"/>
      <c r="CM36" s="140"/>
      <c r="CN36" s="139"/>
      <c r="CO36" s="140"/>
      <c r="CP36" s="140"/>
      <c r="CQ36" s="140"/>
      <c r="CR36" s="140"/>
      <c r="CS36" s="140"/>
      <c r="CT36" s="140"/>
      <c r="CU36" s="140"/>
      <c r="CV36" s="140"/>
      <c r="CW36" s="140"/>
      <c r="CX36" s="139"/>
      <c r="CY36" s="140"/>
      <c r="CZ36" s="140"/>
      <c r="DH36" s="132"/>
      <c r="DR36" s="132"/>
      <c r="EB36" s="132"/>
      <c r="EL36" s="132"/>
      <c r="EV36" s="132"/>
      <c r="FF36" s="132"/>
      <c r="FP36" s="132"/>
      <c r="FZ36" s="132"/>
      <c r="GJ36" s="132"/>
      <c r="GT36" s="132"/>
      <c r="HD36" s="132"/>
      <c r="HN36" s="132"/>
      <c r="HX36" s="132"/>
      <c r="IH36" s="132"/>
    </row>
    <row xmlns:x14ac="http://schemas.microsoft.com/office/spreadsheetml/2009/9/ac" r="37" s="3" customFormat="true" x14ac:dyDescent="0.25">
      <c r="A37" s="407" t="str">
        <f ca="true">IF(ISBLANK('Data Summary'!A39),"",'Data Summary'!A39)</f>
        <v/>
      </c>
      <c r="B37" s="132"/>
      <c r="L37" s="132"/>
      <c r="V37" s="132"/>
      <c r="AF37" s="132"/>
      <c r="AP37" s="132"/>
      <c r="AZ37" s="139"/>
      <c r="BA37" s="139"/>
      <c r="BB37" s="139"/>
      <c r="BC37" s="139"/>
      <c r="BD37" s="139"/>
      <c r="BE37" s="139"/>
      <c r="BF37" s="139"/>
      <c r="BG37" s="139"/>
      <c r="BH37" s="140"/>
      <c r="BI37" s="140"/>
      <c r="BJ37" s="139"/>
      <c r="BK37" s="140"/>
      <c r="BL37" s="140"/>
      <c r="BM37" s="140"/>
      <c r="BN37" s="140"/>
      <c r="BO37" s="140"/>
      <c r="BP37" s="140"/>
      <c r="BQ37" s="140"/>
      <c r="BR37" s="140"/>
      <c r="BS37" s="140"/>
      <c r="BT37" s="139"/>
      <c r="BU37" s="140"/>
      <c r="BV37" s="140"/>
      <c r="BW37" s="140"/>
      <c r="BX37" s="140"/>
      <c r="BY37" s="140"/>
      <c r="BZ37" s="140"/>
      <c r="CA37" s="140"/>
      <c r="CB37" s="140"/>
      <c r="CC37" s="140"/>
      <c r="CD37" s="139"/>
      <c r="CE37" s="140"/>
      <c r="CF37" s="140"/>
      <c r="CG37" s="140"/>
      <c r="CH37" s="140"/>
      <c r="CI37" s="140"/>
      <c r="CJ37" s="140"/>
      <c r="CK37" s="140"/>
      <c r="CL37" s="140"/>
      <c r="CM37" s="140"/>
      <c r="CN37" s="139"/>
      <c r="CO37" s="140"/>
      <c r="CP37" s="140"/>
      <c r="CQ37" s="140"/>
      <c r="CR37" s="140"/>
      <c r="CS37" s="140"/>
      <c r="CT37" s="140"/>
      <c r="CU37" s="140"/>
      <c r="CV37" s="140"/>
      <c r="CW37" s="140"/>
      <c r="CX37" s="139"/>
      <c r="CY37" s="140"/>
      <c r="CZ37" s="140"/>
      <c r="DH37" s="132"/>
      <c r="DR37" s="132"/>
      <c r="EB37" s="132"/>
      <c r="EL37" s="132"/>
      <c r="EV37" s="132"/>
      <c r="FF37" s="132"/>
      <c r="FP37" s="132"/>
      <c r="FZ37" s="132"/>
      <c r="GJ37" s="132"/>
      <c r="GT37" s="132"/>
      <c r="HD37" s="132"/>
      <c r="HN37" s="132"/>
      <c r="HX37" s="132"/>
      <c r="IH37" s="132"/>
    </row>
    <row xmlns:x14ac="http://schemas.microsoft.com/office/spreadsheetml/2009/9/ac" r="38" s="3" customFormat="true" x14ac:dyDescent="0.25">
      <c r="A38" s="407" t="str">
        <f ca="true">IF(ISBLANK('Data Summary'!A40),"",'Data Summary'!A40)</f>
        <v/>
      </c>
      <c r="B38" s="132"/>
      <c r="L38" s="132"/>
      <c r="V38" s="132"/>
      <c r="AF38" s="132"/>
      <c r="AP38" s="132"/>
      <c r="AZ38" s="139"/>
      <c r="BA38" s="139"/>
      <c r="BB38" s="139"/>
      <c r="BC38" s="139"/>
      <c r="BD38" s="139"/>
      <c r="BE38" s="139"/>
      <c r="BF38" s="139"/>
      <c r="BG38" s="139"/>
      <c r="BH38" s="140"/>
      <c r="BI38" s="140"/>
      <c r="BJ38" s="139"/>
      <c r="BK38" s="140"/>
      <c r="BL38" s="140"/>
      <c r="BM38" s="140"/>
      <c r="BN38" s="140"/>
      <c r="BO38" s="140"/>
      <c r="BP38" s="140"/>
      <c r="BQ38" s="140"/>
      <c r="BR38" s="140"/>
      <c r="BS38" s="140"/>
      <c r="BT38" s="139"/>
      <c r="BU38" s="140"/>
      <c r="BV38" s="140"/>
      <c r="BW38" s="140"/>
      <c r="BX38" s="140"/>
      <c r="BY38" s="140"/>
      <c r="BZ38" s="140"/>
      <c r="CA38" s="140"/>
      <c r="CB38" s="140"/>
      <c r="CC38" s="140"/>
      <c r="CD38" s="139"/>
      <c r="CE38" s="140"/>
      <c r="CF38" s="140"/>
      <c r="CG38" s="140"/>
      <c r="CH38" s="140"/>
      <c r="CI38" s="140"/>
      <c r="CJ38" s="140"/>
      <c r="CK38" s="140"/>
      <c r="CL38" s="140"/>
      <c r="CM38" s="140"/>
      <c r="CN38" s="139"/>
      <c r="CO38" s="140"/>
      <c r="CP38" s="140"/>
      <c r="CQ38" s="140"/>
      <c r="CR38" s="140"/>
      <c r="CS38" s="140"/>
      <c r="CT38" s="140"/>
      <c r="CU38" s="140"/>
      <c r="CV38" s="140"/>
      <c r="CW38" s="140"/>
      <c r="CX38" s="139"/>
      <c r="CY38" s="140"/>
      <c r="CZ38" s="140"/>
      <c r="DH38" s="132"/>
      <c r="DR38" s="132"/>
      <c r="EB38" s="132"/>
      <c r="EL38" s="132"/>
      <c r="EV38" s="132"/>
      <c r="FF38" s="132"/>
      <c r="FP38" s="132"/>
      <c r="FZ38" s="132"/>
      <c r="GJ38" s="132"/>
      <c r="GT38" s="132"/>
      <c r="HD38" s="132"/>
      <c r="HN38" s="132"/>
      <c r="HX38" s="132"/>
      <c r="IH38" s="132"/>
    </row>
    <row xmlns:x14ac="http://schemas.microsoft.com/office/spreadsheetml/2009/9/ac" r="39" s="3" customFormat="true" x14ac:dyDescent="0.25">
      <c r="A39" s="407" t="str">
        <f ca="true">IF(ISBLANK('Data Summary'!A41),"",'Data Summary'!A41)</f>
        <v/>
      </c>
      <c r="B39" s="132"/>
      <c r="L39" s="132"/>
      <c r="V39" s="132"/>
      <c r="AF39" s="132"/>
      <c r="AP39" s="132"/>
      <c r="AZ39" s="139"/>
      <c r="BA39" s="139"/>
      <c r="BB39" s="139"/>
      <c r="BC39" s="139"/>
      <c r="BD39" s="139"/>
      <c r="BE39" s="139"/>
      <c r="BF39" s="139"/>
      <c r="BG39" s="139"/>
      <c r="BH39" s="140"/>
      <c r="BI39" s="140"/>
      <c r="BJ39" s="139"/>
      <c r="BK39" s="140"/>
      <c r="BL39" s="140"/>
      <c r="BM39" s="140"/>
      <c r="BN39" s="140"/>
      <c r="BO39" s="140"/>
      <c r="BP39" s="140"/>
      <c r="BQ39" s="140"/>
      <c r="BR39" s="140"/>
      <c r="BS39" s="140"/>
      <c r="BT39" s="139"/>
      <c r="BU39" s="140"/>
      <c r="BV39" s="140"/>
      <c r="BW39" s="140"/>
      <c r="BX39" s="140"/>
      <c r="BY39" s="140"/>
      <c r="BZ39" s="140"/>
      <c r="CA39" s="140"/>
      <c r="CB39" s="140"/>
      <c r="CC39" s="140"/>
      <c r="CD39" s="139"/>
      <c r="CE39" s="140"/>
      <c r="CF39" s="140"/>
      <c r="CG39" s="140"/>
      <c r="CH39" s="140"/>
      <c r="CI39" s="140"/>
      <c r="CJ39" s="140"/>
      <c r="CK39" s="140"/>
      <c r="CL39" s="140"/>
      <c r="CM39" s="140"/>
      <c r="CN39" s="139"/>
      <c r="CO39" s="140"/>
      <c r="CP39" s="140"/>
      <c r="CQ39" s="140"/>
      <c r="CR39" s="140"/>
      <c r="CS39" s="140"/>
      <c r="CT39" s="140"/>
      <c r="CU39" s="140"/>
      <c r="CV39" s="140"/>
      <c r="CW39" s="140"/>
      <c r="CX39" s="139"/>
      <c r="CY39" s="140"/>
      <c r="CZ39" s="140"/>
      <c r="DH39" s="132"/>
      <c r="DR39" s="132"/>
      <c r="EB39" s="132"/>
      <c r="EL39" s="132"/>
      <c r="EV39" s="132"/>
      <c r="FF39" s="132"/>
      <c r="FP39" s="132"/>
      <c r="FZ39" s="132"/>
      <c r="GJ39" s="132"/>
      <c r="GT39" s="132"/>
      <c r="HD39" s="132"/>
      <c r="HN39" s="132"/>
      <c r="HX39" s="132"/>
      <c r="IH39" s="132"/>
    </row>
    <row xmlns:x14ac="http://schemas.microsoft.com/office/spreadsheetml/2009/9/ac" r="40" s="3" customFormat="true" x14ac:dyDescent="0.25">
      <c r="A40" s="407" t="str">
        <f ca="true">IF(ISBLANK('Data Summary'!A42),"",'Data Summary'!A42)</f>
        <v/>
      </c>
      <c r="B40" s="132"/>
      <c r="L40" s="132"/>
      <c r="V40" s="132"/>
      <c r="AF40" s="132"/>
      <c r="AP40" s="132"/>
      <c r="AZ40" s="139"/>
      <c r="BA40" s="139"/>
      <c r="BB40" s="139"/>
      <c r="BC40" s="139"/>
      <c r="BD40" s="139"/>
      <c r="BE40" s="139"/>
      <c r="BF40" s="139"/>
      <c r="BG40" s="139"/>
      <c r="BH40" s="140"/>
      <c r="BI40" s="140"/>
      <c r="BJ40" s="139"/>
      <c r="BK40" s="140"/>
      <c r="BL40" s="140"/>
      <c r="BM40" s="140"/>
      <c r="BN40" s="140"/>
      <c r="BO40" s="140"/>
      <c r="BP40" s="140"/>
      <c r="BQ40" s="140"/>
      <c r="BR40" s="140"/>
      <c r="BS40" s="140"/>
      <c r="BT40" s="139"/>
      <c r="BU40" s="140"/>
      <c r="BV40" s="140"/>
      <c r="BW40" s="140"/>
      <c r="BX40" s="140"/>
      <c r="BY40" s="140"/>
      <c r="BZ40" s="140"/>
      <c r="CA40" s="140"/>
      <c r="CB40" s="140"/>
      <c r="CC40" s="140"/>
      <c r="CD40" s="139"/>
      <c r="CE40" s="140"/>
      <c r="CF40" s="140"/>
      <c r="CG40" s="140"/>
      <c r="CH40" s="140"/>
      <c r="CI40" s="140"/>
      <c r="CJ40" s="140"/>
      <c r="CK40" s="140"/>
      <c r="CL40" s="140"/>
      <c r="CM40" s="140"/>
      <c r="CN40" s="139"/>
      <c r="CO40" s="140"/>
      <c r="CP40" s="140"/>
      <c r="CQ40" s="140"/>
      <c r="CR40" s="140"/>
      <c r="CS40" s="140"/>
      <c r="CT40" s="140"/>
      <c r="CU40" s="140"/>
      <c r="CV40" s="140"/>
      <c r="CW40" s="140"/>
      <c r="CX40" s="139"/>
      <c r="CY40" s="140"/>
      <c r="CZ40" s="140"/>
      <c r="DH40" s="132"/>
      <c r="DR40" s="132"/>
      <c r="EB40" s="132"/>
      <c r="EL40" s="132"/>
      <c r="EV40" s="132"/>
      <c r="FF40" s="132"/>
      <c r="FP40" s="132"/>
      <c r="FZ40" s="132"/>
      <c r="GJ40" s="132"/>
      <c r="GT40" s="132"/>
      <c r="HD40" s="132"/>
      <c r="HN40" s="132"/>
      <c r="HX40" s="132"/>
      <c r="IH40" s="132"/>
    </row>
    <row xmlns:x14ac="http://schemas.microsoft.com/office/spreadsheetml/2009/9/ac" r="41" s="3" customFormat="true" x14ac:dyDescent="0.25">
      <c r="A41" s="407" t="str">
        <f ca="true">IF(ISBLANK('Data Summary'!A43),"",'Data Summary'!A43)</f>
        <v/>
      </c>
      <c r="B41" s="132"/>
      <c r="L41" s="132"/>
      <c r="V41" s="132"/>
      <c r="AF41" s="132"/>
      <c r="AP41" s="132"/>
      <c r="AZ41" s="139"/>
      <c r="BA41" s="139"/>
      <c r="BB41" s="139"/>
      <c r="BC41" s="139"/>
      <c r="BD41" s="139"/>
      <c r="BE41" s="139"/>
      <c r="BF41" s="139"/>
      <c r="BG41" s="139"/>
      <c r="BH41" s="140"/>
      <c r="BI41" s="140"/>
      <c r="BJ41" s="139"/>
      <c r="BK41" s="140"/>
      <c r="BL41" s="140"/>
      <c r="BM41" s="140"/>
      <c r="BN41" s="140"/>
      <c r="BO41" s="140"/>
      <c r="BP41" s="140"/>
      <c r="BQ41" s="140"/>
      <c r="BR41" s="140"/>
      <c r="BS41" s="140"/>
      <c r="BT41" s="139"/>
      <c r="BU41" s="140"/>
      <c r="BV41" s="140"/>
      <c r="BW41" s="140"/>
      <c r="BX41" s="140"/>
      <c r="BY41" s="140"/>
      <c r="BZ41" s="140"/>
      <c r="CA41" s="140"/>
      <c r="CB41" s="140"/>
      <c r="CC41" s="140"/>
      <c r="CD41" s="139"/>
      <c r="CE41" s="140"/>
      <c r="CF41" s="140"/>
      <c r="CG41" s="140"/>
      <c r="CH41" s="140"/>
      <c r="CI41" s="140"/>
      <c r="CJ41" s="140"/>
      <c r="CK41" s="140"/>
      <c r="CL41" s="140"/>
      <c r="CM41" s="140"/>
      <c r="CN41" s="139"/>
      <c r="CO41" s="140"/>
      <c r="CP41" s="140"/>
      <c r="CQ41" s="140"/>
      <c r="CR41" s="140"/>
      <c r="CS41" s="140"/>
      <c r="CT41" s="140"/>
      <c r="CU41" s="140"/>
      <c r="CV41" s="140"/>
      <c r="CW41" s="140"/>
      <c r="CX41" s="139"/>
      <c r="CY41" s="140"/>
      <c r="CZ41" s="140"/>
      <c r="DH41" s="132"/>
      <c r="DR41" s="132"/>
      <c r="EB41" s="132"/>
      <c r="EL41" s="132"/>
      <c r="EV41" s="132"/>
      <c r="FF41" s="132"/>
      <c r="FP41" s="132"/>
      <c r="FZ41" s="132"/>
      <c r="GJ41" s="132"/>
      <c r="GT41" s="132"/>
      <c r="HD41" s="132"/>
      <c r="HN41" s="132"/>
      <c r="HX41" s="132"/>
      <c r="IH41" s="132"/>
    </row>
    <row xmlns:x14ac="http://schemas.microsoft.com/office/spreadsheetml/2009/9/ac" r="42" s="3" customFormat="true" x14ac:dyDescent="0.25">
      <c r="A42" s="407" t="str">
        <f ca="true">IF(ISBLANK('Data Summary'!A44),"",'Data Summary'!A44)</f>
        <v/>
      </c>
      <c r="B42" s="132"/>
      <c r="L42" s="132"/>
      <c r="V42" s="132"/>
      <c r="AF42" s="132"/>
      <c r="AP42" s="132"/>
      <c r="AZ42" s="139"/>
      <c r="BA42" s="139"/>
      <c r="BB42" s="139"/>
      <c r="BC42" s="139"/>
      <c r="BD42" s="139"/>
      <c r="BE42" s="139"/>
      <c r="BF42" s="139"/>
      <c r="BG42" s="139"/>
      <c r="BH42" s="140"/>
      <c r="BI42" s="140"/>
      <c r="BJ42" s="139"/>
      <c r="BK42" s="140"/>
      <c r="BL42" s="140"/>
      <c r="BM42" s="140"/>
      <c r="BN42" s="140"/>
      <c r="BO42" s="140"/>
      <c r="BP42" s="140"/>
      <c r="BQ42" s="140"/>
      <c r="BR42" s="140"/>
      <c r="BS42" s="140"/>
      <c r="BT42" s="139"/>
      <c r="BU42" s="140"/>
      <c r="BV42" s="140"/>
      <c r="BW42" s="140"/>
      <c r="BX42" s="140"/>
      <c r="BY42" s="140"/>
      <c r="BZ42" s="140"/>
      <c r="CA42" s="140"/>
      <c r="CB42" s="140"/>
      <c r="CC42" s="140"/>
      <c r="CD42" s="139"/>
      <c r="CE42" s="140"/>
      <c r="CF42" s="140"/>
      <c r="CG42" s="140"/>
      <c r="CH42" s="140"/>
      <c r="CI42" s="140"/>
      <c r="CJ42" s="140"/>
      <c r="CK42" s="140"/>
      <c r="CL42" s="140"/>
      <c r="CM42" s="140"/>
      <c r="CN42" s="139"/>
      <c r="CO42" s="140"/>
      <c r="CP42" s="140"/>
      <c r="CQ42" s="140"/>
      <c r="CR42" s="140"/>
      <c r="CS42" s="140"/>
      <c r="CT42" s="140"/>
      <c r="CU42" s="140"/>
      <c r="CV42" s="140"/>
      <c r="CW42" s="140"/>
      <c r="CX42" s="139"/>
      <c r="CY42" s="140"/>
      <c r="CZ42" s="140"/>
      <c r="DH42" s="132"/>
      <c r="DR42" s="132"/>
      <c r="EB42" s="132"/>
      <c r="EL42" s="132"/>
      <c r="EV42" s="132"/>
      <c r="FF42" s="132"/>
      <c r="FP42" s="132"/>
      <c r="FZ42" s="132"/>
      <c r="GJ42" s="132"/>
      <c r="GT42" s="132"/>
      <c r="HD42" s="132"/>
      <c r="HN42" s="132"/>
      <c r="HX42" s="132"/>
      <c r="IH42" s="132"/>
    </row>
    <row xmlns:x14ac="http://schemas.microsoft.com/office/spreadsheetml/2009/9/ac" r="43" s="3" customFormat="true" x14ac:dyDescent="0.25">
      <c r="A43" s="407" t="str">
        <f ca="true">IF(ISBLANK('Data Summary'!A45),"",'Data Summary'!A45)</f>
        <v/>
      </c>
      <c r="B43" s="132"/>
      <c r="L43" s="132"/>
      <c r="V43" s="132"/>
      <c r="AF43" s="132"/>
      <c r="AP43" s="132"/>
      <c r="AZ43" s="139"/>
      <c r="BA43" s="139"/>
      <c r="BB43" s="139"/>
      <c r="BC43" s="139"/>
      <c r="BD43" s="139"/>
      <c r="BE43" s="139"/>
      <c r="BF43" s="139"/>
      <c r="BG43" s="139"/>
      <c r="BH43" s="140"/>
      <c r="BI43" s="140"/>
      <c r="BJ43" s="139"/>
      <c r="BK43" s="140"/>
      <c r="BL43" s="140"/>
      <c r="BM43" s="140"/>
      <c r="BN43" s="140"/>
      <c r="BO43" s="140"/>
      <c r="BP43" s="140"/>
      <c r="BQ43" s="140"/>
      <c r="BR43" s="140"/>
      <c r="BS43" s="140"/>
      <c r="BT43" s="139"/>
      <c r="BU43" s="140"/>
      <c r="BV43" s="140"/>
      <c r="BW43" s="140"/>
      <c r="BX43" s="140"/>
      <c r="BY43" s="140"/>
      <c r="BZ43" s="140"/>
      <c r="CA43" s="140"/>
      <c r="CB43" s="140"/>
      <c r="CC43" s="140"/>
      <c r="CD43" s="139"/>
      <c r="CE43" s="140"/>
      <c r="CF43" s="140"/>
      <c r="CG43" s="140"/>
      <c r="CH43" s="140"/>
      <c r="CI43" s="140"/>
      <c r="CJ43" s="140"/>
      <c r="CK43" s="140"/>
      <c r="CL43" s="140"/>
      <c r="CM43" s="140"/>
      <c r="CN43" s="139"/>
      <c r="CO43" s="140"/>
      <c r="CP43" s="140"/>
      <c r="CQ43" s="140"/>
      <c r="CR43" s="140"/>
      <c r="CS43" s="140"/>
      <c r="CT43" s="140"/>
      <c r="CU43" s="140"/>
      <c r="CV43" s="140"/>
      <c r="CW43" s="140"/>
      <c r="CX43" s="139"/>
      <c r="CY43" s="140"/>
      <c r="CZ43" s="140"/>
      <c r="DH43" s="132"/>
      <c r="DR43" s="132"/>
      <c r="EB43" s="132"/>
      <c r="EL43" s="132"/>
      <c r="EV43" s="132"/>
      <c r="FF43" s="132"/>
      <c r="FP43" s="132"/>
      <c r="FZ43" s="132"/>
      <c r="GJ43" s="132"/>
      <c r="GT43" s="132"/>
      <c r="HD43" s="132"/>
      <c r="HN43" s="132"/>
      <c r="HX43" s="132"/>
      <c r="IH43" s="132"/>
    </row>
    <row xmlns:x14ac="http://schemas.microsoft.com/office/spreadsheetml/2009/9/ac" r="44" s="3" customFormat="true" x14ac:dyDescent="0.25">
      <c r="A44" s="407" t="str">
        <f ca="true">IF(ISBLANK('Data Summary'!A46),"",'Data Summary'!A46)</f>
        <v/>
      </c>
      <c r="B44" s="132"/>
      <c r="L44" s="132"/>
      <c r="V44" s="132"/>
      <c r="AF44" s="132"/>
      <c r="AP44" s="132"/>
      <c r="AZ44" s="139"/>
      <c r="BA44" s="139"/>
      <c r="BB44" s="139"/>
      <c r="BC44" s="139"/>
      <c r="BD44" s="139"/>
      <c r="BE44" s="139"/>
      <c r="BF44" s="139"/>
      <c r="BG44" s="139"/>
      <c r="BH44" s="140"/>
      <c r="BI44" s="140"/>
      <c r="BJ44" s="139"/>
      <c r="BK44" s="140"/>
      <c r="BL44" s="140"/>
      <c r="BM44" s="140"/>
      <c r="BN44" s="140"/>
      <c r="BO44" s="140"/>
      <c r="BP44" s="140"/>
      <c r="BQ44" s="140"/>
      <c r="BR44" s="140"/>
      <c r="BS44" s="140"/>
      <c r="BT44" s="139"/>
      <c r="BU44" s="140"/>
      <c r="BV44" s="140"/>
      <c r="BW44" s="140"/>
      <c r="BX44" s="140"/>
      <c r="BY44" s="140"/>
      <c r="BZ44" s="140"/>
      <c r="CA44" s="140"/>
      <c r="CB44" s="140"/>
      <c r="CC44" s="140"/>
      <c r="CD44" s="139"/>
      <c r="CE44" s="140"/>
      <c r="CF44" s="140"/>
      <c r="CG44" s="140"/>
      <c r="CH44" s="140"/>
      <c r="CI44" s="140"/>
      <c r="CJ44" s="140"/>
      <c r="CK44" s="140"/>
      <c r="CL44" s="140"/>
      <c r="CM44" s="140"/>
      <c r="CN44" s="139"/>
      <c r="CO44" s="140"/>
      <c r="CP44" s="140"/>
      <c r="CQ44" s="140"/>
      <c r="CR44" s="140"/>
      <c r="CS44" s="140"/>
      <c r="CT44" s="140"/>
      <c r="CU44" s="140"/>
      <c r="CV44" s="140"/>
      <c r="CW44" s="140"/>
      <c r="CX44" s="139"/>
      <c r="CY44" s="140"/>
      <c r="CZ44" s="140"/>
      <c r="DH44" s="132"/>
      <c r="DR44" s="132"/>
      <c r="EB44" s="132"/>
      <c r="EL44" s="132"/>
      <c r="EV44" s="132"/>
      <c r="FF44" s="132"/>
      <c r="FP44" s="132"/>
      <c r="FZ44" s="132"/>
      <c r="GJ44" s="132"/>
      <c r="GT44" s="132"/>
      <c r="HD44" s="132"/>
      <c r="HN44" s="132"/>
      <c r="HX44" s="132"/>
      <c r="IH44" s="132"/>
    </row>
    <row xmlns:x14ac="http://schemas.microsoft.com/office/spreadsheetml/2009/9/ac" r="45" s="3" customFormat="true" x14ac:dyDescent="0.25">
      <c r="A45" s="407" t="str">
        <f ca="true">IF(ISBLANK('Data Summary'!A47),"",'Data Summary'!A47)</f>
        <v/>
      </c>
      <c r="B45" s="132"/>
      <c r="L45" s="132"/>
      <c r="V45" s="132"/>
      <c r="AF45" s="132"/>
      <c r="AP45" s="132"/>
      <c r="AZ45" s="139"/>
      <c r="BA45" s="139"/>
      <c r="BB45" s="139"/>
      <c r="BC45" s="139"/>
      <c r="BD45" s="139"/>
      <c r="BE45" s="139"/>
      <c r="BF45" s="139"/>
      <c r="BG45" s="139"/>
      <c r="BH45" s="140"/>
      <c r="BI45" s="140"/>
      <c r="BJ45" s="139"/>
      <c r="BK45" s="140"/>
      <c r="BL45" s="140"/>
      <c r="BM45" s="140"/>
      <c r="BN45" s="140"/>
      <c r="BO45" s="140"/>
      <c r="BP45" s="140"/>
      <c r="BQ45" s="140"/>
      <c r="BR45" s="140"/>
      <c r="BS45" s="140"/>
      <c r="BT45" s="139"/>
      <c r="BU45" s="140"/>
      <c r="BV45" s="140"/>
      <c r="BW45" s="140"/>
      <c r="BX45" s="140"/>
      <c r="BY45" s="140"/>
      <c r="BZ45" s="140"/>
      <c r="CA45" s="140"/>
      <c r="CB45" s="140"/>
      <c r="CC45" s="140"/>
      <c r="CD45" s="139"/>
      <c r="CE45" s="140"/>
      <c r="CF45" s="140"/>
      <c r="CG45" s="140"/>
      <c r="CH45" s="140"/>
      <c r="CI45" s="140"/>
      <c r="CJ45" s="140"/>
      <c r="CK45" s="140"/>
      <c r="CL45" s="140"/>
      <c r="CM45" s="140"/>
      <c r="CN45" s="139"/>
      <c r="CO45" s="140"/>
      <c r="CP45" s="140"/>
      <c r="CQ45" s="140"/>
      <c r="CR45" s="140"/>
      <c r="CS45" s="140"/>
      <c r="CT45" s="140"/>
      <c r="CU45" s="140"/>
      <c r="CV45" s="140"/>
      <c r="CW45" s="140"/>
      <c r="CX45" s="139"/>
      <c r="CY45" s="140"/>
      <c r="CZ45" s="140"/>
      <c r="DH45" s="132"/>
      <c r="DR45" s="132"/>
      <c r="EB45" s="132"/>
      <c r="EL45" s="132"/>
      <c r="EV45" s="132"/>
      <c r="FF45" s="132"/>
      <c r="FP45" s="132"/>
      <c r="FZ45" s="132"/>
      <c r="GJ45" s="132"/>
      <c r="GT45" s="132"/>
      <c r="HD45" s="132"/>
      <c r="HN45" s="132"/>
      <c r="HX45" s="132"/>
      <c r="IH45" s="132"/>
    </row>
    <row xmlns:x14ac="http://schemas.microsoft.com/office/spreadsheetml/2009/9/ac" r="46" s="3" customFormat="true" x14ac:dyDescent="0.25">
      <c r="A46" s="407" t="str">
        <f ca="true">IF(ISBLANK('Data Summary'!A48),"",'Data Summary'!A48)</f>
        <v/>
      </c>
      <c r="B46" s="132"/>
      <c r="L46" s="132"/>
      <c r="V46" s="132"/>
      <c r="AF46" s="132"/>
      <c r="AP46" s="132"/>
      <c r="AZ46" s="139"/>
      <c r="BA46" s="139"/>
      <c r="BB46" s="139"/>
      <c r="BC46" s="139"/>
      <c r="BD46" s="139"/>
      <c r="BE46" s="139"/>
      <c r="BF46" s="139"/>
      <c r="BG46" s="139"/>
      <c r="BH46" s="140"/>
      <c r="BI46" s="140"/>
      <c r="BJ46" s="139"/>
      <c r="BK46" s="140"/>
      <c r="BL46" s="140"/>
      <c r="BM46" s="140"/>
      <c r="BN46" s="140"/>
      <c r="BO46" s="140"/>
      <c r="BP46" s="140"/>
      <c r="BQ46" s="140"/>
      <c r="BR46" s="140"/>
      <c r="BS46" s="140"/>
      <c r="BT46" s="139"/>
      <c r="BU46" s="140"/>
      <c r="BV46" s="140"/>
      <c r="BW46" s="140"/>
      <c r="BX46" s="140"/>
      <c r="BY46" s="140"/>
      <c r="BZ46" s="140"/>
      <c r="CA46" s="140"/>
      <c r="CB46" s="140"/>
      <c r="CC46" s="140"/>
      <c r="CD46" s="139"/>
      <c r="CE46" s="140"/>
      <c r="CF46" s="140"/>
      <c r="CG46" s="140"/>
      <c r="CH46" s="140"/>
      <c r="CI46" s="140"/>
      <c r="CJ46" s="140"/>
      <c r="CK46" s="140"/>
      <c r="CL46" s="140"/>
      <c r="CM46" s="140"/>
      <c r="CN46" s="139"/>
      <c r="CO46" s="140"/>
      <c r="CP46" s="140"/>
      <c r="CQ46" s="140"/>
      <c r="CR46" s="140"/>
      <c r="CS46" s="140"/>
      <c r="CT46" s="140"/>
      <c r="CU46" s="140"/>
      <c r="CV46" s="140"/>
      <c r="CW46" s="140"/>
      <c r="CX46" s="139"/>
      <c r="CY46" s="140"/>
      <c r="CZ46" s="140"/>
      <c r="DH46" s="132"/>
      <c r="DR46" s="132"/>
      <c r="EB46" s="132"/>
      <c r="EL46" s="132"/>
      <c r="EV46" s="132"/>
      <c r="FF46" s="132"/>
      <c r="FP46" s="132"/>
      <c r="FZ46" s="132"/>
      <c r="GJ46" s="132"/>
      <c r="GT46" s="132"/>
      <c r="HD46" s="132"/>
      <c r="HN46" s="132"/>
      <c r="HX46" s="132"/>
      <c r="IH46" s="132"/>
    </row>
    <row xmlns:x14ac="http://schemas.microsoft.com/office/spreadsheetml/2009/9/ac" r="47" s="3" customFormat="true" x14ac:dyDescent="0.25">
      <c r="A47" s="407" t="str">
        <f ca="true">IF(ISBLANK('Data Summary'!A49),"",'Data Summary'!A49)</f>
        <v/>
      </c>
      <c r="B47" s="132"/>
      <c r="L47" s="132"/>
      <c r="V47" s="132"/>
      <c r="AF47" s="132"/>
      <c r="AP47" s="132"/>
      <c r="AZ47" s="139"/>
      <c r="BA47" s="139"/>
      <c r="BB47" s="139"/>
      <c r="BC47" s="139"/>
      <c r="BD47" s="139"/>
      <c r="BE47" s="139"/>
      <c r="BF47" s="139"/>
      <c r="BG47" s="139"/>
      <c r="BH47" s="140"/>
      <c r="BI47" s="140"/>
      <c r="BJ47" s="139"/>
      <c r="BK47" s="140"/>
      <c r="BL47" s="140"/>
      <c r="BM47" s="140"/>
      <c r="BN47" s="140"/>
      <c r="BO47" s="140"/>
      <c r="BP47" s="140"/>
      <c r="BQ47" s="140"/>
      <c r="BR47" s="140"/>
      <c r="BS47" s="140"/>
      <c r="BT47" s="139"/>
      <c r="BU47" s="140"/>
      <c r="BV47" s="140"/>
      <c r="BW47" s="140"/>
      <c r="BX47" s="140"/>
      <c r="BY47" s="140"/>
      <c r="BZ47" s="140"/>
      <c r="CA47" s="140"/>
      <c r="CB47" s="140"/>
      <c r="CC47" s="140"/>
      <c r="CD47" s="139"/>
      <c r="CE47" s="140"/>
      <c r="CF47" s="140"/>
      <c r="CG47" s="140"/>
      <c r="CH47" s="140"/>
      <c r="CI47" s="140"/>
      <c r="CJ47" s="140"/>
      <c r="CK47" s="140"/>
      <c r="CL47" s="140"/>
      <c r="CM47" s="140"/>
      <c r="CN47" s="139"/>
      <c r="CO47" s="140"/>
      <c r="CP47" s="140"/>
      <c r="CQ47" s="140"/>
      <c r="CR47" s="140"/>
      <c r="CS47" s="140"/>
      <c r="CT47" s="140"/>
      <c r="CU47" s="140"/>
      <c r="CV47" s="140"/>
      <c r="CW47" s="140"/>
      <c r="CX47" s="139"/>
      <c r="CY47" s="140"/>
      <c r="CZ47" s="140"/>
      <c r="DH47" s="132"/>
      <c r="DR47" s="132"/>
      <c r="EB47" s="132"/>
      <c r="EL47" s="132"/>
      <c r="EV47" s="132"/>
      <c r="FF47" s="132"/>
      <c r="FP47" s="132"/>
      <c r="FZ47" s="132"/>
      <c r="GJ47" s="132"/>
      <c r="GT47" s="132"/>
      <c r="HD47" s="132"/>
      <c r="HN47" s="132"/>
      <c r="HX47" s="132"/>
      <c r="IH47" s="132"/>
    </row>
    <row xmlns:x14ac="http://schemas.microsoft.com/office/spreadsheetml/2009/9/ac" r="48" s="3" customFormat="true" x14ac:dyDescent="0.25">
      <c r="A48" s="407" t="str">
        <f ca="true">IF(ISBLANK('Data Summary'!A50),"",'Data Summary'!A50)</f>
        <v/>
      </c>
      <c r="B48" s="132"/>
      <c r="L48" s="132"/>
      <c r="V48" s="132"/>
      <c r="AF48" s="132"/>
      <c r="AP48" s="132"/>
      <c r="AZ48" s="139"/>
      <c r="BA48" s="139"/>
      <c r="BB48" s="139"/>
      <c r="BC48" s="139"/>
      <c r="BD48" s="139"/>
      <c r="BE48" s="139"/>
      <c r="BF48" s="139"/>
      <c r="BG48" s="139"/>
      <c r="BH48" s="140"/>
      <c r="BI48" s="140"/>
      <c r="BJ48" s="139"/>
      <c r="BK48" s="140"/>
      <c r="BL48" s="140"/>
      <c r="BM48" s="140"/>
      <c r="BN48" s="140"/>
      <c r="BO48" s="140"/>
      <c r="BP48" s="140"/>
      <c r="BQ48" s="140"/>
      <c r="BR48" s="140"/>
      <c r="BS48" s="140"/>
      <c r="BT48" s="139"/>
      <c r="BU48" s="140"/>
      <c r="BV48" s="140"/>
      <c r="BW48" s="140"/>
      <c r="BX48" s="140"/>
      <c r="BY48" s="140"/>
      <c r="BZ48" s="140"/>
      <c r="CA48" s="140"/>
      <c r="CB48" s="140"/>
      <c r="CC48" s="140"/>
      <c r="CD48" s="139"/>
      <c r="CE48" s="140"/>
      <c r="CF48" s="140"/>
      <c r="CG48" s="140"/>
      <c r="CH48" s="140"/>
      <c r="CI48" s="140"/>
      <c r="CJ48" s="140"/>
      <c r="CK48" s="140"/>
      <c r="CL48" s="140"/>
      <c r="CM48" s="140"/>
      <c r="CN48" s="139"/>
      <c r="CO48" s="140"/>
      <c r="CP48" s="140"/>
      <c r="CQ48" s="140"/>
      <c r="CR48" s="140"/>
      <c r="CS48" s="140"/>
      <c r="CT48" s="140"/>
      <c r="CU48" s="140"/>
      <c r="CV48" s="140"/>
      <c r="CW48" s="140"/>
      <c r="CX48" s="139"/>
      <c r="CY48" s="140"/>
      <c r="CZ48" s="140"/>
      <c r="DH48" s="132"/>
      <c r="DR48" s="132"/>
      <c r="EB48" s="132"/>
      <c r="EL48" s="132"/>
      <c r="EV48" s="132"/>
      <c r="FF48" s="132"/>
      <c r="FP48" s="132"/>
      <c r="FZ48" s="132"/>
      <c r="GJ48" s="132"/>
      <c r="GT48" s="132"/>
      <c r="HD48" s="132"/>
      <c r="HN48" s="132"/>
      <c r="HX48" s="132"/>
      <c r="IH48" s="132"/>
    </row>
    <row xmlns:x14ac="http://schemas.microsoft.com/office/spreadsheetml/2009/9/ac" r="49" s="3" customFormat="true" x14ac:dyDescent="0.25">
      <c r="A49" s="407" t="str">
        <f ca="true">IF(ISBLANK('Data Summary'!A51),"",'Data Summary'!A51)</f>
        <v/>
      </c>
      <c r="B49" s="132"/>
      <c r="L49" s="132"/>
      <c r="V49" s="132"/>
      <c r="AF49" s="132"/>
      <c r="AP49" s="132"/>
      <c r="AZ49" s="139"/>
      <c r="BA49" s="139"/>
      <c r="BB49" s="139"/>
      <c r="BC49" s="139"/>
      <c r="BD49" s="139"/>
      <c r="BE49" s="139"/>
      <c r="BF49" s="139"/>
      <c r="BG49" s="139"/>
      <c r="BH49" s="140"/>
      <c r="BI49" s="140"/>
      <c r="BJ49" s="139"/>
      <c r="BK49" s="140"/>
      <c r="BL49" s="140"/>
      <c r="BM49" s="140"/>
      <c r="BN49" s="140"/>
      <c r="BO49" s="140"/>
      <c r="BP49" s="140"/>
      <c r="BQ49" s="140"/>
      <c r="BR49" s="140"/>
      <c r="BS49" s="140"/>
      <c r="BT49" s="139"/>
      <c r="BU49" s="140"/>
      <c r="BV49" s="140"/>
      <c r="BW49" s="140"/>
      <c r="BX49" s="140"/>
      <c r="BY49" s="140"/>
      <c r="BZ49" s="140"/>
      <c r="CA49" s="140"/>
      <c r="CB49" s="140"/>
      <c r="CC49" s="140"/>
      <c r="CD49" s="139"/>
      <c r="CE49" s="140"/>
      <c r="CF49" s="140"/>
      <c r="CG49" s="140"/>
      <c r="CH49" s="140"/>
      <c r="CI49" s="140"/>
      <c r="CJ49" s="140"/>
      <c r="CK49" s="140"/>
      <c r="CL49" s="140"/>
      <c r="CM49" s="140"/>
      <c r="CN49" s="139"/>
      <c r="CO49" s="140"/>
      <c r="CP49" s="140"/>
      <c r="CQ49" s="140"/>
      <c r="CR49" s="140"/>
      <c r="CS49" s="140"/>
      <c r="CT49" s="140"/>
      <c r="CU49" s="140"/>
      <c r="CV49" s="140"/>
      <c r="CW49" s="140"/>
      <c r="CX49" s="139"/>
      <c r="CY49" s="140"/>
      <c r="CZ49" s="140"/>
      <c r="DH49" s="132"/>
      <c r="DR49" s="132"/>
      <c r="EB49" s="132"/>
      <c r="EL49" s="132"/>
      <c r="EV49" s="132"/>
      <c r="FF49" s="132"/>
      <c r="FP49" s="132"/>
      <c r="FZ49" s="132"/>
      <c r="GJ49" s="132"/>
      <c r="GT49" s="132"/>
      <c r="HD49" s="132"/>
      <c r="HN49" s="132"/>
      <c r="HX49" s="132"/>
      <c r="IH49" s="132"/>
    </row>
    <row xmlns:x14ac="http://schemas.microsoft.com/office/spreadsheetml/2009/9/ac" r="50" s="3" customFormat="true" x14ac:dyDescent="0.25">
      <c r="A50" s="407" t="str">
        <f ca="true">IF(ISBLANK('Data Summary'!A52),"",'Data Summary'!A52)</f>
        <v/>
      </c>
      <c r="B50" s="132"/>
      <c r="L50" s="132"/>
      <c r="V50" s="132"/>
      <c r="AF50" s="132"/>
      <c r="AP50" s="132"/>
      <c r="AZ50" s="139"/>
      <c r="BA50" s="139"/>
      <c r="BB50" s="139"/>
      <c r="BC50" s="139"/>
      <c r="BD50" s="139"/>
      <c r="BE50" s="139"/>
      <c r="BF50" s="139"/>
      <c r="BG50" s="139"/>
      <c r="BH50" s="140"/>
      <c r="BI50" s="140"/>
      <c r="BJ50" s="139"/>
      <c r="BK50" s="140"/>
      <c r="BL50" s="140"/>
      <c r="BM50" s="140"/>
      <c r="BN50" s="140"/>
      <c r="BO50" s="140"/>
      <c r="BP50" s="140"/>
      <c r="BQ50" s="140"/>
      <c r="BR50" s="140"/>
      <c r="BS50" s="140"/>
      <c r="BT50" s="139"/>
      <c r="BU50" s="140"/>
      <c r="BV50" s="140"/>
      <c r="BW50" s="140"/>
      <c r="BX50" s="140"/>
      <c r="BY50" s="140"/>
      <c r="BZ50" s="140"/>
      <c r="CA50" s="140"/>
      <c r="CB50" s="140"/>
      <c r="CC50" s="140"/>
      <c r="CD50" s="139"/>
      <c r="CE50" s="140"/>
      <c r="CF50" s="140"/>
      <c r="CG50" s="140"/>
      <c r="CH50" s="140"/>
      <c r="CI50" s="140"/>
      <c r="CJ50" s="140"/>
      <c r="CK50" s="140"/>
      <c r="CL50" s="140"/>
      <c r="CM50" s="140"/>
      <c r="CN50" s="139"/>
      <c r="CO50" s="140"/>
      <c r="CP50" s="140"/>
      <c r="CQ50" s="140"/>
      <c r="CR50" s="140"/>
      <c r="CS50" s="140"/>
      <c r="CT50" s="140"/>
      <c r="CU50" s="140"/>
      <c r="CV50" s="140"/>
      <c r="CW50" s="140"/>
      <c r="CX50" s="139"/>
      <c r="CY50" s="140"/>
      <c r="CZ50" s="140"/>
      <c r="DH50" s="132"/>
      <c r="DR50" s="132"/>
      <c r="EB50" s="132"/>
      <c r="EL50" s="132"/>
      <c r="EV50" s="132"/>
      <c r="FF50" s="132"/>
      <c r="FP50" s="132"/>
      <c r="FZ50" s="132"/>
      <c r="GJ50" s="132"/>
      <c r="GT50" s="132"/>
      <c r="HD50" s="132"/>
      <c r="HN50" s="132"/>
      <c r="HX50" s="132"/>
      <c r="IH50" s="132"/>
    </row>
    <row xmlns:x14ac="http://schemas.microsoft.com/office/spreadsheetml/2009/9/ac" r="51" s="3" customFormat="true" x14ac:dyDescent="0.25">
      <c r="A51" s="407" t="str">
        <f ca="true">IF(ISBLANK('Data Summary'!A53),"",'Data Summary'!A53)</f>
        <v/>
      </c>
      <c r="B51" s="132"/>
      <c r="L51" s="132"/>
      <c r="V51" s="132"/>
      <c r="AF51" s="132"/>
      <c r="AP51" s="132"/>
      <c r="AZ51" s="139"/>
      <c r="BA51" s="139"/>
      <c r="BB51" s="139"/>
      <c r="BC51" s="139"/>
      <c r="BD51" s="139"/>
      <c r="BE51" s="139"/>
      <c r="BF51" s="139"/>
      <c r="BG51" s="139"/>
      <c r="BH51" s="140"/>
      <c r="BI51" s="140"/>
      <c r="BJ51" s="139"/>
      <c r="BK51" s="140"/>
      <c r="BL51" s="140"/>
      <c r="BM51" s="140"/>
      <c r="BN51" s="140"/>
      <c r="BO51" s="140"/>
      <c r="BP51" s="140"/>
      <c r="BQ51" s="140"/>
      <c r="BR51" s="140"/>
      <c r="BS51" s="140"/>
      <c r="BT51" s="139"/>
      <c r="BU51" s="140"/>
      <c r="BV51" s="140"/>
      <c r="BW51" s="140"/>
      <c r="BX51" s="140"/>
      <c r="BY51" s="140"/>
      <c r="BZ51" s="140"/>
      <c r="CA51" s="140"/>
      <c r="CB51" s="140"/>
      <c r="CC51" s="140"/>
      <c r="CD51" s="139"/>
      <c r="CE51" s="140"/>
      <c r="CF51" s="140"/>
      <c r="CG51" s="140"/>
      <c r="CH51" s="140"/>
      <c r="CI51" s="140"/>
      <c r="CJ51" s="140"/>
      <c r="CK51" s="140"/>
      <c r="CL51" s="140"/>
      <c r="CM51" s="140"/>
      <c r="CN51" s="139"/>
      <c r="CO51" s="140"/>
      <c r="CP51" s="140"/>
      <c r="CQ51" s="140"/>
      <c r="CR51" s="140"/>
      <c r="CS51" s="140"/>
      <c r="CT51" s="140"/>
      <c r="CU51" s="140"/>
      <c r="CV51" s="140"/>
      <c r="CW51" s="140"/>
      <c r="CX51" s="139"/>
      <c r="CY51" s="140"/>
      <c r="CZ51" s="140"/>
      <c r="DH51" s="132"/>
      <c r="DR51" s="132"/>
      <c r="EB51" s="132"/>
      <c r="EL51" s="132"/>
      <c r="EV51" s="132"/>
      <c r="FF51" s="132"/>
      <c r="FP51" s="132"/>
      <c r="FZ51" s="132"/>
      <c r="GJ51" s="132"/>
      <c r="GT51" s="132"/>
      <c r="HD51" s="132"/>
      <c r="HN51" s="132"/>
      <c r="HX51" s="132"/>
      <c r="IH51" s="132"/>
    </row>
    <row xmlns:x14ac="http://schemas.microsoft.com/office/spreadsheetml/2009/9/ac" r="52" s="3" customFormat="true" x14ac:dyDescent="0.25">
      <c r="A52" s="407" t="str">
        <f ca="true">IF(ISBLANK('Data Summary'!A54),"",'Data Summary'!A54)</f>
        <v/>
      </c>
      <c r="B52" s="132"/>
      <c r="L52" s="132"/>
      <c r="V52" s="132"/>
      <c r="AF52" s="132"/>
      <c r="AP52" s="132"/>
      <c r="AZ52" s="139"/>
      <c r="BA52" s="139"/>
      <c r="BB52" s="139"/>
      <c r="BC52" s="139"/>
      <c r="BD52" s="139"/>
      <c r="BE52" s="139"/>
      <c r="BF52" s="139"/>
      <c r="BG52" s="139"/>
      <c r="BH52" s="140"/>
      <c r="BI52" s="140"/>
      <c r="BJ52" s="139"/>
      <c r="BK52" s="140"/>
      <c r="BL52" s="140"/>
      <c r="BM52" s="140"/>
      <c r="BN52" s="140"/>
      <c r="BO52" s="140"/>
      <c r="BP52" s="140"/>
      <c r="BQ52" s="140"/>
      <c r="BR52" s="140"/>
      <c r="BS52" s="140"/>
      <c r="BT52" s="139"/>
      <c r="BU52" s="140"/>
      <c r="BV52" s="140"/>
      <c r="BW52" s="140"/>
      <c r="BX52" s="140"/>
      <c r="BY52" s="140"/>
      <c r="BZ52" s="140"/>
      <c r="CA52" s="140"/>
      <c r="CB52" s="140"/>
      <c r="CC52" s="140"/>
      <c r="CD52" s="139"/>
      <c r="CE52" s="140"/>
      <c r="CF52" s="140"/>
      <c r="CG52" s="140"/>
      <c r="CH52" s="140"/>
      <c r="CI52" s="140"/>
      <c r="CJ52" s="140"/>
      <c r="CK52" s="140"/>
      <c r="CL52" s="140"/>
      <c r="CM52" s="140"/>
      <c r="CN52" s="139"/>
      <c r="CO52" s="140"/>
      <c r="CP52" s="140"/>
      <c r="CQ52" s="140"/>
      <c r="CR52" s="140"/>
      <c r="CS52" s="140"/>
      <c r="CT52" s="140"/>
      <c r="CU52" s="140"/>
      <c r="CV52" s="140"/>
      <c r="CW52" s="140"/>
      <c r="CX52" s="139"/>
      <c r="CY52" s="140"/>
      <c r="CZ52" s="140"/>
      <c r="DH52" s="132"/>
      <c r="DR52" s="132"/>
      <c r="EB52" s="132"/>
      <c r="EL52" s="132"/>
      <c r="EV52" s="132"/>
      <c r="FF52" s="132"/>
      <c r="FP52" s="132"/>
      <c r="FZ52" s="132"/>
      <c r="GJ52" s="132"/>
      <c r="GT52" s="132"/>
      <c r="HD52" s="132"/>
      <c r="HN52" s="132"/>
      <c r="HX52" s="132"/>
      <c r="IH52" s="132"/>
    </row>
    <row xmlns:x14ac="http://schemas.microsoft.com/office/spreadsheetml/2009/9/ac" r="53" s="3" customFormat="true" x14ac:dyDescent="0.25">
      <c r="A53" s="407" t="str">
        <f ca="true">IF(ISBLANK('Data Summary'!A55),"",'Data Summary'!A55)</f>
        <v/>
      </c>
      <c r="B53" s="132"/>
      <c r="L53" s="132"/>
      <c r="V53" s="132"/>
      <c r="AF53" s="132"/>
      <c r="AP53" s="132"/>
      <c r="AZ53" s="139"/>
      <c r="BA53" s="139"/>
      <c r="BB53" s="139"/>
      <c r="BC53" s="139"/>
      <c r="BD53" s="139"/>
      <c r="BE53" s="139"/>
      <c r="BF53" s="139"/>
      <c r="BG53" s="139"/>
      <c r="BH53" s="140"/>
      <c r="BI53" s="140"/>
      <c r="BJ53" s="139"/>
      <c r="BK53" s="140"/>
      <c r="BL53" s="140"/>
      <c r="BM53" s="140"/>
      <c r="BN53" s="140"/>
      <c r="BO53" s="140"/>
      <c r="BP53" s="140"/>
      <c r="BQ53" s="140"/>
      <c r="BR53" s="140"/>
      <c r="BS53" s="140"/>
      <c r="BT53" s="139"/>
      <c r="BU53" s="140"/>
      <c r="BV53" s="140"/>
      <c r="BW53" s="140"/>
      <c r="BX53" s="140"/>
      <c r="BY53" s="140"/>
      <c r="BZ53" s="140"/>
      <c r="CA53" s="140"/>
      <c r="CB53" s="140"/>
      <c r="CC53" s="140"/>
      <c r="CD53" s="139"/>
      <c r="CE53" s="140"/>
      <c r="CF53" s="140"/>
      <c r="CG53" s="140"/>
      <c r="CH53" s="140"/>
      <c r="CI53" s="140"/>
      <c r="CJ53" s="140"/>
      <c r="CK53" s="140"/>
      <c r="CL53" s="140"/>
      <c r="CM53" s="140"/>
      <c r="CN53" s="139"/>
      <c r="CO53" s="140"/>
      <c r="CP53" s="140"/>
      <c r="CQ53" s="140"/>
      <c r="CR53" s="140"/>
      <c r="CS53" s="140"/>
      <c r="CT53" s="140"/>
      <c r="CU53" s="140"/>
      <c r="CV53" s="140"/>
      <c r="CW53" s="140"/>
      <c r="CX53" s="139"/>
      <c r="CY53" s="140"/>
      <c r="CZ53" s="140"/>
      <c r="DH53" s="132"/>
      <c r="DR53" s="132"/>
      <c r="EB53" s="132"/>
      <c r="EL53" s="132"/>
      <c r="EV53" s="132"/>
      <c r="FF53" s="132"/>
      <c r="FP53" s="132"/>
      <c r="FZ53" s="132"/>
      <c r="GJ53" s="132"/>
      <c r="GT53" s="132"/>
      <c r="HD53" s="132"/>
      <c r="HN53" s="132"/>
      <c r="HX53" s="132"/>
      <c r="IH53" s="132"/>
    </row>
    <row xmlns:x14ac="http://schemas.microsoft.com/office/spreadsheetml/2009/9/ac" r="54" s="3" customFormat="true" x14ac:dyDescent="0.25">
      <c r="A54" s="407" t="str">
        <f ca="true">IF(ISBLANK('Data Summary'!A56),"",'Data Summary'!A56)</f>
        <v/>
      </c>
      <c r="B54" s="132"/>
      <c r="L54" s="132"/>
      <c r="V54" s="132"/>
      <c r="AF54" s="132"/>
      <c r="AP54" s="132"/>
      <c r="AZ54" s="139"/>
      <c r="BA54" s="139"/>
      <c r="BB54" s="139"/>
      <c r="BC54" s="139"/>
      <c r="BD54" s="139"/>
      <c r="BE54" s="139"/>
      <c r="BF54" s="139"/>
      <c r="BG54" s="139"/>
      <c r="BH54" s="140"/>
      <c r="BI54" s="140"/>
      <c r="BJ54" s="139"/>
      <c r="BK54" s="140"/>
      <c r="BL54" s="140"/>
      <c r="BM54" s="140"/>
      <c r="BN54" s="140"/>
      <c r="BO54" s="140"/>
      <c r="BP54" s="140"/>
      <c r="BQ54" s="140"/>
      <c r="BR54" s="140"/>
      <c r="BS54" s="140"/>
      <c r="BT54" s="139"/>
      <c r="BU54" s="140"/>
      <c r="BV54" s="140"/>
      <c r="BW54" s="140"/>
      <c r="BX54" s="140"/>
      <c r="BY54" s="140"/>
      <c r="BZ54" s="140"/>
      <c r="CA54" s="140"/>
      <c r="CB54" s="140"/>
      <c r="CC54" s="140"/>
      <c r="CD54" s="139"/>
      <c r="CE54" s="140"/>
      <c r="CF54" s="140"/>
      <c r="CG54" s="140"/>
      <c r="CH54" s="140"/>
      <c r="CI54" s="140"/>
      <c r="CJ54" s="140"/>
      <c r="CK54" s="140"/>
      <c r="CL54" s="140"/>
      <c r="CM54" s="140"/>
      <c r="CN54" s="139"/>
      <c r="CO54" s="140"/>
      <c r="CP54" s="140"/>
      <c r="CQ54" s="140"/>
      <c r="CR54" s="140"/>
      <c r="CS54" s="140"/>
      <c r="CT54" s="140"/>
      <c r="CU54" s="140"/>
      <c r="CV54" s="140"/>
      <c r="CW54" s="140"/>
      <c r="CX54" s="139"/>
      <c r="CY54" s="140"/>
      <c r="CZ54" s="140"/>
      <c r="DH54" s="132"/>
      <c r="DR54" s="132"/>
      <c r="EB54" s="132"/>
      <c r="EL54" s="132"/>
      <c r="EV54" s="132"/>
      <c r="FF54" s="132"/>
      <c r="FP54" s="132"/>
      <c r="FZ54" s="132"/>
      <c r="GJ54" s="132"/>
      <c r="GT54" s="132"/>
      <c r="HD54" s="132"/>
      <c r="HN54" s="132"/>
      <c r="HX54" s="132"/>
      <c r="IH54" s="132"/>
    </row>
    <row xmlns:x14ac="http://schemas.microsoft.com/office/spreadsheetml/2009/9/ac" r="55" s="3" customFormat="true" x14ac:dyDescent="0.25">
      <c r="A55" s="407" t="str">
        <f ca="true">IF(ISBLANK('Data Summary'!A57),"",'Data Summary'!A57)</f>
        <v/>
      </c>
      <c r="B55" s="132"/>
      <c r="L55" s="132"/>
      <c r="V55" s="132"/>
      <c r="AF55" s="132"/>
      <c r="AP55" s="132"/>
      <c r="AZ55" s="139"/>
      <c r="BA55" s="139"/>
      <c r="BB55" s="139"/>
      <c r="BC55" s="139"/>
      <c r="BD55" s="139"/>
      <c r="BE55" s="139"/>
      <c r="BF55" s="139"/>
      <c r="BG55" s="139"/>
      <c r="BH55" s="140"/>
      <c r="BI55" s="140"/>
      <c r="BJ55" s="139"/>
      <c r="BK55" s="140"/>
      <c r="BL55" s="140"/>
      <c r="BM55" s="140"/>
      <c r="BN55" s="140"/>
      <c r="BO55" s="140"/>
      <c r="BP55" s="140"/>
      <c r="BQ55" s="140"/>
      <c r="BR55" s="140"/>
      <c r="BS55" s="140"/>
      <c r="BT55" s="139"/>
      <c r="BU55" s="140"/>
      <c r="BV55" s="140"/>
      <c r="BW55" s="140"/>
      <c r="BX55" s="140"/>
      <c r="BY55" s="140"/>
      <c r="BZ55" s="140"/>
      <c r="CA55" s="140"/>
      <c r="CB55" s="140"/>
      <c r="CC55" s="140"/>
      <c r="CD55" s="139"/>
      <c r="CE55" s="140"/>
      <c r="CF55" s="140"/>
      <c r="CG55" s="140"/>
      <c r="CH55" s="140"/>
      <c r="CI55" s="140"/>
      <c r="CJ55" s="140"/>
      <c r="CK55" s="140"/>
      <c r="CL55" s="140"/>
      <c r="CM55" s="140"/>
      <c r="CN55" s="139"/>
      <c r="CO55" s="140"/>
      <c r="CP55" s="140"/>
      <c r="CQ55" s="140"/>
      <c r="CR55" s="140"/>
      <c r="CS55" s="140"/>
      <c r="CT55" s="140"/>
      <c r="CU55" s="140"/>
      <c r="CV55" s="140"/>
      <c r="CW55" s="140"/>
      <c r="CX55" s="139"/>
      <c r="CY55" s="140"/>
      <c r="CZ55" s="140"/>
      <c r="DH55" s="132"/>
      <c r="DR55" s="132"/>
      <c r="EB55" s="132"/>
      <c r="EL55" s="132"/>
      <c r="EV55" s="132"/>
      <c r="FF55" s="132"/>
      <c r="FP55" s="132"/>
      <c r="FZ55" s="132"/>
      <c r="GJ55" s="132"/>
      <c r="GT55" s="132"/>
      <c r="HD55" s="132"/>
      <c r="HN55" s="132"/>
      <c r="HX55" s="132"/>
      <c r="IH55" s="132"/>
    </row>
    <row xmlns:x14ac="http://schemas.microsoft.com/office/spreadsheetml/2009/9/ac" r="56" s="3" customFormat="true" x14ac:dyDescent="0.25">
      <c r="A56" s="407" t="str">
        <f ca="true">IF(ISBLANK('Data Summary'!A58),"",'Data Summary'!A58)</f>
        <v/>
      </c>
      <c r="B56" s="132"/>
      <c r="L56" s="132"/>
      <c r="V56" s="132"/>
      <c r="AF56" s="132"/>
      <c r="AP56" s="132"/>
      <c r="AZ56" s="139"/>
      <c r="BA56" s="139"/>
      <c r="BB56" s="139"/>
      <c r="BC56" s="139"/>
      <c r="BD56" s="139"/>
      <c r="BE56" s="139"/>
      <c r="BF56" s="139"/>
      <c r="BG56" s="139"/>
      <c r="BH56" s="140"/>
      <c r="BI56" s="140"/>
      <c r="BJ56" s="139"/>
      <c r="BK56" s="140"/>
      <c r="BL56" s="140"/>
      <c r="BM56" s="140"/>
      <c r="BN56" s="140"/>
      <c r="BO56" s="140"/>
      <c r="BP56" s="140"/>
      <c r="BQ56" s="140"/>
      <c r="BR56" s="140"/>
      <c r="BS56" s="140"/>
      <c r="BT56" s="139"/>
      <c r="BU56" s="140"/>
      <c r="BV56" s="140"/>
      <c r="BW56" s="140"/>
      <c r="BX56" s="140"/>
      <c r="BY56" s="140"/>
      <c r="BZ56" s="140"/>
      <c r="CA56" s="140"/>
      <c r="CB56" s="140"/>
      <c r="CC56" s="140"/>
      <c r="CD56" s="139"/>
      <c r="CE56" s="140"/>
      <c r="CF56" s="140"/>
      <c r="CG56" s="140"/>
      <c r="CH56" s="140"/>
      <c r="CI56" s="140"/>
      <c r="CJ56" s="140"/>
      <c r="CK56" s="140"/>
      <c r="CL56" s="140"/>
      <c r="CM56" s="140"/>
      <c r="CN56" s="139"/>
      <c r="CO56" s="140"/>
      <c r="CP56" s="140"/>
      <c r="CQ56" s="140"/>
      <c r="CR56" s="140"/>
      <c r="CS56" s="140"/>
      <c r="CT56" s="140"/>
      <c r="CU56" s="140"/>
      <c r="CV56" s="140"/>
      <c r="CW56" s="140"/>
      <c r="CX56" s="139"/>
      <c r="CY56" s="140"/>
      <c r="CZ56" s="140"/>
      <c r="DH56" s="132"/>
      <c r="DR56" s="132"/>
      <c r="EB56" s="132"/>
      <c r="EL56" s="132"/>
      <c r="EV56" s="132"/>
      <c r="FF56" s="132"/>
      <c r="FP56" s="132"/>
      <c r="FZ56" s="132"/>
      <c r="GJ56" s="132"/>
      <c r="GT56" s="132"/>
      <c r="HD56" s="132"/>
      <c r="HN56" s="132"/>
      <c r="HX56" s="132"/>
      <c r="IH56" s="132"/>
    </row>
    <row xmlns:x14ac="http://schemas.microsoft.com/office/spreadsheetml/2009/9/ac" r="57" s="3" customFormat="true" x14ac:dyDescent="0.25">
      <c r="A57" s="407" t="str">
        <f ca="true">IF(ISBLANK('Data Summary'!A59),"",'Data Summary'!A59)</f>
        <v/>
      </c>
      <c r="B57" s="132"/>
      <c r="L57" s="132"/>
      <c r="V57" s="132"/>
      <c r="AF57" s="132"/>
      <c r="AP57" s="132"/>
      <c r="AZ57" s="139"/>
      <c r="BA57" s="139"/>
      <c r="BB57" s="139"/>
      <c r="BC57" s="139"/>
      <c r="BD57" s="139"/>
      <c r="BE57" s="139"/>
      <c r="BF57" s="139"/>
      <c r="BG57" s="139"/>
      <c r="BH57" s="140"/>
      <c r="BI57" s="140"/>
      <c r="BJ57" s="139"/>
      <c r="BK57" s="140"/>
      <c r="BL57" s="140"/>
      <c r="BM57" s="140"/>
      <c r="BN57" s="140"/>
      <c r="BO57" s="140"/>
      <c r="BP57" s="140"/>
      <c r="BQ57" s="140"/>
      <c r="BR57" s="140"/>
      <c r="BS57" s="140"/>
      <c r="BT57" s="139"/>
      <c r="BU57" s="140"/>
      <c r="BV57" s="140"/>
      <c r="BW57" s="140"/>
      <c r="BX57" s="140"/>
      <c r="BY57" s="140"/>
      <c r="BZ57" s="140"/>
      <c r="CA57" s="140"/>
      <c r="CB57" s="140"/>
      <c r="CC57" s="140"/>
      <c r="CD57" s="139"/>
      <c r="CE57" s="140"/>
      <c r="CF57" s="140"/>
      <c r="CG57" s="140"/>
      <c r="CH57" s="140"/>
      <c r="CI57" s="140"/>
      <c r="CJ57" s="140"/>
      <c r="CK57" s="140"/>
      <c r="CL57" s="140"/>
      <c r="CM57" s="140"/>
      <c r="CN57" s="139"/>
      <c r="CO57" s="140"/>
      <c r="CP57" s="140"/>
      <c r="CQ57" s="140"/>
      <c r="CR57" s="140"/>
      <c r="CS57" s="140"/>
      <c r="CT57" s="140"/>
      <c r="CU57" s="140"/>
      <c r="CV57" s="140"/>
      <c r="CW57" s="140"/>
      <c r="CX57" s="139"/>
      <c r="CY57" s="140"/>
      <c r="CZ57" s="140"/>
      <c r="DH57" s="132"/>
      <c r="DR57" s="132"/>
      <c r="EB57" s="132"/>
      <c r="EL57" s="132"/>
      <c r="EV57" s="132"/>
      <c r="FF57" s="132"/>
      <c r="FP57" s="132"/>
      <c r="FZ57" s="132"/>
      <c r="GJ57" s="132"/>
      <c r="GT57" s="132"/>
      <c r="HD57" s="132"/>
      <c r="HN57" s="132"/>
      <c r="HX57" s="132"/>
      <c r="IH57" s="132"/>
    </row>
    <row xmlns:x14ac="http://schemas.microsoft.com/office/spreadsheetml/2009/9/ac" r="58" s="3" customFormat="true" x14ac:dyDescent="0.25">
      <c r="A58" s="407" t="str">
        <f ca="true">IF(ISBLANK('Data Summary'!A60),"",'Data Summary'!A60)</f>
        <v/>
      </c>
      <c r="B58" s="132"/>
      <c r="L58" s="132"/>
      <c r="V58" s="132"/>
      <c r="AF58" s="132"/>
      <c r="AP58" s="132"/>
      <c r="AZ58" s="139"/>
      <c r="BA58" s="139"/>
      <c r="BB58" s="139"/>
      <c r="BC58" s="139"/>
      <c r="BD58" s="139"/>
      <c r="BE58" s="139"/>
      <c r="BF58" s="139"/>
      <c r="BG58" s="139"/>
      <c r="BH58" s="140"/>
      <c r="BI58" s="140"/>
      <c r="BJ58" s="139"/>
      <c r="BK58" s="140"/>
      <c r="BL58" s="140"/>
      <c r="BM58" s="140"/>
      <c r="BN58" s="140"/>
      <c r="BO58" s="140"/>
      <c r="BP58" s="140"/>
      <c r="BQ58" s="140"/>
      <c r="BR58" s="140"/>
      <c r="BS58" s="140"/>
      <c r="BT58" s="139"/>
      <c r="BU58" s="140"/>
      <c r="BV58" s="140"/>
      <c r="BW58" s="140"/>
      <c r="BX58" s="140"/>
      <c r="BY58" s="140"/>
      <c r="BZ58" s="140"/>
      <c r="CA58" s="140"/>
      <c r="CB58" s="140"/>
      <c r="CC58" s="140"/>
      <c r="CD58" s="139"/>
      <c r="CE58" s="140"/>
      <c r="CF58" s="140"/>
      <c r="CG58" s="140"/>
      <c r="CH58" s="140"/>
      <c r="CI58" s="140"/>
      <c r="CJ58" s="140"/>
      <c r="CK58" s="140"/>
      <c r="CL58" s="140"/>
      <c r="CM58" s="140"/>
      <c r="CN58" s="139"/>
      <c r="CO58" s="140"/>
      <c r="CP58" s="140"/>
      <c r="CQ58" s="140"/>
      <c r="CR58" s="140"/>
      <c r="CS58" s="140"/>
      <c r="CT58" s="140"/>
      <c r="CU58" s="140"/>
      <c r="CV58" s="140"/>
      <c r="CW58" s="140"/>
      <c r="CX58" s="139"/>
      <c r="CY58" s="140"/>
      <c r="CZ58" s="140"/>
      <c r="DH58" s="132"/>
      <c r="DR58" s="132"/>
      <c r="EB58" s="132"/>
      <c r="EL58" s="132"/>
      <c r="EV58" s="132"/>
      <c r="FF58" s="132"/>
      <c r="FP58" s="132"/>
      <c r="FZ58" s="132"/>
      <c r="GJ58" s="132"/>
      <c r="GT58" s="132"/>
      <c r="HD58" s="132"/>
      <c r="HN58" s="132"/>
      <c r="HX58" s="132"/>
      <c r="IH58" s="132"/>
    </row>
    <row xmlns:x14ac="http://schemas.microsoft.com/office/spreadsheetml/2009/9/ac" r="59" s="3" customFormat="true" x14ac:dyDescent="0.25">
      <c r="A59" s="407" t="str">
        <f ca="true">IF(ISBLANK('Data Summary'!A61),"",'Data Summary'!A61)</f>
        <v/>
      </c>
      <c r="B59" s="132"/>
      <c r="L59" s="132"/>
      <c r="V59" s="132"/>
      <c r="AF59" s="132"/>
      <c r="AP59" s="132"/>
      <c r="AZ59" s="139"/>
      <c r="BA59" s="139"/>
      <c r="BB59" s="139"/>
      <c r="BC59" s="139"/>
      <c r="BD59" s="139"/>
      <c r="BE59" s="139"/>
      <c r="BF59" s="139"/>
      <c r="BG59" s="139"/>
      <c r="BH59" s="140"/>
      <c r="BI59" s="140"/>
      <c r="BJ59" s="139"/>
      <c r="BK59" s="140"/>
      <c r="BL59" s="140"/>
      <c r="BM59" s="140"/>
      <c r="BN59" s="140"/>
      <c r="BO59" s="140"/>
      <c r="BP59" s="140"/>
      <c r="BQ59" s="140"/>
      <c r="BR59" s="140"/>
      <c r="BS59" s="140"/>
      <c r="BT59" s="139"/>
      <c r="BU59" s="140"/>
      <c r="BV59" s="140"/>
      <c r="BW59" s="140"/>
      <c r="BX59" s="140"/>
      <c r="BY59" s="140"/>
      <c r="BZ59" s="140"/>
      <c r="CA59" s="140"/>
      <c r="CB59" s="140"/>
      <c r="CC59" s="140"/>
      <c r="CD59" s="139"/>
      <c r="CE59" s="140"/>
      <c r="CF59" s="140"/>
      <c r="CG59" s="140"/>
      <c r="CH59" s="140"/>
      <c r="CI59" s="140"/>
      <c r="CJ59" s="140"/>
      <c r="CK59" s="140"/>
      <c r="CL59" s="140"/>
      <c r="CM59" s="140"/>
      <c r="CN59" s="139"/>
      <c r="CO59" s="140"/>
      <c r="CP59" s="140"/>
      <c r="CQ59" s="140"/>
      <c r="CR59" s="140"/>
      <c r="CS59" s="140"/>
      <c r="CT59" s="140"/>
      <c r="CU59" s="140"/>
      <c r="CV59" s="140"/>
      <c r="CW59" s="140"/>
      <c r="CX59" s="139"/>
      <c r="CY59" s="140"/>
      <c r="CZ59" s="140"/>
      <c r="DH59" s="132"/>
      <c r="DR59" s="132"/>
      <c r="EB59" s="132"/>
      <c r="EL59" s="132"/>
      <c r="EV59" s="132"/>
      <c r="FF59" s="132"/>
      <c r="FP59" s="132"/>
      <c r="FZ59" s="132"/>
      <c r="GJ59" s="132"/>
      <c r="GT59" s="132"/>
      <c r="HD59" s="132"/>
      <c r="HN59" s="132"/>
      <c r="HX59" s="132"/>
      <c r="IH59" s="132"/>
    </row>
    <row xmlns:x14ac="http://schemas.microsoft.com/office/spreadsheetml/2009/9/ac" r="60" s="3" customFormat="true" x14ac:dyDescent="0.25">
      <c r="A60" s="407" t="str">
        <f ca="true">IF(ISBLANK('Data Summary'!A62),"",'Data Summary'!A62)</f>
        <v/>
      </c>
      <c r="B60" s="132"/>
      <c r="L60" s="132"/>
      <c r="V60" s="132"/>
      <c r="AF60" s="132"/>
      <c r="AP60" s="132"/>
      <c r="AZ60" s="139"/>
      <c r="BA60" s="139"/>
      <c r="BB60" s="139"/>
      <c r="BC60" s="139"/>
      <c r="BD60" s="139"/>
      <c r="BE60" s="139"/>
      <c r="BF60" s="139"/>
      <c r="BG60" s="139"/>
      <c r="BH60" s="140"/>
      <c r="BI60" s="140"/>
      <c r="BJ60" s="139"/>
      <c r="BK60" s="140"/>
      <c r="BL60" s="140"/>
      <c r="BM60" s="140"/>
      <c r="BN60" s="140"/>
      <c r="BO60" s="140"/>
      <c r="BP60" s="140"/>
      <c r="BQ60" s="140"/>
      <c r="BR60" s="140"/>
      <c r="BS60" s="140"/>
      <c r="BT60" s="139"/>
      <c r="BU60" s="140"/>
      <c r="BV60" s="140"/>
      <c r="BW60" s="140"/>
      <c r="BX60" s="140"/>
      <c r="BY60" s="140"/>
      <c r="BZ60" s="140"/>
      <c r="CA60" s="140"/>
      <c r="CB60" s="140"/>
      <c r="CC60" s="140"/>
      <c r="CD60" s="139"/>
      <c r="CE60" s="140"/>
      <c r="CF60" s="140"/>
      <c r="CG60" s="140"/>
      <c r="CH60" s="140"/>
      <c r="CI60" s="140"/>
      <c r="CJ60" s="140"/>
      <c r="CK60" s="140"/>
      <c r="CL60" s="140"/>
      <c r="CM60" s="140"/>
      <c r="CN60" s="139"/>
      <c r="CO60" s="140"/>
      <c r="CP60" s="140"/>
      <c r="CQ60" s="140"/>
      <c r="CR60" s="140"/>
      <c r="CS60" s="140"/>
      <c r="CT60" s="140"/>
      <c r="CU60" s="140"/>
      <c r="CV60" s="140"/>
      <c r="CW60" s="140"/>
      <c r="CX60" s="139"/>
      <c r="CY60" s="140"/>
      <c r="CZ60" s="140"/>
      <c r="DH60" s="132"/>
      <c r="DR60" s="132"/>
      <c r="EB60" s="132"/>
      <c r="EL60" s="132"/>
      <c r="EV60" s="132"/>
      <c r="FF60" s="132"/>
      <c r="FP60" s="132"/>
      <c r="FZ60" s="132"/>
      <c r="GJ60" s="132"/>
      <c r="GT60" s="132"/>
      <c r="HD60" s="132"/>
      <c r="HN60" s="132"/>
      <c r="HX60" s="132"/>
      <c r="IH60" s="132"/>
    </row>
    <row xmlns:x14ac="http://schemas.microsoft.com/office/spreadsheetml/2009/9/ac" r="61" s="3" customFormat="true" x14ac:dyDescent="0.25">
      <c r="A61" s="407" t="str">
        <f ca="true">IF(ISBLANK('Data Summary'!A63),"",'Data Summary'!A63)</f>
        <v/>
      </c>
      <c r="B61" s="132"/>
      <c r="L61" s="132"/>
      <c r="V61" s="132"/>
      <c r="AF61" s="132"/>
      <c r="AP61" s="132"/>
      <c r="AZ61" s="139"/>
      <c r="BA61" s="139"/>
      <c r="BB61" s="139"/>
      <c r="BC61" s="139"/>
      <c r="BD61" s="139"/>
      <c r="BE61" s="139"/>
      <c r="BF61" s="139"/>
      <c r="BG61" s="139"/>
      <c r="BH61" s="140"/>
      <c r="BI61" s="140"/>
      <c r="BJ61" s="139"/>
      <c r="BK61" s="140"/>
      <c r="BL61" s="140"/>
      <c r="BM61" s="140"/>
      <c r="BN61" s="140"/>
      <c r="BO61" s="140"/>
      <c r="BP61" s="140"/>
      <c r="BQ61" s="140"/>
      <c r="BR61" s="140"/>
      <c r="BS61" s="140"/>
      <c r="BT61" s="139"/>
      <c r="BU61" s="140"/>
      <c r="BV61" s="140"/>
      <c r="BW61" s="140"/>
      <c r="BX61" s="140"/>
      <c r="BY61" s="140"/>
      <c r="BZ61" s="140"/>
      <c r="CA61" s="140"/>
      <c r="CB61" s="140"/>
      <c r="CC61" s="140"/>
      <c r="CD61" s="139"/>
      <c r="CE61" s="140"/>
      <c r="CF61" s="140"/>
      <c r="CG61" s="140"/>
      <c r="CH61" s="140"/>
      <c r="CI61" s="140"/>
      <c r="CJ61" s="140"/>
      <c r="CK61" s="140"/>
      <c r="CL61" s="140"/>
      <c r="CM61" s="140"/>
      <c r="CN61" s="139"/>
      <c r="CO61" s="140"/>
      <c r="CP61" s="140"/>
      <c r="CQ61" s="140"/>
      <c r="CR61" s="140"/>
      <c r="CS61" s="140"/>
      <c r="CT61" s="140"/>
      <c r="CU61" s="140"/>
      <c r="CV61" s="140"/>
      <c r="CW61" s="140"/>
      <c r="CX61" s="139"/>
      <c r="CY61" s="140"/>
      <c r="CZ61" s="140"/>
      <c r="DH61" s="132"/>
      <c r="DR61" s="132"/>
      <c r="EB61" s="132"/>
      <c r="EL61" s="132"/>
      <c r="EV61" s="132"/>
      <c r="FF61" s="132"/>
      <c r="FP61" s="132"/>
      <c r="FZ61" s="132"/>
      <c r="GJ61" s="132"/>
      <c r="GT61" s="132"/>
      <c r="HD61" s="132"/>
      <c r="HN61" s="132"/>
      <c r="HX61" s="132"/>
      <c r="IH61" s="132"/>
    </row>
    <row xmlns:x14ac="http://schemas.microsoft.com/office/spreadsheetml/2009/9/ac" r="62" s="3" customFormat="true" x14ac:dyDescent="0.25">
      <c r="A62" s="407" t="str">
        <f ca="true">IF(ISBLANK('Data Summary'!A64),"",'Data Summary'!A64)</f>
        <v/>
      </c>
      <c r="B62" s="132"/>
      <c r="L62" s="132"/>
      <c r="V62" s="132"/>
      <c r="AF62" s="132"/>
      <c r="AP62" s="132"/>
      <c r="AZ62" s="139"/>
      <c r="BA62" s="139"/>
      <c r="BB62" s="139"/>
      <c r="BC62" s="139"/>
      <c r="BD62" s="139"/>
      <c r="BE62" s="139"/>
      <c r="BF62" s="139"/>
      <c r="BG62" s="139"/>
      <c r="BH62" s="140"/>
      <c r="BI62" s="140"/>
      <c r="BJ62" s="139"/>
      <c r="BK62" s="140"/>
      <c r="BL62" s="140"/>
      <c r="BM62" s="140"/>
      <c r="BN62" s="140"/>
      <c r="BO62" s="140"/>
      <c r="BP62" s="140"/>
      <c r="BQ62" s="140"/>
      <c r="BR62" s="140"/>
      <c r="BS62" s="140"/>
      <c r="BT62" s="139"/>
      <c r="BU62" s="140"/>
      <c r="BV62" s="140"/>
      <c r="BW62" s="140"/>
      <c r="BX62" s="140"/>
      <c r="BY62" s="140"/>
      <c r="BZ62" s="140"/>
      <c r="CA62" s="140"/>
      <c r="CB62" s="140"/>
      <c r="CC62" s="140"/>
      <c r="CD62" s="139"/>
      <c r="CE62" s="140"/>
      <c r="CF62" s="140"/>
      <c r="CG62" s="140"/>
      <c r="CH62" s="140"/>
      <c r="CI62" s="140"/>
      <c r="CJ62" s="140"/>
      <c r="CK62" s="140"/>
      <c r="CL62" s="140"/>
      <c r="CM62" s="140"/>
      <c r="CN62" s="139"/>
      <c r="CO62" s="140"/>
      <c r="CP62" s="140"/>
      <c r="CQ62" s="140"/>
      <c r="CR62" s="140"/>
      <c r="CS62" s="140"/>
      <c r="CT62" s="140"/>
      <c r="CU62" s="140"/>
      <c r="CV62" s="140"/>
      <c r="CW62" s="140"/>
      <c r="CX62" s="139"/>
      <c r="CY62" s="140"/>
      <c r="CZ62" s="140"/>
      <c r="DH62" s="132"/>
      <c r="DR62" s="132"/>
      <c r="EB62" s="132"/>
      <c r="EL62" s="132"/>
      <c r="EV62" s="132"/>
      <c r="FF62" s="132"/>
      <c r="FP62" s="132"/>
      <c r="FZ62" s="132"/>
      <c r="GJ62" s="132"/>
      <c r="GT62" s="132"/>
      <c r="HD62" s="132"/>
      <c r="HN62" s="132"/>
      <c r="HX62" s="132"/>
      <c r="IH62" s="132"/>
    </row>
    <row xmlns:x14ac="http://schemas.microsoft.com/office/spreadsheetml/2009/9/ac" r="63" s="3" customFormat="true" x14ac:dyDescent="0.25">
      <c r="A63" s="407" t="str">
        <f ca="true">IF(ISBLANK('Data Summary'!A65),"",'Data Summary'!A65)</f>
        <v/>
      </c>
      <c r="B63" s="132"/>
      <c r="L63" s="132"/>
      <c r="V63" s="132"/>
      <c r="AF63" s="132"/>
      <c r="AP63" s="132"/>
      <c r="AZ63" s="139"/>
      <c r="BA63" s="139"/>
      <c r="BB63" s="139"/>
      <c r="BC63" s="139"/>
      <c r="BD63" s="139"/>
      <c r="BE63" s="139"/>
      <c r="BF63" s="139"/>
      <c r="BG63" s="139"/>
      <c r="BH63" s="140"/>
      <c r="BI63" s="140"/>
      <c r="BJ63" s="139"/>
      <c r="BK63" s="140"/>
      <c r="BL63" s="140"/>
      <c r="BM63" s="140"/>
      <c r="BN63" s="140"/>
      <c r="BO63" s="140"/>
      <c r="BP63" s="140"/>
      <c r="BQ63" s="140"/>
      <c r="BR63" s="140"/>
      <c r="BS63" s="140"/>
      <c r="BT63" s="139"/>
      <c r="BU63" s="140"/>
      <c r="BV63" s="140"/>
      <c r="BW63" s="140"/>
      <c r="BX63" s="140"/>
      <c r="BY63" s="140"/>
      <c r="BZ63" s="140"/>
      <c r="CA63" s="140"/>
      <c r="CB63" s="140"/>
      <c r="CC63" s="140"/>
      <c r="CD63" s="139"/>
      <c r="CE63" s="140"/>
      <c r="CF63" s="140"/>
      <c r="CG63" s="140"/>
      <c r="CH63" s="140"/>
      <c r="CI63" s="140"/>
      <c r="CJ63" s="140"/>
      <c r="CK63" s="140"/>
      <c r="CL63" s="140"/>
      <c r="CM63" s="140"/>
      <c r="CN63" s="139"/>
      <c r="CO63" s="140"/>
      <c r="CP63" s="140"/>
      <c r="CQ63" s="140"/>
      <c r="CR63" s="140"/>
      <c r="CS63" s="140"/>
      <c r="CT63" s="140"/>
      <c r="CU63" s="140"/>
      <c r="CV63" s="140"/>
      <c r="CW63" s="140"/>
      <c r="CX63" s="139"/>
      <c r="CY63" s="140"/>
      <c r="CZ63" s="140"/>
      <c r="DH63" s="132"/>
      <c r="DR63" s="132"/>
      <c r="EB63" s="132"/>
      <c r="EL63" s="132"/>
      <c r="EV63" s="132"/>
      <c r="FF63" s="132"/>
      <c r="FP63" s="132"/>
      <c r="FZ63" s="132"/>
      <c r="GJ63" s="132"/>
      <c r="GT63" s="132"/>
      <c r="HD63" s="132"/>
      <c r="HN63" s="132"/>
      <c r="HX63" s="132"/>
      <c r="IH63" s="132"/>
    </row>
    <row xmlns:x14ac="http://schemas.microsoft.com/office/spreadsheetml/2009/9/ac" r="64" s="3" customFormat="true" x14ac:dyDescent="0.25">
      <c r="A64" s="407" t="str">
        <f ca="true">IF(ISBLANK('Data Summary'!A66),"",'Data Summary'!A66)</f>
        <v/>
      </c>
      <c r="B64" s="132"/>
      <c r="L64" s="132"/>
      <c r="V64" s="132"/>
      <c r="AF64" s="132"/>
      <c r="AP64" s="132"/>
      <c r="AZ64" s="139"/>
      <c r="BA64" s="139"/>
      <c r="BB64" s="139"/>
      <c r="BC64" s="139"/>
      <c r="BD64" s="139"/>
      <c r="BE64" s="139"/>
      <c r="BF64" s="139"/>
      <c r="BG64" s="139"/>
      <c r="BH64" s="140"/>
      <c r="BI64" s="140"/>
      <c r="BJ64" s="139"/>
      <c r="BK64" s="140"/>
      <c r="BL64" s="140"/>
      <c r="BM64" s="140"/>
      <c r="BN64" s="140"/>
      <c r="BO64" s="140"/>
      <c r="BP64" s="140"/>
      <c r="BQ64" s="140"/>
      <c r="BR64" s="140"/>
      <c r="BS64" s="140"/>
      <c r="BT64" s="139"/>
      <c r="BU64" s="140"/>
      <c r="BV64" s="140"/>
      <c r="BW64" s="140"/>
      <c r="BX64" s="140"/>
      <c r="BY64" s="140"/>
      <c r="BZ64" s="140"/>
      <c r="CA64" s="140"/>
      <c r="CB64" s="140"/>
      <c r="CC64" s="140"/>
      <c r="CD64" s="139"/>
      <c r="CE64" s="140"/>
      <c r="CF64" s="140"/>
      <c r="CG64" s="140"/>
      <c r="CH64" s="140"/>
      <c r="CI64" s="140"/>
      <c r="CJ64" s="140"/>
      <c r="CK64" s="140"/>
      <c r="CL64" s="140"/>
      <c r="CM64" s="140"/>
      <c r="CN64" s="139"/>
      <c r="CO64" s="140"/>
      <c r="CP64" s="140"/>
      <c r="CQ64" s="140"/>
      <c r="CR64" s="140"/>
      <c r="CS64" s="140"/>
      <c r="CT64" s="140"/>
      <c r="CU64" s="140"/>
      <c r="CV64" s="140"/>
      <c r="CW64" s="140"/>
      <c r="CX64" s="139"/>
      <c r="CY64" s="140"/>
      <c r="CZ64" s="140"/>
      <c r="DH64" s="132"/>
      <c r="DR64" s="132"/>
      <c r="EB64" s="132"/>
      <c r="EL64" s="132"/>
      <c r="EV64" s="132"/>
      <c r="FF64" s="132"/>
      <c r="FP64" s="132"/>
      <c r="FZ64" s="132"/>
      <c r="GJ64" s="132"/>
      <c r="GT64" s="132"/>
      <c r="HD64" s="132"/>
      <c r="HN64" s="132"/>
      <c r="HX64" s="132"/>
      <c r="IH64" s="132"/>
    </row>
    <row xmlns:x14ac="http://schemas.microsoft.com/office/spreadsheetml/2009/9/ac" r="65" s="3" customFormat="true" x14ac:dyDescent="0.25">
      <c r="A65" s="407" t="str">
        <f ca="true">IF(ISBLANK('Data Summary'!A67),"",'Data Summary'!A67)</f>
        <v/>
      </c>
      <c r="B65" s="132"/>
      <c r="L65" s="132"/>
      <c r="V65" s="132"/>
      <c r="AF65" s="132"/>
      <c r="AP65" s="132"/>
      <c r="AZ65" s="139"/>
      <c r="BA65" s="139"/>
      <c r="BB65" s="139"/>
      <c r="BC65" s="139"/>
      <c r="BD65" s="139"/>
      <c r="BE65" s="139"/>
      <c r="BF65" s="139"/>
      <c r="BG65" s="139"/>
      <c r="BH65" s="140"/>
      <c r="BI65" s="140"/>
      <c r="BJ65" s="139"/>
      <c r="BK65" s="140"/>
      <c r="BL65" s="140"/>
      <c r="BM65" s="140"/>
      <c r="BN65" s="140"/>
      <c r="BO65" s="140"/>
      <c r="BP65" s="140"/>
      <c r="BQ65" s="140"/>
      <c r="BR65" s="140"/>
      <c r="BS65" s="140"/>
      <c r="BT65" s="139"/>
      <c r="BU65" s="140"/>
      <c r="BV65" s="140"/>
      <c r="BW65" s="140"/>
      <c r="BX65" s="140"/>
      <c r="BY65" s="140"/>
      <c r="BZ65" s="140"/>
      <c r="CA65" s="140"/>
      <c r="CB65" s="140"/>
      <c r="CC65" s="140"/>
      <c r="CD65" s="139"/>
      <c r="CE65" s="140"/>
      <c r="CF65" s="140"/>
      <c r="CG65" s="140"/>
      <c r="CH65" s="140"/>
      <c r="CI65" s="140"/>
      <c r="CJ65" s="140"/>
      <c r="CK65" s="140"/>
      <c r="CL65" s="140"/>
      <c r="CM65" s="140"/>
      <c r="CN65" s="139"/>
      <c r="CO65" s="140"/>
      <c r="CP65" s="140"/>
      <c r="CQ65" s="140"/>
      <c r="CR65" s="140"/>
      <c r="CS65" s="140"/>
      <c r="CT65" s="140"/>
      <c r="CU65" s="140"/>
      <c r="CV65" s="140"/>
      <c r="CW65" s="140"/>
      <c r="CX65" s="139"/>
      <c r="CY65" s="140"/>
      <c r="CZ65" s="140"/>
      <c r="DH65" s="132"/>
      <c r="DR65" s="132"/>
      <c r="EB65" s="132"/>
      <c r="EL65" s="132"/>
      <c r="EV65" s="132"/>
      <c r="FF65" s="132"/>
      <c r="FP65" s="132"/>
      <c r="FZ65" s="132"/>
      <c r="GJ65" s="132"/>
      <c r="GT65" s="132"/>
      <c r="HD65" s="132"/>
      <c r="HN65" s="132"/>
      <c r="HX65" s="132"/>
      <c r="IH65" s="132"/>
    </row>
    <row xmlns:x14ac="http://schemas.microsoft.com/office/spreadsheetml/2009/9/ac" r="66" s="3" customFormat="true" x14ac:dyDescent="0.25">
      <c r="A66" s="407" t="str">
        <f ca="true">IF(ISBLANK('Data Summary'!A68),"",'Data Summary'!A68)</f>
        <v/>
      </c>
      <c r="B66" s="132"/>
      <c r="L66" s="132"/>
      <c r="V66" s="132"/>
      <c r="AF66" s="132"/>
      <c r="AP66" s="132"/>
      <c r="AZ66" s="139"/>
      <c r="BA66" s="139"/>
      <c r="BB66" s="139"/>
      <c r="BC66" s="139"/>
      <c r="BD66" s="139"/>
      <c r="BE66" s="139"/>
      <c r="BF66" s="139"/>
      <c r="BG66" s="139"/>
      <c r="BH66" s="140"/>
      <c r="BI66" s="140"/>
      <c r="BJ66" s="139"/>
      <c r="BK66" s="140"/>
      <c r="BL66" s="140"/>
      <c r="BM66" s="140"/>
      <c r="BN66" s="140"/>
      <c r="BO66" s="140"/>
      <c r="BP66" s="140"/>
      <c r="BQ66" s="140"/>
      <c r="BR66" s="140"/>
      <c r="BS66" s="140"/>
      <c r="BT66" s="139"/>
      <c r="BU66" s="140"/>
      <c r="BV66" s="140"/>
      <c r="BW66" s="140"/>
      <c r="BX66" s="140"/>
      <c r="BY66" s="140"/>
      <c r="BZ66" s="140"/>
      <c r="CA66" s="140"/>
      <c r="CB66" s="140"/>
      <c r="CC66" s="140"/>
      <c r="CD66" s="139"/>
      <c r="CE66" s="140"/>
      <c r="CF66" s="140"/>
      <c r="CG66" s="140"/>
      <c r="CH66" s="140"/>
      <c r="CI66" s="140"/>
      <c r="CJ66" s="140"/>
      <c r="CK66" s="140"/>
      <c r="CL66" s="140"/>
      <c r="CM66" s="140"/>
      <c r="CN66" s="139"/>
      <c r="CO66" s="140"/>
      <c r="CP66" s="140"/>
      <c r="CQ66" s="140"/>
      <c r="CR66" s="140"/>
      <c r="CS66" s="140"/>
      <c r="CT66" s="140"/>
      <c r="CU66" s="140"/>
      <c r="CV66" s="140"/>
      <c r="CW66" s="140"/>
      <c r="CX66" s="139"/>
      <c r="CY66" s="140"/>
      <c r="CZ66" s="140"/>
      <c r="DH66" s="132"/>
      <c r="DR66" s="132"/>
      <c r="EB66" s="132"/>
      <c r="EL66" s="132"/>
      <c r="EV66" s="132"/>
      <c r="FF66" s="132"/>
      <c r="FP66" s="132"/>
      <c r="FZ66" s="132"/>
      <c r="GJ66" s="132"/>
      <c r="GT66" s="132"/>
      <c r="HD66" s="132"/>
      <c r="HN66" s="132"/>
      <c r="HX66" s="132"/>
      <c r="IH66" s="132"/>
    </row>
    <row xmlns:x14ac="http://schemas.microsoft.com/office/spreadsheetml/2009/9/ac" r="67" s="3" customFormat="true" x14ac:dyDescent="0.25">
      <c r="A67" s="407" t="str">
        <f ca="true">IF(ISBLANK('Data Summary'!A69),"",'Data Summary'!A69)</f>
        <v/>
      </c>
      <c r="B67" s="132"/>
      <c r="L67" s="132"/>
      <c r="V67" s="132"/>
      <c r="AF67" s="132"/>
      <c r="AP67" s="132"/>
      <c r="AZ67" s="139"/>
      <c r="BA67" s="139"/>
      <c r="BB67" s="139"/>
      <c r="BC67" s="139"/>
      <c r="BD67" s="139"/>
      <c r="BE67" s="139"/>
      <c r="BF67" s="139"/>
      <c r="BG67" s="139"/>
      <c r="BH67" s="140"/>
      <c r="BI67" s="140"/>
      <c r="BJ67" s="139"/>
      <c r="BK67" s="140"/>
      <c r="BL67" s="140"/>
      <c r="BM67" s="140"/>
      <c r="BN67" s="140"/>
      <c r="BO67" s="140"/>
      <c r="BP67" s="140"/>
      <c r="BQ67" s="140"/>
      <c r="BR67" s="140"/>
      <c r="BS67" s="140"/>
      <c r="BT67" s="139"/>
      <c r="BU67" s="140"/>
      <c r="BV67" s="140"/>
      <c r="BW67" s="140"/>
      <c r="BX67" s="140"/>
      <c r="BY67" s="140"/>
      <c r="BZ67" s="140"/>
      <c r="CA67" s="140"/>
      <c r="CB67" s="140"/>
      <c r="CC67" s="140"/>
      <c r="CD67" s="139"/>
      <c r="CE67" s="140"/>
      <c r="CF67" s="140"/>
      <c r="CG67" s="140"/>
      <c r="CH67" s="140"/>
      <c r="CI67" s="140"/>
      <c r="CJ67" s="140"/>
      <c r="CK67" s="140"/>
      <c r="CL67" s="140"/>
      <c r="CM67" s="140"/>
      <c r="CN67" s="139"/>
      <c r="CO67" s="140"/>
      <c r="CP67" s="140"/>
      <c r="CQ67" s="140"/>
      <c r="CR67" s="140"/>
      <c r="CS67" s="140"/>
      <c r="CT67" s="140"/>
      <c r="CU67" s="140"/>
      <c r="CV67" s="140"/>
      <c r="CW67" s="140"/>
      <c r="CX67" s="139"/>
      <c r="CY67" s="140"/>
      <c r="CZ67" s="140"/>
      <c r="DH67" s="132"/>
      <c r="DR67" s="132"/>
      <c r="EB67" s="132"/>
      <c r="EL67" s="132"/>
      <c r="EV67" s="132"/>
      <c r="FF67" s="132"/>
      <c r="FP67" s="132"/>
      <c r="FZ67" s="132"/>
      <c r="GJ67" s="132"/>
      <c r="GT67" s="132"/>
      <c r="HD67" s="132"/>
      <c r="HN67" s="132"/>
      <c r="HX67" s="132"/>
      <c r="IH67" s="132"/>
    </row>
    <row xmlns:x14ac="http://schemas.microsoft.com/office/spreadsheetml/2009/9/ac" r="68" s="3" customFormat="true" x14ac:dyDescent="0.25">
      <c r="A68" s="407" t="str">
        <f ca="true">IF(ISBLANK('Data Summary'!A70),"",'Data Summary'!A70)</f>
        <v/>
      </c>
      <c r="B68" s="132"/>
      <c r="L68" s="132"/>
      <c r="V68" s="132"/>
      <c r="AF68" s="132"/>
      <c r="AP68" s="132"/>
      <c r="AZ68" s="139"/>
      <c r="BA68" s="139"/>
      <c r="BB68" s="139"/>
      <c r="BC68" s="139"/>
      <c r="BD68" s="139"/>
      <c r="BE68" s="139"/>
      <c r="BF68" s="139"/>
      <c r="BG68" s="139"/>
      <c r="BH68" s="140"/>
      <c r="BI68" s="140"/>
      <c r="BJ68" s="139"/>
      <c r="BK68" s="140"/>
      <c r="BL68" s="140"/>
      <c r="BM68" s="140"/>
      <c r="BN68" s="140"/>
      <c r="BO68" s="140"/>
      <c r="BP68" s="140"/>
      <c r="BQ68" s="140"/>
      <c r="BR68" s="140"/>
      <c r="BS68" s="140"/>
      <c r="BT68" s="139"/>
      <c r="BU68" s="140"/>
      <c r="BV68" s="140"/>
      <c r="BW68" s="140"/>
      <c r="BX68" s="140"/>
      <c r="BY68" s="140"/>
      <c r="BZ68" s="140"/>
      <c r="CA68" s="140"/>
      <c r="CB68" s="140"/>
      <c r="CC68" s="140"/>
      <c r="CD68" s="139"/>
      <c r="CE68" s="140"/>
      <c r="CF68" s="140"/>
      <c r="CG68" s="140"/>
      <c r="CH68" s="140"/>
      <c r="CI68" s="140"/>
      <c r="CJ68" s="140"/>
      <c r="CK68" s="140"/>
      <c r="CL68" s="140"/>
      <c r="CM68" s="140"/>
      <c r="CN68" s="139"/>
      <c r="CO68" s="140"/>
      <c r="CP68" s="140"/>
      <c r="CQ68" s="140"/>
      <c r="CR68" s="140"/>
      <c r="CS68" s="140"/>
      <c r="CT68" s="140"/>
      <c r="CU68" s="140"/>
      <c r="CV68" s="140"/>
      <c r="CW68" s="140"/>
      <c r="CX68" s="139"/>
      <c r="CY68" s="140"/>
      <c r="CZ68" s="140"/>
      <c r="DH68" s="132"/>
      <c r="DR68" s="132"/>
      <c r="EB68" s="132"/>
      <c r="EL68" s="132"/>
      <c r="EV68" s="132"/>
      <c r="FF68" s="132"/>
      <c r="FP68" s="132"/>
      <c r="FZ68" s="132"/>
      <c r="GJ68" s="132"/>
      <c r="GT68" s="132"/>
      <c r="HD68" s="132"/>
      <c r="HN68" s="132"/>
      <c r="HX68" s="132"/>
      <c r="IH68" s="132"/>
    </row>
    <row xmlns:x14ac="http://schemas.microsoft.com/office/spreadsheetml/2009/9/ac" r="69" s="3" customFormat="true" x14ac:dyDescent="0.25">
      <c r="A69" s="407" t="str">
        <f ca="true">IF(ISBLANK('Data Summary'!A71),"",'Data Summary'!A71)</f>
        <v/>
      </c>
      <c r="B69" s="132"/>
      <c r="L69" s="132"/>
      <c r="V69" s="132"/>
      <c r="AF69" s="132"/>
      <c r="AP69" s="132"/>
      <c r="AZ69" s="139"/>
      <c r="BA69" s="139"/>
      <c r="BB69" s="139"/>
      <c r="BC69" s="139"/>
      <c r="BD69" s="139"/>
      <c r="BE69" s="139"/>
      <c r="BF69" s="139"/>
      <c r="BG69" s="139"/>
      <c r="BH69" s="140"/>
      <c r="BI69" s="140"/>
      <c r="BJ69" s="139"/>
      <c r="BK69" s="140"/>
      <c r="BL69" s="140"/>
      <c r="BM69" s="140"/>
      <c r="BN69" s="140"/>
      <c r="BO69" s="140"/>
      <c r="BP69" s="140"/>
      <c r="BQ69" s="140"/>
      <c r="BR69" s="140"/>
      <c r="BS69" s="140"/>
      <c r="BT69" s="139"/>
      <c r="BU69" s="140"/>
      <c r="BV69" s="140"/>
      <c r="BW69" s="140"/>
      <c r="BX69" s="140"/>
      <c r="BY69" s="140"/>
      <c r="BZ69" s="140"/>
      <c r="CA69" s="140"/>
      <c r="CB69" s="140"/>
      <c r="CC69" s="140"/>
      <c r="CD69" s="139"/>
      <c r="CE69" s="140"/>
      <c r="CF69" s="140"/>
      <c r="CG69" s="140"/>
      <c r="CH69" s="140"/>
      <c r="CI69" s="140"/>
      <c r="CJ69" s="140"/>
      <c r="CK69" s="140"/>
      <c r="CL69" s="140"/>
      <c r="CM69" s="140"/>
      <c r="CN69" s="139"/>
      <c r="CO69" s="140"/>
      <c r="CP69" s="140"/>
      <c r="CQ69" s="140"/>
      <c r="CR69" s="140"/>
      <c r="CS69" s="140"/>
      <c r="CT69" s="140"/>
      <c r="CU69" s="140"/>
      <c r="CV69" s="140"/>
      <c r="CW69" s="140"/>
      <c r="CX69" s="139"/>
      <c r="CY69" s="140"/>
      <c r="CZ69" s="140"/>
      <c r="DH69" s="132"/>
      <c r="DR69" s="132"/>
      <c r="EB69" s="132"/>
      <c r="EL69" s="132"/>
      <c r="EV69" s="132"/>
      <c r="FF69" s="132"/>
      <c r="FP69" s="132"/>
      <c r="FZ69" s="132"/>
      <c r="GJ69" s="132"/>
      <c r="GT69" s="132"/>
      <c r="HD69" s="132"/>
      <c r="HN69" s="132"/>
      <c r="HX69" s="132"/>
      <c r="IH69" s="132"/>
    </row>
    <row xmlns:x14ac="http://schemas.microsoft.com/office/spreadsheetml/2009/9/ac" r="70" s="3" customFormat="true" x14ac:dyDescent="0.25">
      <c r="A70" s="407" t="str">
        <f ca="true">IF(ISBLANK('Data Summary'!A72),"",'Data Summary'!A72)</f>
        <v/>
      </c>
      <c r="B70" s="132"/>
      <c r="L70" s="132"/>
      <c r="V70" s="132"/>
      <c r="AF70" s="132"/>
      <c r="AP70" s="132"/>
      <c r="AZ70" s="139"/>
      <c r="BA70" s="139"/>
      <c r="BB70" s="139"/>
      <c r="BC70" s="139"/>
      <c r="BD70" s="139"/>
      <c r="BE70" s="139"/>
      <c r="BF70" s="139"/>
      <c r="BG70" s="139"/>
      <c r="BH70" s="140"/>
      <c r="BI70" s="140"/>
      <c r="BJ70" s="139"/>
      <c r="BK70" s="140"/>
      <c r="BL70" s="140"/>
      <c r="BM70" s="140"/>
      <c r="BN70" s="140"/>
      <c r="BO70" s="140"/>
      <c r="BP70" s="140"/>
      <c r="BQ70" s="140"/>
      <c r="BR70" s="140"/>
      <c r="BS70" s="140"/>
      <c r="BT70" s="139"/>
      <c r="BU70" s="140"/>
      <c r="BV70" s="140"/>
      <c r="BW70" s="140"/>
      <c r="BX70" s="140"/>
      <c r="BY70" s="140"/>
      <c r="BZ70" s="140"/>
      <c r="CA70" s="140"/>
      <c r="CB70" s="140"/>
      <c r="CC70" s="140"/>
      <c r="CD70" s="139"/>
      <c r="CE70" s="140"/>
      <c r="CF70" s="140"/>
      <c r="CG70" s="140"/>
      <c r="CH70" s="140"/>
      <c r="CI70" s="140"/>
      <c r="CJ70" s="140"/>
      <c r="CK70" s="140"/>
      <c r="CL70" s="140"/>
      <c r="CM70" s="140"/>
      <c r="CN70" s="139"/>
      <c r="CO70" s="140"/>
      <c r="CP70" s="140"/>
      <c r="CQ70" s="140"/>
      <c r="CR70" s="140"/>
      <c r="CS70" s="140"/>
      <c r="CT70" s="140"/>
      <c r="CU70" s="140"/>
      <c r="CV70" s="140"/>
      <c r="CW70" s="140"/>
      <c r="CX70" s="139"/>
      <c r="CY70" s="140"/>
      <c r="CZ70" s="140"/>
      <c r="DH70" s="132"/>
      <c r="DR70" s="132"/>
      <c r="EB70" s="132"/>
      <c r="EL70" s="132"/>
      <c r="EV70" s="132"/>
      <c r="FF70" s="132"/>
      <c r="FP70" s="132"/>
      <c r="FZ70" s="132"/>
      <c r="GJ70" s="132"/>
      <c r="GT70" s="132"/>
      <c r="HD70" s="132"/>
      <c r="HN70" s="132"/>
      <c r="HX70" s="132"/>
      <c r="IH70" s="132"/>
    </row>
    <row xmlns:x14ac="http://schemas.microsoft.com/office/spreadsheetml/2009/9/ac" r="71" s="3" customFormat="true" x14ac:dyDescent="0.25">
      <c r="A71" s="407" t="str">
        <f ca="true">IF(ISBLANK('Data Summary'!A73),"",'Data Summary'!A73)</f>
        <v/>
      </c>
      <c r="B71" s="132"/>
      <c r="L71" s="132"/>
      <c r="V71" s="132"/>
      <c r="AF71" s="132"/>
      <c r="AP71" s="132"/>
      <c r="AZ71" s="139"/>
      <c r="BA71" s="139"/>
      <c r="BB71" s="139"/>
      <c r="BC71" s="139"/>
      <c r="BD71" s="139"/>
      <c r="BE71" s="139"/>
      <c r="BF71" s="139"/>
      <c r="BG71" s="139"/>
      <c r="BH71" s="140"/>
      <c r="BI71" s="140"/>
      <c r="BJ71" s="139"/>
      <c r="BK71" s="140"/>
      <c r="BL71" s="140"/>
      <c r="BM71" s="140"/>
      <c r="BN71" s="140"/>
      <c r="BO71" s="140"/>
      <c r="BP71" s="140"/>
      <c r="BQ71" s="140"/>
      <c r="BR71" s="140"/>
      <c r="BS71" s="140"/>
      <c r="BT71" s="139"/>
      <c r="BU71" s="140"/>
      <c r="BV71" s="140"/>
      <c r="BW71" s="140"/>
      <c r="BX71" s="140"/>
      <c r="BY71" s="140"/>
      <c r="BZ71" s="140"/>
      <c r="CA71" s="140"/>
      <c r="CB71" s="140"/>
      <c r="CC71" s="140"/>
      <c r="CD71" s="139"/>
      <c r="CE71" s="140"/>
      <c r="CF71" s="140"/>
      <c r="CG71" s="140"/>
      <c r="CH71" s="140"/>
      <c r="CI71" s="140"/>
      <c r="CJ71" s="140"/>
      <c r="CK71" s="140"/>
      <c r="CL71" s="140"/>
      <c r="CM71" s="140"/>
      <c r="CN71" s="139"/>
      <c r="CO71" s="140"/>
      <c r="CP71" s="140"/>
      <c r="CQ71" s="140"/>
      <c r="CR71" s="140"/>
      <c r="CS71" s="140"/>
      <c r="CT71" s="140"/>
      <c r="CU71" s="140"/>
      <c r="CV71" s="140"/>
      <c r="CW71" s="140"/>
      <c r="CX71" s="139"/>
      <c r="CY71" s="140"/>
      <c r="CZ71" s="140"/>
      <c r="DH71" s="132"/>
      <c r="DR71" s="132"/>
      <c r="EB71" s="132"/>
      <c r="EL71" s="132"/>
      <c r="EV71" s="132"/>
      <c r="FF71" s="132"/>
      <c r="FP71" s="132"/>
      <c r="FZ71" s="132"/>
      <c r="GJ71" s="132"/>
      <c r="GT71" s="132"/>
      <c r="HD71" s="132"/>
      <c r="HN71" s="132"/>
      <c r="HX71" s="132"/>
      <c r="IH71" s="132"/>
    </row>
    <row xmlns:x14ac="http://schemas.microsoft.com/office/spreadsheetml/2009/9/ac" r="72" s="3" customFormat="true" x14ac:dyDescent="0.25">
      <c r="A72" s="407" t="str">
        <f ca="true">IF(ISBLANK('Data Summary'!A74),"",'Data Summary'!A74)</f>
        <v/>
      </c>
      <c r="B72" s="132"/>
      <c r="L72" s="132"/>
      <c r="V72" s="132"/>
      <c r="AF72" s="132"/>
      <c r="AP72" s="132"/>
      <c r="AZ72" s="139"/>
      <c r="BA72" s="139"/>
      <c r="BB72" s="139"/>
      <c r="BC72" s="139"/>
      <c r="BD72" s="139"/>
      <c r="BE72" s="139"/>
      <c r="BF72" s="139"/>
      <c r="BG72" s="139"/>
      <c r="BH72" s="140"/>
      <c r="BI72" s="140"/>
      <c r="BJ72" s="139"/>
      <c r="BK72" s="140"/>
      <c r="BL72" s="140"/>
      <c r="BM72" s="140"/>
      <c r="BN72" s="140"/>
      <c r="BO72" s="140"/>
      <c r="BP72" s="140"/>
      <c r="BQ72" s="140"/>
      <c r="BR72" s="140"/>
      <c r="BS72" s="140"/>
      <c r="BT72" s="139"/>
      <c r="BU72" s="140"/>
      <c r="BV72" s="140"/>
      <c r="BW72" s="140"/>
      <c r="BX72" s="140"/>
      <c r="BY72" s="140"/>
      <c r="BZ72" s="140"/>
      <c r="CA72" s="140"/>
      <c r="CB72" s="140"/>
      <c r="CC72" s="140"/>
      <c r="CD72" s="139"/>
      <c r="CE72" s="140"/>
      <c r="CF72" s="140"/>
      <c r="CG72" s="140"/>
      <c r="CH72" s="140"/>
      <c r="CI72" s="140"/>
      <c r="CJ72" s="140"/>
      <c r="CK72" s="140"/>
      <c r="CL72" s="140"/>
      <c r="CM72" s="140"/>
      <c r="CN72" s="139"/>
      <c r="CO72" s="140"/>
      <c r="CP72" s="140"/>
      <c r="CQ72" s="140"/>
      <c r="CR72" s="140"/>
      <c r="CS72" s="140"/>
      <c r="CT72" s="140"/>
      <c r="CU72" s="140"/>
      <c r="CV72" s="140"/>
      <c r="CW72" s="140"/>
      <c r="CX72" s="139"/>
      <c r="CY72" s="140"/>
      <c r="CZ72" s="140"/>
      <c r="DH72" s="132"/>
      <c r="DR72" s="132"/>
      <c r="EB72" s="132"/>
      <c r="EL72" s="132"/>
      <c r="EV72" s="132"/>
      <c r="FF72" s="132"/>
      <c r="FP72" s="132"/>
      <c r="FZ72" s="132"/>
      <c r="GJ72" s="132"/>
      <c r="GT72" s="132"/>
      <c r="HD72" s="132"/>
      <c r="HN72" s="132"/>
      <c r="HX72" s="132"/>
      <c r="IH72" s="132"/>
    </row>
    <row xmlns:x14ac="http://schemas.microsoft.com/office/spreadsheetml/2009/9/ac" r="73" s="3" customFormat="true" x14ac:dyDescent="0.25">
      <c r="A73" s="407" t="str">
        <f ca="true">IF(ISBLANK('Data Summary'!A75),"",'Data Summary'!A75)</f>
        <v/>
      </c>
      <c r="B73" s="132"/>
      <c r="L73" s="132"/>
      <c r="V73" s="132"/>
      <c r="AF73" s="132"/>
      <c r="AP73" s="132"/>
      <c r="AZ73" s="139"/>
      <c r="BA73" s="139"/>
      <c r="BB73" s="139"/>
      <c r="BC73" s="139"/>
      <c r="BD73" s="139"/>
      <c r="BE73" s="139"/>
      <c r="BF73" s="139"/>
      <c r="BG73" s="139"/>
      <c r="BH73" s="140"/>
      <c r="BI73" s="140"/>
      <c r="BJ73" s="139"/>
      <c r="BK73" s="140"/>
      <c r="BL73" s="140"/>
      <c r="BM73" s="140"/>
      <c r="BN73" s="140"/>
      <c r="BO73" s="140"/>
      <c r="BP73" s="140"/>
      <c r="BQ73" s="140"/>
      <c r="BR73" s="140"/>
      <c r="BS73" s="140"/>
      <c r="BT73" s="139"/>
      <c r="BU73" s="140"/>
      <c r="BV73" s="140"/>
      <c r="BW73" s="140"/>
      <c r="BX73" s="140"/>
      <c r="BY73" s="140"/>
      <c r="BZ73" s="140"/>
      <c r="CA73" s="140"/>
      <c r="CB73" s="140"/>
      <c r="CC73" s="140"/>
      <c r="CD73" s="139"/>
      <c r="CE73" s="140"/>
      <c r="CF73" s="140"/>
      <c r="CG73" s="140"/>
      <c r="CH73" s="140"/>
      <c r="CI73" s="140"/>
      <c r="CJ73" s="140"/>
      <c r="CK73" s="140"/>
      <c r="CL73" s="140"/>
      <c r="CM73" s="140"/>
      <c r="CN73" s="139"/>
      <c r="CO73" s="140"/>
      <c r="CP73" s="140"/>
      <c r="CQ73" s="140"/>
      <c r="CR73" s="140"/>
      <c r="CS73" s="140"/>
      <c r="CT73" s="140"/>
      <c r="CU73" s="140"/>
      <c r="CV73" s="140"/>
      <c r="CW73" s="140"/>
      <c r="CX73" s="139"/>
      <c r="CY73" s="140"/>
      <c r="CZ73" s="140"/>
      <c r="DH73" s="132"/>
      <c r="DR73" s="132"/>
      <c r="EB73" s="132"/>
      <c r="EL73" s="132"/>
      <c r="EV73" s="132"/>
      <c r="FF73" s="132"/>
      <c r="FP73" s="132"/>
      <c r="FZ73" s="132"/>
      <c r="GJ73" s="132"/>
      <c r="GT73" s="132"/>
      <c r="HD73" s="132"/>
      <c r="HN73" s="132"/>
      <c r="HX73" s="132"/>
      <c r="IH73" s="132"/>
    </row>
    <row xmlns:x14ac="http://schemas.microsoft.com/office/spreadsheetml/2009/9/ac" r="74" s="3" customFormat="true" x14ac:dyDescent="0.25">
      <c r="A74" s="407" t="str">
        <f ca="true">IF(ISBLANK('Data Summary'!A76),"",'Data Summary'!A76)</f>
        <v/>
      </c>
      <c r="B74" s="132"/>
      <c r="L74" s="132"/>
      <c r="V74" s="132"/>
      <c r="AF74" s="132"/>
      <c r="AP74" s="132"/>
      <c r="AZ74" s="139"/>
      <c r="BA74" s="139"/>
      <c r="BB74" s="139"/>
      <c r="BC74" s="139"/>
      <c r="BD74" s="139"/>
      <c r="BE74" s="139"/>
      <c r="BF74" s="139"/>
      <c r="BG74" s="139"/>
      <c r="BH74" s="140"/>
      <c r="BI74" s="140"/>
      <c r="BJ74" s="139"/>
      <c r="BK74" s="140"/>
      <c r="BL74" s="140"/>
      <c r="BM74" s="140"/>
      <c r="BN74" s="140"/>
      <c r="BO74" s="140"/>
      <c r="BP74" s="140"/>
      <c r="BQ74" s="140"/>
      <c r="BR74" s="140"/>
      <c r="BS74" s="140"/>
      <c r="BT74" s="139"/>
      <c r="BU74" s="140"/>
      <c r="BV74" s="140"/>
      <c r="BW74" s="140"/>
      <c r="BX74" s="140"/>
      <c r="BY74" s="140"/>
      <c r="BZ74" s="140"/>
      <c r="CA74" s="140"/>
      <c r="CB74" s="140"/>
      <c r="CC74" s="140"/>
      <c r="CD74" s="139"/>
      <c r="CE74" s="140"/>
      <c r="CF74" s="140"/>
      <c r="CG74" s="140"/>
      <c r="CH74" s="140"/>
      <c r="CI74" s="140"/>
      <c r="CJ74" s="140"/>
      <c r="CK74" s="140"/>
      <c r="CL74" s="140"/>
      <c r="CM74" s="140"/>
      <c r="CN74" s="139"/>
      <c r="CO74" s="140"/>
      <c r="CP74" s="140"/>
      <c r="CQ74" s="140"/>
      <c r="CR74" s="140"/>
      <c r="CS74" s="140"/>
      <c r="CT74" s="140"/>
      <c r="CU74" s="140"/>
      <c r="CV74" s="140"/>
      <c r="CW74" s="140"/>
      <c r="CX74" s="139"/>
      <c r="CY74" s="140"/>
      <c r="CZ74" s="140"/>
      <c r="DH74" s="132"/>
      <c r="DR74" s="132"/>
      <c r="EB74" s="132"/>
      <c r="EL74" s="132"/>
      <c r="EV74" s="132"/>
      <c r="FF74" s="132"/>
      <c r="FP74" s="132"/>
      <c r="FZ74" s="132"/>
      <c r="GJ74" s="132"/>
      <c r="GT74" s="132"/>
      <c r="HD74" s="132"/>
      <c r="HN74" s="132"/>
      <c r="HX74" s="132"/>
      <c r="IH74" s="132"/>
    </row>
    <row xmlns:x14ac="http://schemas.microsoft.com/office/spreadsheetml/2009/9/ac" r="75" s="3" customFormat="true" x14ac:dyDescent="0.25">
      <c r="A75" s="407" t="str">
        <f ca="true">IF(ISBLANK('Data Summary'!A77),"",'Data Summary'!A77)</f>
        <v/>
      </c>
      <c r="B75" s="132"/>
      <c r="L75" s="132"/>
      <c r="V75" s="132"/>
      <c r="AF75" s="132"/>
      <c r="AP75" s="132"/>
      <c r="AZ75" s="139"/>
      <c r="BA75" s="139"/>
      <c r="BB75" s="139"/>
      <c r="BC75" s="139"/>
      <c r="BD75" s="139"/>
      <c r="BE75" s="139"/>
      <c r="BF75" s="139"/>
      <c r="BG75" s="139"/>
      <c r="BH75" s="140"/>
      <c r="BI75" s="140"/>
      <c r="BJ75" s="139"/>
      <c r="BK75" s="140"/>
      <c r="BL75" s="140"/>
      <c r="BM75" s="140"/>
      <c r="BN75" s="140"/>
      <c r="BO75" s="140"/>
      <c r="BP75" s="140"/>
      <c r="BQ75" s="140"/>
      <c r="BR75" s="140"/>
      <c r="BS75" s="140"/>
      <c r="BT75" s="139"/>
      <c r="BU75" s="140"/>
      <c r="BV75" s="140"/>
      <c r="BW75" s="140"/>
      <c r="BX75" s="140"/>
      <c r="BY75" s="140"/>
      <c r="BZ75" s="140"/>
      <c r="CA75" s="140"/>
      <c r="CB75" s="140"/>
      <c r="CC75" s="140"/>
      <c r="CD75" s="139"/>
      <c r="CE75" s="140"/>
      <c r="CF75" s="140"/>
      <c r="CG75" s="140"/>
      <c r="CH75" s="140"/>
      <c r="CI75" s="140"/>
      <c r="CJ75" s="140"/>
      <c r="CK75" s="140"/>
      <c r="CL75" s="140"/>
      <c r="CM75" s="140"/>
      <c r="CN75" s="139"/>
      <c r="CO75" s="140"/>
      <c r="CP75" s="140"/>
      <c r="CQ75" s="140"/>
      <c r="CR75" s="140"/>
      <c r="CS75" s="140"/>
      <c r="CT75" s="140"/>
      <c r="CU75" s="140"/>
      <c r="CV75" s="140"/>
      <c r="CW75" s="140"/>
      <c r="CX75" s="139"/>
      <c r="CY75" s="140"/>
      <c r="CZ75" s="140"/>
      <c r="DH75" s="132"/>
      <c r="DR75" s="132"/>
      <c r="EB75" s="132"/>
      <c r="EL75" s="132"/>
      <c r="EV75" s="132"/>
      <c r="FF75" s="132"/>
      <c r="FP75" s="132"/>
      <c r="FZ75" s="132"/>
      <c r="GJ75" s="132"/>
      <c r="GT75" s="132"/>
      <c r="HD75" s="132"/>
      <c r="HN75" s="132"/>
      <c r="HX75" s="132"/>
      <c r="IH75" s="132"/>
    </row>
    <row xmlns:x14ac="http://schemas.microsoft.com/office/spreadsheetml/2009/9/ac" r="76" s="3" customFormat="true" x14ac:dyDescent="0.25">
      <c r="A76" s="407" t="str">
        <f ca="true">IF(ISBLANK('Data Summary'!A78),"",'Data Summary'!A78)</f>
        <v/>
      </c>
      <c r="B76" s="132"/>
      <c r="L76" s="132"/>
      <c r="V76" s="132"/>
      <c r="AF76" s="132"/>
      <c r="AP76" s="132"/>
      <c r="AZ76" s="139"/>
      <c r="BA76" s="139"/>
      <c r="BB76" s="139"/>
      <c r="BC76" s="139"/>
      <c r="BD76" s="139"/>
      <c r="BE76" s="139"/>
      <c r="BF76" s="139"/>
      <c r="BG76" s="139"/>
      <c r="BH76" s="140"/>
      <c r="BI76" s="140"/>
      <c r="BJ76" s="139"/>
      <c r="BK76" s="140"/>
      <c r="BL76" s="140"/>
      <c r="BM76" s="140"/>
      <c r="BN76" s="140"/>
      <c r="BO76" s="140"/>
      <c r="BP76" s="140"/>
      <c r="BQ76" s="140"/>
      <c r="BR76" s="140"/>
      <c r="BS76" s="140"/>
      <c r="BT76" s="139"/>
      <c r="BU76" s="140"/>
      <c r="BV76" s="140"/>
      <c r="BW76" s="140"/>
      <c r="BX76" s="140"/>
      <c r="BY76" s="140"/>
      <c r="BZ76" s="140"/>
      <c r="CA76" s="140"/>
      <c r="CB76" s="140"/>
      <c r="CC76" s="140"/>
      <c r="CD76" s="139"/>
      <c r="CE76" s="140"/>
      <c r="CF76" s="140"/>
      <c r="CG76" s="140"/>
      <c r="CH76" s="140"/>
      <c r="CI76" s="140"/>
      <c r="CJ76" s="140"/>
      <c r="CK76" s="140"/>
      <c r="CL76" s="140"/>
      <c r="CM76" s="140"/>
      <c r="CN76" s="139"/>
      <c r="CO76" s="140"/>
      <c r="CP76" s="140"/>
      <c r="CQ76" s="140"/>
      <c r="CR76" s="140"/>
      <c r="CS76" s="140"/>
      <c r="CT76" s="140"/>
      <c r="CU76" s="140"/>
      <c r="CV76" s="140"/>
      <c r="CW76" s="140"/>
      <c r="CX76" s="139"/>
      <c r="CY76" s="140"/>
      <c r="CZ76" s="140"/>
      <c r="DH76" s="132"/>
      <c r="DR76" s="132"/>
      <c r="EB76" s="132"/>
      <c r="EL76" s="132"/>
      <c r="EV76" s="132"/>
      <c r="FF76" s="132"/>
      <c r="FP76" s="132"/>
      <c r="FZ76" s="132"/>
      <c r="GJ76" s="132"/>
      <c r="GT76" s="132"/>
      <c r="HD76" s="132"/>
      <c r="HN76" s="132"/>
      <c r="HX76" s="132"/>
      <c r="IH76" s="132"/>
    </row>
    <row xmlns:x14ac="http://schemas.microsoft.com/office/spreadsheetml/2009/9/ac" r="77" s="3" customFormat="true" x14ac:dyDescent="0.25">
      <c r="A77" s="407" t="str">
        <f ca="true">IF(ISBLANK('Data Summary'!A79),"",'Data Summary'!A79)</f>
        <v/>
      </c>
      <c r="B77" s="132"/>
      <c r="L77" s="132"/>
      <c r="V77" s="132"/>
      <c r="AF77" s="132"/>
      <c r="AP77" s="132"/>
      <c r="AZ77" s="139"/>
      <c r="BA77" s="139"/>
      <c r="BB77" s="139"/>
      <c r="BC77" s="139"/>
      <c r="BD77" s="139"/>
      <c r="BE77" s="139"/>
      <c r="BF77" s="139"/>
      <c r="BG77" s="139"/>
      <c r="BH77" s="140"/>
      <c r="BI77" s="140"/>
      <c r="BJ77" s="139"/>
      <c r="BK77" s="140"/>
      <c r="BL77" s="140"/>
      <c r="BM77" s="140"/>
      <c r="BN77" s="140"/>
      <c r="BO77" s="140"/>
      <c r="BP77" s="140"/>
      <c r="BQ77" s="140"/>
      <c r="BR77" s="140"/>
      <c r="BS77" s="140"/>
      <c r="BT77" s="139"/>
      <c r="BU77" s="140"/>
      <c r="BV77" s="140"/>
      <c r="BW77" s="140"/>
      <c r="BX77" s="140"/>
      <c r="BY77" s="140"/>
      <c r="BZ77" s="140"/>
      <c r="CA77" s="140"/>
      <c r="CB77" s="140"/>
      <c r="CC77" s="140"/>
      <c r="CD77" s="139"/>
      <c r="CE77" s="140"/>
      <c r="CF77" s="140"/>
      <c r="CG77" s="140"/>
      <c r="CH77" s="140"/>
      <c r="CI77" s="140"/>
      <c r="CJ77" s="140"/>
      <c r="CK77" s="140"/>
      <c r="CL77" s="140"/>
      <c r="CM77" s="140"/>
      <c r="CN77" s="139"/>
      <c r="CO77" s="140"/>
      <c r="CP77" s="140"/>
      <c r="CQ77" s="140"/>
      <c r="CR77" s="140"/>
      <c r="CS77" s="140"/>
      <c r="CT77" s="140"/>
      <c r="CU77" s="140"/>
      <c r="CV77" s="140"/>
      <c r="CW77" s="140"/>
      <c r="CX77" s="139"/>
      <c r="CY77" s="140"/>
      <c r="CZ77" s="140"/>
      <c r="DH77" s="132"/>
      <c r="DR77" s="132"/>
      <c r="EB77" s="132"/>
      <c r="EL77" s="132"/>
      <c r="EV77" s="132"/>
      <c r="FF77" s="132"/>
      <c r="FP77" s="132"/>
      <c r="FZ77" s="132"/>
      <c r="GJ77" s="132"/>
      <c r="GT77" s="132"/>
      <c r="HD77" s="132"/>
      <c r="HN77" s="132"/>
      <c r="HX77" s="132"/>
      <c r="IH77" s="132"/>
    </row>
    <row xmlns:x14ac="http://schemas.microsoft.com/office/spreadsheetml/2009/9/ac" r="78" s="3" customFormat="true" x14ac:dyDescent="0.25">
      <c r="A78" s="407" t="str">
        <f ca="true">IF(ISBLANK('Data Summary'!A80),"",'Data Summary'!A80)</f>
        <v/>
      </c>
      <c r="B78" s="132"/>
      <c r="L78" s="132"/>
      <c r="V78" s="132"/>
      <c r="AF78" s="132"/>
      <c r="AP78" s="132"/>
      <c r="AZ78" s="139"/>
      <c r="BA78" s="139"/>
      <c r="BB78" s="139"/>
      <c r="BC78" s="139"/>
      <c r="BD78" s="139"/>
      <c r="BE78" s="139"/>
      <c r="BF78" s="139"/>
      <c r="BG78" s="139"/>
      <c r="BH78" s="140"/>
      <c r="BI78" s="140"/>
      <c r="BJ78" s="139"/>
      <c r="BK78" s="140"/>
      <c r="BL78" s="140"/>
      <c r="BM78" s="140"/>
      <c r="BN78" s="140"/>
      <c r="BO78" s="140"/>
      <c r="BP78" s="140"/>
      <c r="BQ78" s="140"/>
      <c r="BR78" s="140"/>
      <c r="BS78" s="140"/>
      <c r="BT78" s="139"/>
      <c r="BU78" s="140"/>
      <c r="BV78" s="140"/>
      <c r="BW78" s="140"/>
      <c r="BX78" s="140"/>
      <c r="BY78" s="140"/>
      <c r="BZ78" s="140"/>
      <c r="CA78" s="140"/>
      <c r="CB78" s="140"/>
      <c r="CC78" s="140"/>
      <c r="CD78" s="139"/>
      <c r="CE78" s="140"/>
      <c r="CF78" s="140"/>
      <c r="CG78" s="140"/>
      <c r="CH78" s="140"/>
      <c r="CI78" s="140"/>
      <c r="CJ78" s="140"/>
      <c r="CK78" s="140"/>
      <c r="CL78" s="140"/>
      <c r="CM78" s="140"/>
      <c r="CN78" s="139"/>
      <c r="CO78" s="140"/>
      <c r="CP78" s="140"/>
      <c r="CQ78" s="140"/>
      <c r="CR78" s="140"/>
      <c r="CS78" s="140"/>
      <c r="CT78" s="140"/>
      <c r="CU78" s="140"/>
      <c r="CV78" s="140"/>
      <c r="CW78" s="140"/>
      <c r="CX78" s="139"/>
      <c r="CY78" s="140"/>
      <c r="CZ78" s="140"/>
      <c r="DH78" s="132"/>
      <c r="DR78" s="132"/>
      <c r="EB78" s="132"/>
      <c r="EL78" s="132"/>
      <c r="EV78" s="132"/>
      <c r="FF78" s="132"/>
      <c r="FP78" s="132"/>
      <c r="FZ78" s="132"/>
      <c r="GJ78" s="132"/>
      <c r="GT78" s="132"/>
      <c r="HD78" s="132"/>
      <c r="HN78" s="132"/>
      <c r="HX78" s="132"/>
      <c r="IH78" s="132"/>
    </row>
    <row xmlns:x14ac="http://schemas.microsoft.com/office/spreadsheetml/2009/9/ac" r="79" s="3" customFormat="true" x14ac:dyDescent="0.25">
      <c r="A79" s="407" t="str">
        <f ca="true">IF(ISBLANK('Data Summary'!A81),"",'Data Summary'!A81)</f>
        <v/>
      </c>
      <c r="B79" s="132"/>
      <c r="L79" s="132"/>
      <c r="V79" s="132"/>
      <c r="AF79" s="132"/>
      <c r="AP79" s="132"/>
      <c r="AZ79" s="139"/>
      <c r="BA79" s="139"/>
      <c r="BB79" s="139"/>
      <c r="BC79" s="139"/>
      <c r="BD79" s="139"/>
      <c r="BE79" s="139"/>
      <c r="BF79" s="139"/>
      <c r="BG79" s="139"/>
      <c r="BH79" s="140"/>
      <c r="BI79" s="140"/>
      <c r="BJ79" s="139"/>
      <c r="BK79" s="140"/>
      <c r="BL79" s="140"/>
      <c r="BM79" s="140"/>
      <c r="BN79" s="140"/>
      <c r="BO79" s="140"/>
      <c r="BP79" s="140"/>
      <c r="BQ79" s="140"/>
      <c r="BR79" s="140"/>
      <c r="BS79" s="140"/>
      <c r="BT79" s="139"/>
      <c r="BU79" s="140"/>
      <c r="BV79" s="140"/>
      <c r="BW79" s="140"/>
      <c r="BX79" s="140"/>
      <c r="BY79" s="140"/>
      <c r="BZ79" s="140"/>
      <c r="CA79" s="140"/>
      <c r="CB79" s="140"/>
      <c r="CC79" s="140"/>
      <c r="CD79" s="139"/>
      <c r="CE79" s="140"/>
      <c r="CF79" s="140"/>
      <c r="CG79" s="140"/>
      <c r="CH79" s="140"/>
      <c r="CI79" s="140"/>
      <c r="CJ79" s="140"/>
      <c r="CK79" s="140"/>
      <c r="CL79" s="140"/>
      <c r="CM79" s="140"/>
      <c r="CN79" s="139"/>
      <c r="CO79" s="140"/>
      <c r="CP79" s="140"/>
      <c r="CQ79" s="140"/>
      <c r="CR79" s="140"/>
      <c r="CS79" s="140"/>
      <c r="CT79" s="140"/>
      <c r="CU79" s="140"/>
      <c r="CV79" s="140"/>
      <c r="CW79" s="140"/>
      <c r="CX79" s="139"/>
      <c r="CY79" s="140"/>
      <c r="CZ79" s="140"/>
      <c r="DH79" s="132"/>
      <c r="DR79" s="132"/>
      <c r="EB79" s="132"/>
      <c r="EL79" s="132"/>
      <c r="EV79" s="132"/>
      <c r="FF79" s="132"/>
      <c r="FP79" s="132"/>
      <c r="FZ79" s="132"/>
      <c r="GJ79" s="132"/>
      <c r="GT79" s="132"/>
      <c r="HD79" s="132"/>
      <c r="HN79" s="132"/>
      <c r="HX79" s="132"/>
      <c r="IH79" s="132"/>
    </row>
    <row xmlns:x14ac="http://schemas.microsoft.com/office/spreadsheetml/2009/9/ac" r="80" s="3" customFormat="true" x14ac:dyDescent="0.25">
      <c r="A80" s="407" t="str">
        <f ca="true">IF(ISBLANK('Data Summary'!A82),"",'Data Summary'!A82)</f>
        <v/>
      </c>
      <c r="B80" s="132"/>
      <c r="L80" s="132"/>
      <c r="V80" s="132"/>
      <c r="AF80" s="132"/>
      <c r="AP80" s="132"/>
      <c r="AZ80" s="139"/>
      <c r="BA80" s="139"/>
      <c r="BB80" s="139"/>
      <c r="BC80" s="139"/>
      <c r="BD80" s="139"/>
      <c r="BE80" s="139"/>
      <c r="BF80" s="139"/>
      <c r="BG80" s="139"/>
      <c r="BH80" s="140"/>
      <c r="BI80" s="140"/>
      <c r="BJ80" s="139"/>
      <c r="BK80" s="140"/>
      <c r="BL80" s="140"/>
      <c r="BM80" s="140"/>
      <c r="BN80" s="140"/>
      <c r="BO80" s="140"/>
      <c r="BP80" s="140"/>
      <c r="BQ80" s="140"/>
      <c r="BR80" s="140"/>
      <c r="BS80" s="140"/>
      <c r="BT80" s="139"/>
      <c r="BU80" s="140"/>
      <c r="BV80" s="140"/>
      <c r="BW80" s="140"/>
      <c r="BX80" s="140"/>
      <c r="BY80" s="140"/>
      <c r="BZ80" s="140"/>
      <c r="CA80" s="140"/>
      <c r="CB80" s="140"/>
      <c r="CC80" s="140"/>
      <c r="CD80" s="139"/>
      <c r="CE80" s="140"/>
      <c r="CF80" s="140"/>
      <c r="CG80" s="140"/>
      <c r="CH80" s="140"/>
      <c r="CI80" s="140"/>
      <c r="CJ80" s="140"/>
      <c r="CK80" s="140"/>
      <c r="CL80" s="140"/>
      <c r="CM80" s="140"/>
      <c r="CN80" s="139"/>
      <c r="CO80" s="140"/>
      <c r="CP80" s="140"/>
      <c r="CQ80" s="140"/>
      <c r="CR80" s="140"/>
      <c r="CS80" s="140"/>
      <c r="CT80" s="140"/>
      <c r="CU80" s="140"/>
      <c r="CV80" s="140"/>
      <c r="CW80" s="140"/>
      <c r="CX80" s="139"/>
      <c r="CY80" s="140"/>
      <c r="CZ80" s="140"/>
      <c r="DH80" s="132"/>
      <c r="DR80" s="132"/>
      <c r="EB80" s="132"/>
      <c r="EL80" s="132"/>
      <c r="EV80" s="132"/>
      <c r="FF80" s="132"/>
      <c r="FP80" s="132"/>
      <c r="FZ80" s="132"/>
      <c r="GJ80" s="132"/>
      <c r="GT80" s="132"/>
      <c r="HD80" s="132"/>
      <c r="HN80" s="132"/>
      <c r="HX80" s="132"/>
      <c r="IH80" s="132"/>
    </row>
    <row xmlns:x14ac="http://schemas.microsoft.com/office/spreadsheetml/2009/9/ac" r="81" s="3" customFormat="true" x14ac:dyDescent="0.25">
      <c r="A81" s="407" t="str">
        <f ca="true">IF(ISBLANK('Data Summary'!A83),"",'Data Summary'!A83)</f>
        <v/>
      </c>
      <c r="B81" s="132"/>
      <c r="L81" s="132"/>
      <c r="V81" s="132"/>
      <c r="AF81" s="132"/>
      <c r="AP81" s="132"/>
      <c r="AZ81" s="139"/>
      <c r="BA81" s="139"/>
      <c r="BB81" s="139"/>
      <c r="BC81" s="139"/>
      <c r="BD81" s="139"/>
      <c r="BE81" s="139"/>
      <c r="BF81" s="139"/>
      <c r="BG81" s="139"/>
      <c r="BH81" s="140"/>
      <c r="BI81" s="140"/>
      <c r="BJ81" s="139"/>
      <c r="BK81" s="140"/>
      <c r="BL81" s="140"/>
      <c r="BM81" s="140"/>
      <c r="BN81" s="140"/>
      <c r="BO81" s="140"/>
      <c r="BP81" s="140"/>
      <c r="BQ81" s="140"/>
      <c r="BR81" s="140"/>
      <c r="BS81" s="140"/>
      <c r="BT81" s="139"/>
      <c r="BU81" s="140"/>
      <c r="BV81" s="140"/>
      <c r="BW81" s="140"/>
      <c r="BX81" s="140"/>
      <c r="BY81" s="140"/>
      <c r="BZ81" s="140"/>
      <c r="CA81" s="140"/>
      <c r="CB81" s="140"/>
      <c r="CC81" s="140"/>
      <c r="CD81" s="139"/>
      <c r="CE81" s="140"/>
      <c r="CF81" s="140"/>
      <c r="CG81" s="140"/>
      <c r="CH81" s="140"/>
      <c r="CI81" s="140"/>
      <c r="CJ81" s="140"/>
      <c r="CK81" s="140"/>
      <c r="CL81" s="140"/>
      <c r="CM81" s="140"/>
      <c r="CN81" s="139"/>
      <c r="CO81" s="140"/>
      <c r="CP81" s="140"/>
      <c r="CQ81" s="140"/>
      <c r="CR81" s="140"/>
      <c r="CS81" s="140"/>
      <c r="CT81" s="140"/>
      <c r="CU81" s="140"/>
      <c r="CV81" s="140"/>
      <c r="CW81" s="140"/>
      <c r="CX81" s="139"/>
      <c r="CY81" s="140"/>
      <c r="CZ81" s="140"/>
      <c r="DH81" s="132"/>
      <c r="DR81" s="132"/>
      <c r="EB81" s="132"/>
      <c r="EL81" s="132"/>
      <c r="EV81" s="132"/>
      <c r="FF81" s="132"/>
      <c r="FP81" s="132"/>
      <c r="FZ81" s="132"/>
      <c r="GJ81" s="132"/>
      <c r="GT81" s="132"/>
      <c r="HD81" s="132"/>
      <c r="HN81" s="132"/>
      <c r="HX81" s="132"/>
      <c r="IH81" s="132"/>
    </row>
    <row xmlns:x14ac="http://schemas.microsoft.com/office/spreadsheetml/2009/9/ac" r="82" s="3" customFormat="true" x14ac:dyDescent="0.25">
      <c r="A82" s="407" t="str">
        <f ca="true">IF(ISBLANK('Data Summary'!A84),"",'Data Summary'!A84)</f>
        <v/>
      </c>
      <c r="B82" s="132"/>
      <c r="L82" s="132"/>
      <c r="V82" s="132"/>
      <c r="AF82" s="132"/>
      <c r="AP82" s="132"/>
      <c r="AZ82" s="139"/>
      <c r="BA82" s="139"/>
      <c r="BB82" s="139"/>
      <c r="BC82" s="139"/>
      <c r="BD82" s="139"/>
      <c r="BE82" s="139"/>
      <c r="BF82" s="139"/>
      <c r="BG82" s="139"/>
      <c r="BH82" s="140"/>
      <c r="BI82" s="140"/>
      <c r="BJ82" s="139"/>
      <c r="BK82" s="140"/>
      <c r="BL82" s="140"/>
      <c r="BM82" s="140"/>
      <c r="BN82" s="140"/>
      <c r="BO82" s="140"/>
      <c r="BP82" s="140"/>
      <c r="BQ82" s="140"/>
      <c r="BR82" s="140"/>
      <c r="BS82" s="140"/>
      <c r="BT82" s="139"/>
      <c r="BU82" s="140"/>
      <c r="BV82" s="140"/>
      <c r="BW82" s="140"/>
      <c r="BX82" s="140"/>
      <c r="BY82" s="140"/>
      <c r="BZ82" s="140"/>
      <c r="CA82" s="140"/>
      <c r="CB82" s="140"/>
      <c r="CC82" s="140"/>
      <c r="CD82" s="139"/>
      <c r="CE82" s="140"/>
      <c r="CF82" s="140"/>
      <c r="CG82" s="140"/>
      <c r="CH82" s="140"/>
      <c r="CI82" s="140"/>
      <c r="CJ82" s="140"/>
      <c r="CK82" s="140"/>
      <c r="CL82" s="140"/>
      <c r="CM82" s="140"/>
      <c r="CN82" s="139"/>
      <c r="CO82" s="140"/>
      <c r="CP82" s="140"/>
      <c r="CQ82" s="140"/>
      <c r="CR82" s="140"/>
      <c r="CS82" s="140"/>
      <c r="CT82" s="140"/>
      <c r="CU82" s="140"/>
      <c r="CV82" s="140"/>
      <c r="CW82" s="140"/>
      <c r="CX82" s="139"/>
      <c r="CY82" s="140"/>
      <c r="CZ82" s="140"/>
      <c r="DH82" s="132"/>
      <c r="DR82" s="132"/>
      <c r="EB82" s="132"/>
      <c r="EL82" s="132"/>
      <c r="EV82" s="132"/>
      <c r="FF82" s="132"/>
      <c r="FP82" s="132"/>
      <c r="FZ82" s="132"/>
      <c r="GJ82" s="132"/>
      <c r="GT82" s="132"/>
      <c r="HD82" s="132"/>
      <c r="HN82" s="132"/>
      <c r="HX82" s="132"/>
      <c r="IH82" s="132"/>
    </row>
    <row xmlns:x14ac="http://schemas.microsoft.com/office/spreadsheetml/2009/9/ac" r="83" s="3" customFormat="true" x14ac:dyDescent="0.25">
      <c r="A83" s="407" t="str">
        <f ca="true">IF(ISBLANK('Data Summary'!A85),"",'Data Summary'!A85)</f>
        <v/>
      </c>
      <c r="B83" s="132"/>
      <c r="L83" s="132"/>
      <c r="V83" s="132"/>
      <c r="AF83" s="132"/>
      <c r="AP83" s="132"/>
      <c r="AZ83" s="139"/>
      <c r="BA83" s="139"/>
      <c r="BB83" s="139"/>
      <c r="BC83" s="139"/>
      <c r="BD83" s="139"/>
      <c r="BE83" s="139"/>
      <c r="BF83" s="139"/>
      <c r="BG83" s="139"/>
      <c r="BH83" s="140"/>
      <c r="BI83" s="140"/>
      <c r="BJ83" s="139"/>
      <c r="BK83" s="140"/>
      <c r="BL83" s="140"/>
      <c r="BM83" s="140"/>
      <c r="BN83" s="140"/>
      <c r="BO83" s="140"/>
      <c r="BP83" s="140"/>
      <c r="BQ83" s="140"/>
      <c r="BR83" s="140"/>
      <c r="BS83" s="140"/>
      <c r="BT83" s="139"/>
      <c r="BU83" s="140"/>
      <c r="BV83" s="140"/>
      <c r="BW83" s="140"/>
      <c r="BX83" s="140"/>
      <c r="BY83" s="140"/>
      <c r="BZ83" s="140"/>
      <c r="CA83" s="140"/>
      <c r="CB83" s="140"/>
      <c r="CC83" s="140"/>
      <c r="CD83" s="139"/>
      <c r="CE83" s="140"/>
      <c r="CF83" s="140"/>
      <c r="CG83" s="140"/>
      <c r="CH83" s="140"/>
      <c r="CI83" s="140"/>
      <c r="CJ83" s="140"/>
      <c r="CK83" s="140"/>
      <c r="CL83" s="140"/>
      <c r="CM83" s="140"/>
      <c r="CN83" s="139"/>
      <c r="CO83" s="140"/>
      <c r="CP83" s="140"/>
      <c r="CQ83" s="140"/>
      <c r="CR83" s="140"/>
      <c r="CS83" s="140"/>
      <c r="CT83" s="140"/>
      <c r="CU83" s="140"/>
      <c r="CV83" s="140"/>
      <c r="CW83" s="140"/>
      <c r="CX83" s="139"/>
      <c r="CY83" s="140"/>
      <c r="CZ83" s="140"/>
      <c r="DH83" s="132"/>
      <c r="DR83" s="132"/>
      <c r="EB83" s="132"/>
      <c r="EL83" s="132"/>
      <c r="EV83" s="132"/>
      <c r="FF83" s="132"/>
      <c r="FP83" s="132"/>
      <c r="FZ83" s="132"/>
      <c r="GJ83" s="132"/>
      <c r="GT83" s="132"/>
      <c r="HD83" s="132"/>
      <c r="HN83" s="132"/>
      <c r="HX83" s="132"/>
      <c r="IH83" s="132"/>
    </row>
    <row xmlns:x14ac="http://schemas.microsoft.com/office/spreadsheetml/2009/9/ac" r="84" s="3" customFormat="true" x14ac:dyDescent="0.25">
      <c r="A84" s="407" t="str">
        <f ca="true">IF(ISBLANK('Data Summary'!A86),"",'Data Summary'!A86)</f>
        <v/>
      </c>
      <c r="B84" s="132"/>
      <c r="L84" s="132"/>
      <c r="V84" s="132"/>
      <c r="AF84" s="132"/>
      <c r="AP84" s="132"/>
      <c r="AZ84" s="139"/>
      <c r="BA84" s="139"/>
      <c r="BB84" s="139"/>
      <c r="BC84" s="139"/>
      <c r="BD84" s="139"/>
      <c r="BE84" s="139"/>
      <c r="BF84" s="139"/>
      <c r="BG84" s="139"/>
      <c r="BH84" s="140"/>
      <c r="BI84" s="140"/>
      <c r="BJ84" s="139"/>
      <c r="BK84" s="140"/>
      <c r="BL84" s="140"/>
      <c r="BM84" s="140"/>
      <c r="BN84" s="140"/>
      <c r="BO84" s="140"/>
      <c r="BP84" s="140"/>
      <c r="BQ84" s="140"/>
      <c r="BR84" s="140"/>
      <c r="BS84" s="140"/>
      <c r="BT84" s="139"/>
      <c r="BU84" s="140"/>
      <c r="BV84" s="140"/>
      <c r="BW84" s="140"/>
      <c r="BX84" s="140"/>
      <c r="BY84" s="140"/>
      <c r="BZ84" s="140"/>
      <c r="CA84" s="140"/>
      <c r="CB84" s="140"/>
      <c r="CC84" s="140"/>
      <c r="CD84" s="139"/>
      <c r="CE84" s="140"/>
      <c r="CF84" s="140"/>
      <c r="CG84" s="140"/>
      <c r="CH84" s="140"/>
      <c r="CI84" s="140"/>
      <c r="CJ84" s="140"/>
      <c r="CK84" s="140"/>
      <c r="CL84" s="140"/>
      <c r="CM84" s="140"/>
      <c r="CN84" s="139"/>
      <c r="CO84" s="140"/>
      <c r="CP84" s="140"/>
      <c r="CQ84" s="140"/>
      <c r="CR84" s="140"/>
      <c r="CS84" s="140"/>
      <c r="CT84" s="140"/>
      <c r="CU84" s="140"/>
      <c r="CV84" s="140"/>
      <c r="CW84" s="140"/>
      <c r="CX84" s="139"/>
      <c r="CY84" s="140"/>
      <c r="CZ84" s="140"/>
      <c r="DH84" s="132"/>
      <c r="DR84" s="132"/>
      <c r="EB84" s="132"/>
      <c r="EL84" s="132"/>
      <c r="EV84" s="132"/>
      <c r="FF84" s="132"/>
      <c r="FP84" s="132"/>
      <c r="FZ84" s="132"/>
      <c r="GJ84" s="132"/>
      <c r="GT84" s="132"/>
      <c r="HD84" s="132"/>
      <c r="HN84" s="132"/>
      <c r="HX84" s="132"/>
      <c r="IH84" s="132"/>
    </row>
    <row xmlns:x14ac="http://schemas.microsoft.com/office/spreadsheetml/2009/9/ac" r="85" s="3" customFormat="true" x14ac:dyDescent="0.25">
      <c r="A85" s="407" t="str">
        <f ca="true">IF(ISBLANK('Data Summary'!A87),"",'Data Summary'!A87)</f>
        <v/>
      </c>
      <c r="B85" s="132"/>
      <c r="L85" s="132"/>
      <c r="V85" s="132"/>
      <c r="AF85" s="132"/>
      <c r="AP85" s="132"/>
      <c r="AZ85" s="139"/>
      <c r="BA85" s="139"/>
      <c r="BB85" s="139"/>
      <c r="BC85" s="139"/>
      <c r="BD85" s="139"/>
      <c r="BE85" s="139"/>
      <c r="BF85" s="139"/>
      <c r="BG85" s="139"/>
      <c r="BH85" s="140"/>
      <c r="BI85" s="140"/>
      <c r="BJ85" s="139"/>
      <c r="BK85" s="140"/>
      <c r="BL85" s="140"/>
      <c r="BM85" s="140"/>
      <c r="BN85" s="140"/>
      <c r="BO85" s="140"/>
      <c r="BP85" s="140"/>
      <c r="BQ85" s="140"/>
      <c r="BR85" s="140"/>
      <c r="BS85" s="140"/>
      <c r="BT85" s="139"/>
      <c r="BU85" s="140"/>
      <c r="BV85" s="140"/>
      <c r="BW85" s="140"/>
      <c r="BX85" s="140"/>
      <c r="BY85" s="140"/>
      <c r="BZ85" s="140"/>
      <c r="CA85" s="140"/>
      <c r="CB85" s="140"/>
      <c r="CC85" s="140"/>
      <c r="CD85" s="139"/>
      <c r="CE85" s="140"/>
      <c r="CF85" s="140"/>
      <c r="CG85" s="140"/>
      <c r="CH85" s="140"/>
      <c r="CI85" s="140"/>
      <c r="CJ85" s="140"/>
      <c r="CK85" s="140"/>
      <c r="CL85" s="140"/>
      <c r="CM85" s="140"/>
      <c r="CN85" s="139"/>
      <c r="CO85" s="140"/>
      <c r="CP85" s="140"/>
      <c r="CQ85" s="140"/>
      <c r="CR85" s="140"/>
      <c r="CS85" s="140"/>
      <c r="CT85" s="140"/>
      <c r="CU85" s="140"/>
      <c r="CV85" s="140"/>
      <c r="CW85" s="140"/>
      <c r="CX85" s="139"/>
      <c r="CY85" s="140"/>
      <c r="CZ85" s="140"/>
      <c r="DH85" s="132"/>
      <c r="DR85" s="132"/>
      <c r="EB85" s="132"/>
      <c r="EL85" s="132"/>
      <c r="EV85" s="132"/>
      <c r="FF85" s="132"/>
      <c r="FP85" s="132"/>
      <c r="FZ85" s="132"/>
      <c r="GJ85" s="132"/>
      <c r="GT85" s="132"/>
      <c r="HD85" s="132"/>
      <c r="HN85" s="132"/>
      <c r="HX85" s="132"/>
      <c r="IH85" s="132"/>
    </row>
    <row xmlns:x14ac="http://schemas.microsoft.com/office/spreadsheetml/2009/9/ac" r="86" s="3" customFormat="true" x14ac:dyDescent="0.25">
      <c r="A86" s="407" t="str">
        <f ca="true">IF(ISBLANK('Data Summary'!A88),"",'Data Summary'!A88)</f>
        <v/>
      </c>
      <c r="B86" s="132"/>
      <c r="L86" s="132"/>
      <c r="V86" s="132"/>
      <c r="AF86" s="132"/>
      <c r="AP86" s="132"/>
      <c r="AZ86" s="139"/>
      <c r="BA86" s="139"/>
      <c r="BB86" s="139"/>
      <c r="BC86" s="139"/>
      <c r="BD86" s="139"/>
      <c r="BE86" s="139"/>
      <c r="BF86" s="139"/>
      <c r="BG86" s="139"/>
      <c r="BH86" s="140"/>
      <c r="BI86" s="140"/>
      <c r="BJ86" s="139"/>
      <c r="BK86" s="140"/>
      <c r="BL86" s="140"/>
      <c r="BM86" s="140"/>
      <c r="BN86" s="140"/>
      <c r="BO86" s="140"/>
      <c r="BP86" s="140"/>
      <c r="BQ86" s="140"/>
      <c r="BR86" s="140"/>
      <c r="BS86" s="140"/>
      <c r="BT86" s="139"/>
      <c r="BU86" s="140"/>
      <c r="BV86" s="140"/>
      <c r="BW86" s="140"/>
      <c r="BX86" s="140"/>
      <c r="BY86" s="140"/>
      <c r="BZ86" s="140"/>
      <c r="CA86" s="140"/>
      <c r="CB86" s="140"/>
      <c r="CC86" s="140"/>
      <c r="CD86" s="139"/>
      <c r="CE86" s="140"/>
      <c r="CF86" s="140"/>
      <c r="CG86" s="140"/>
      <c r="CH86" s="140"/>
      <c r="CI86" s="140"/>
      <c r="CJ86" s="140"/>
      <c r="CK86" s="140"/>
      <c r="CL86" s="140"/>
      <c r="CM86" s="140"/>
      <c r="CN86" s="139"/>
      <c r="CO86" s="140"/>
      <c r="CP86" s="140"/>
      <c r="CQ86" s="140"/>
      <c r="CR86" s="140"/>
      <c r="CS86" s="140"/>
      <c r="CT86" s="140"/>
      <c r="CU86" s="140"/>
      <c r="CV86" s="140"/>
      <c r="CW86" s="140"/>
      <c r="CX86" s="139"/>
      <c r="CY86" s="140"/>
      <c r="CZ86" s="140"/>
      <c r="DH86" s="132"/>
      <c r="DR86" s="132"/>
      <c r="EB86" s="132"/>
      <c r="EL86" s="132"/>
      <c r="EV86" s="132"/>
      <c r="FF86" s="132"/>
      <c r="FP86" s="132"/>
      <c r="FZ86" s="132"/>
      <c r="GJ86" s="132"/>
      <c r="GT86" s="132"/>
      <c r="HD86" s="132"/>
      <c r="HN86" s="132"/>
      <c r="HX86" s="132"/>
      <c r="IH86" s="132"/>
    </row>
    <row xmlns:x14ac="http://schemas.microsoft.com/office/spreadsheetml/2009/9/ac" r="87" s="3" customFormat="true" x14ac:dyDescent="0.25">
      <c r="A87" s="407" t="str">
        <f ca="true">IF(ISBLANK('Data Summary'!A89),"",'Data Summary'!A89)</f>
        <v/>
      </c>
      <c r="B87" s="132"/>
      <c r="L87" s="132"/>
      <c r="V87" s="132"/>
      <c r="AF87" s="132"/>
      <c r="AP87" s="132"/>
      <c r="AZ87" s="139"/>
      <c r="BA87" s="139"/>
      <c r="BB87" s="139"/>
      <c r="BC87" s="139"/>
      <c r="BD87" s="139"/>
      <c r="BE87" s="139"/>
      <c r="BF87" s="139"/>
      <c r="BG87" s="139"/>
      <c r="BH87" s="140"/>
      <c r="BI87" s="140"/>
      <c r="BJ87" s="139"/>
      <c r="BK87" s="140"/>
      <c r="BL87" s="140"/>
      <c r="BM87" s="140"/>
      <c r="BN87" s="140"/>
      <c r="BO87" s="140"/>
      <c r="BP87" s="140"/>
      <c r="BQ87" s="140"/>
      <c r="BR87" s="140"/>
      <c r="BS87" s="140"/>
      <c r="BT87" s="139"/>
      <c r="BU87" s="140"/>
      <c r="BV87" s="140"/>
      <c r="BW87" s="140"/>
      <c r="BX87" s="140"/>
      <c r="BY87" s="140"/>
      <c r="BZ87" s="140"/>
      <c r="CA87" s="140"/>
      <c r="CB87" s="140"/>
      <c r="CC87" s="140"/>
      <c r="CD87" s="139"/>
      <c r="CE87" s="140"/>
      <c r="CF87" s="140"/>
      <c r="CG87" s="140"/>
      <c r="CH87" s="140"/>
      <c r="CI87" s="140"/>
      <c r="CJ87" s="140"/>
      <c r="CK87" s="140"/>
      <c r="CL87" s="140"/>
      <c r="CM87" s="140"/>
      <c r="CN87" s="139"/>
      <c r="CO87" s="140"/>
      <c r="CP87" s="140"/>
      <c r="CQ87" s="140"/>
      <c r="CR87" s="140"/>
      <c r="CS87" s="140"/>
      <c r="CT87" s="140"/>
      <c r="CU87" s="140"/>
      <c r="CV87" s="140"/>
      <c r="CW87" s="140"/>
      <c r="CX87" s="139"/>
      <c r="CY87" s="140"/>
      <c r="CZ87" s="140"/>
      <c r="DH87" s="132"/>
      <c r="DR87" s="132"/>
      <c r="EB87" s="132"/>
      <c r="EL87" s="132"/>
      <c r="EV87" s="132"/>
      <c r="FF87" s="132"/>
      <c r="FP87" s="132"/>
      <c r="FZ87" s="132"/>
      <c r="GJ87" s="132"/>
      <c r="GT87" s="132"/>
      <c r="HD87" s="132"/>
      <c r="HN87" s="132"/>
      <c r="HX87" s="132"/>
      <c r="IH87" s="132"/>
    </row>
    <row xmlns:x14ac="http://schemas.microsoft.com/office/spreadsheetml/2009/9/ac" r="88" s="3" customFormat="true" x14ac:dyDescent="0.25">
      <c r="A88" s="407" t="str">
        <f ca="true">IF(ISBLANK('Data Summary'!A90),"",'Data Summary'!A90)</f>
        <v/>
      </c>
      <c r="B88" s="132"/>
      <c r="L88" s="132"/>
      <c r="V88" s="132"/>
      <c r="AF88" s="132"/>
      <c r="AP88" s="132"/>
      <c r="AZ88" s="139"/>
      <c r="BA88" s="139"/>
      <c r="BB88" s="139"/>
      <c r="BC88" s="139"/>
      <c r="BD88" s="139"/>
      <c r="BE88" s="139"/>
      <c r="BF88" s="139"/>
      <c r="BG88" s="139"/>
      <c r="BH88" s="140"/>
      <c r="BI88" s="140"/>
      <c r="BJ88" s="139"/>
      <c r="BK88" s="140"/>
      <c r="BL88" s="140"/>
      <c r="BM88" s="140"/>
      <c r="BN88" s="140"/>
      <c r="BO88" s="140"/>
      <c r="BP88" s="140"/>
      <c r="BQ88" s="140"/>
      <c r="BR88" s="140"/>
      <c r="BS88" s="140"/>
      <c r="BT88" s="139"/>
      <c r="BU88" s="140"/>
      <c r="BV88" s="140"/>
      <c r="BW88" s="140"/>
      <c r="BX88" s="140"/>
      <c r="BY88" s="140"/>
      <c r="BZ88" s="140"/>
      <c r="CA88" s="140"/>
      <c r="CB88" s="140"/>
      <c r="CC88" s="140"/>
      <c r="CD88" s="139"/>
      <c r="CE88" s="140"/>
      <c r="CF88" s="140"/>
      <c r="CG88" s="140"/>
      <c r="CH88" s="140"/>
      <c r="CI88" s="140"/>
      <c r="CJ88" s="140"/>
      <c r="CK88" s="140"/>
      <c r="CL88" s="140"/>
      <c r="CM88" s="140"/>
      <c r="CN88" s="139"/>
      <c r="CO88" s="140"/>
      <c r="CP88" s="140"/>
      <c r="CQ88" s="140"/>
      <c r="CR88" s="140"/>
      <c r="CS88" s="140"/>
      <c r="CT88" s="140"/>
      <c r="CU88" s="140"/>
      <c r="CV88" s="140"/>
      <c r="CW88" s="140"/>
      <c r="CX88" s="139"/>
      <c r="CY88" s="140"/>
      <c r="CZ88" s="140"/>
      <c r="DH88" s="132"/>
      <c r="DR88" s="132"/>
      <c r="EB88" s="132"/>
      <c r="EL88" s="132"/>
      <c r="EV88" s="132"/>
      <c r="FF88" s="132"/>
      <c r="FP88" s="132"/>
      <c r="FZ88" s="132"/>
      <c r="GJ88" s="132"/>
      <c r="GT88" s="132"/>
      <c r="HD88" s="132"/>
      <c r="HN88" s="132"/>
      <c r="HX88" s="132"/>
      <c r="IH88" s="132"/>
    </row>
    <row xmlns:x14ac="http://schemas.microsoft.com/office/spreadsheetml/2009/9/ac" r="89" s="3" customFormat="true" x14ac:dyDescent="0.25">
      <c r="A89" s="407" t="str">
        <f ca="true">IF(ISBLANK('Data Summary'!A91),"",'Data Summary'!A91)</f>
        <v/>
      </c>
      <c r="B89" s="132"/>
      <c r="L89" s="132"/>
      <c r="V89" s="132"/>
      <c r="AF89" s="132"/>
      <c r="AP89" s="132"/>
      <c r="AZ89" s="139"/>
      <c r="BA89" s="139"/>
      <c r="BB89" s="139"/>
      <c r="BC89" s="139"/>
      <c r="BD89" s="139"/>
      <c r="BE89" s="139"/>
      <c r="BF89" s="139"/>
      <c r="BG89" s="139"/>
      <c r="BH89" s="140"/>
      <c r="BI89" s="140"/>
      <c r="BJ89" s="139"/>
      <c r="BK89" s="140"/>
      <c r="BL89" s="140"/>
      <c r="BM89" s="140"/>
      <c r="BN89" s="140"/>
      <c r="BO89" s="140"/>
      <c r="BP89" s="140"/>
      <c r="BQ89" s="140"/>
      <c r="BR89" s="140"/>
      <c r="BS89" s="140"/>
      <c r="BT89" s="139"/>
      <c r="BU89" s="140"/>
      <c r="BV89" s="140"/>
      <c r="BW89" s="140"/>
      <c r="BX89" s="140"/>
      <c r="BY89" s="140"/>
      <c r="BZ89" s="140"/>
      <c r="CA89" s="140"/>
      <c r="CB89" s="140"/>
      <c r="CC89" s="140"/>
      <c r="CD89" s="139"/>
      <c r="CE89" s="140"/>
      <c r="CF89" s="140"/>
      <c r="CG89" s="140"/>
      <c r="CH89" s="140"/>
      <c r="CI89" s="140"/>
      <c r="CJ89" s="140"/>
      <c r="CK89" s="140"/>
      <c r="CL89" s="140"/>
      <c r="CM89" s="140"/>
      <c r="CN89" s="139"/>
      <c r="CO89" s="140"/>
      <c r="CP89" s="140"/>
      <c r="CQ89" s="140"/>
      <c r="CR89" s="140"/>
      <c r="CS89" s="140"/>
      <c r="CT89" s="140"/>
      <c r="CU89" s="140"/>
      <c r="CV89" s="140"/>
      <c r="CW89" s="140"/>
      <c r="CX89" s="139"/>
      <c r="CY89" s="140"/>
      <c r="CZ89" s="140"/>
      <c r="DH89" s="132"/>
      <c r="DR89" s="132"/>
      <c r="EB89" s="132"/>
      <c r="EL89" s="132"/>
      <c r="EV89" s="132"/>
      <c r="FF89" s="132"/>
      <c r="FP89" s="132"/>
      <c r="FZ89" s="132"/>
      <c r="GJ89" s="132"/>
      <c r="GT89" s="132"/>
      <c r="HD89" s="132"/>
      <c r="HN89" s="132"/>
      <c r="HX89" s="132"/>
      <c r="IH89" s="132"/>
    </row>
    <row xmlns:x14ac="http://schemas.microsoft.com/office/spreadsheetml/2009/9/ac" r="90" s="3" customFormat="true" x14ac:dyDescent="0.25">
      <c r="A90" s="407" t="str">
        <f ca="true">IF(ISBLANK('Data Summary'!A92),"",'Data Summary'!A92)</f>
        <v/>
      </c>
      <c r="B90" s="132"/>
      <c r="L90" s="132"/>
      <c r="V90" s="132"/>
      <c r="AF90" s="132"/>
      <c r="AP90" s="132"/>
      <c r="AZ90" s="139"/>
      <c r="BA90" s="139"/>
      <c r="BB90" s="139"/>
      <c r="BC90" s="139"/>
      <c r="BD90" s="139"/>
      <c r="BE90" s="139"/>
      <c r="BF90" s="139"/>
      <c r="BG90" s="139"/>
      <c r="BH90" s="140"/>
      <c r="BI90" s="140"/>
      <c r="BJ90" s="139"/>
      <c r="BK90" s="140"/>
      <c r="BL90" s="140"/>
      <c r="BM90" s="140"/>
      <c r="BN90" s="140"/>
      <c r="BO90" s="140"/>
      <c r="BP90" s="140"/>
      <c r="BQ90" s="140"/>
      <c r="BR90" s="140"/>
      <c r="BS90" s="140"/>
      <c r="BT90" s="139"/>
      <c r="BU90" s="140"/>
      <c r="BV90" s="140"/>
      <c r="BW90" s="140"/>
      <c r="BX90" s="140"/>
      <c r="BY90" s="140"/>
      <c r="BZ90" s="140"/>
      <c r="CA90" s="140"/>
      <c r="CB90" s="140"/>
      <c r="CC90" s="140"/>
      <c r="CD90" s="139"/>
      <c r="CE90" s="140"/>
      <c r="CF90" s="140"/>
      <c r="CG90" s="140"/>
      <c r="CH90" s="140"/>
      <c r="CI90" s="140"/>
      <c r="CJ90" s="140"/>
      <c r="CK90" s="140"/>
      <c r="CL90" s="140"/>
      <c r="CM90" s="140"/>
      <c r="CN90" s="139"/>
      <c r="CO90" s="140"/>
      <c r="CP90" s="140"/>
      <c r="CQ90" s="140"/>
      <c r="CR90" s="140"/>
      <c r="CS90" s="140"/>
      <c r="CT90" s="140"/>
      <c r="CU90" s="140"/>
      <c r="CV90" s="140"/>
      <c r="CW90" s="140"/>
      <c r="CX90" s="139"/>
      <c r="CY90" s="140"/>
      <c r="CZ90" s="140"/>
      <c r="DH90" s="132"/>
      <c r="DR90" s="132"/>
      <c r="EB90" s="132"/>
      <c r="EL90" s="132"/>
      <c r="EV90" s="132"/>
      <c r="FF90" s="132"/>
      <c r="FP90" s="132"/>
      <c r="FZ90" s="132"/>
      <c r="GJ90" s="132"/>
      <c r="GT90" s="132"/>
      <c r="HD90" s="132"/>
      <c r="HN90" s="132"/>
      <c r="HX90" s="132"/>
      <c r="IH90" s="132"/>
    </row>
    <row xmlns:x14ac="http://schemas.microsoft.com/office/spreadsheetml/2009/9/ac" r="91" s="3" customFormat="true" x14ac:dyDescent="0.25">
      <c r="A91" s="407" t="str">
        <f ca="true">IF(ISBLANK('Data Summary'!A93),"",'Data Summary'!A93)</f>
        <v/>
      </c>
      <c r="B91" s="132"/>
      <c r="L91" s="132"/>
      <c r="V91" s="132"/>
      <c r="AF91" s="132"/>
      <c r="AP91" s="132"/>
      <c r="AZ91" s="139"/>
      <c r="BA91" s="139"/>
      <c r="BB91" s="139"/>
      <c r="BC91" s="139"/>
      <c r="BD91" s="139"/>
      <c r="BE91" s="139"/>
      <c r="BF91" s="139"/>
      <c r="BG91" s="139"/>
      <c r="BH91" s="140"/>
      <c r="BI91" s="140"/>
      <c r="BJ91" s="139"/>
      <c r="BK91" s="140"/>
      <c r="BL91" s="140"/>
      <c r="BM91" s="140"/>
      <c r="BN91" s="140"/>
      <c r="BO91" s="140"/>
      <c r="BP91" s="140"/>
      <c r="BQ91" s="140"/>
      <c r="BR91" s="140"/>
      <c r="BS91" s="140"/>
      <c r="BT91" s="139"/>
      <c r="BU91" s="140"/>
      <c r="BV91" s="140"/>
      <c r="BW91" s="140"/>
      <c r="BX91" s="140"/>
      <c r="BY91" s="140"/>
      <c r="BZ91" s="140"/>
      <c r="CA91" s="140"/>
      <c r="CB91" s="140"/>
      <c r="CC91" s="140"/>
      <c r="CD91" s="139"/>
      <c r="CE91" s="140"/>
      <c r="CF91" s="140"/>
      <c r="CG91" s="140"/>
      <c r="CH91" s="140"/>
      <c r="CI91" s="140"/>
      <c r="CJ91" s="140"/>
      <c r="CK91" s="140"/>
      <c r="CL91" s="140"/>
      <c r="CM91" s="140"/>
      <c r="CN91" s="139"/>
      <c r="CO91" s="140"/>
      <c r="CP91" s="140"/>
      <c r="CQ91" s="140"/>
      <c r="CR91" s="140"/>
      <c r="CS91" s="140"/>
      <c r="CT91" s="140"/>
      <c r="CU91" s="140"/>
      <c r="CV91" s="140"/>
      <c r="CW91" s="140"/>
      <c r="CX91" s="139"/>
      <c r="CY91" s="140"/>
      <c r="CZ91" s="140"/>
      <c r="DH91" s="132"/>
      <c r="DR91" s="132"/>
      <c r="EB91" s="132"/>
      <c r="EL91" s="132"/>
      <c r="EV91" s="132"/>
      <c r="FF91" s="132"/>
      <c r="FP91" s="132"/>
      <c r="FZ91" s="132"/>
      <c r="GJ91" s="132"/>
      <c r="GT91" s="132"/>
      <c r="HD91" s="132"/>
      <c r="HN91" s="132"/>
      <c r="HX91" s="132"/>
      <c r="IH91" s="132"/>
    </row>
    <row xmlns:x14ac="http://schemas.microsoft.com/office/spreadsheetml/2009/9/ac" r="92" s="3" customFormat="true" x14ac:dyDescent="0.25">
      <c r="A92" s="407" t="str">
        <f ca="true">IF(ISBLANK('Data Summary'!A94),"",'Data Summary'!A94)</f>
        <v/>
      </c>
      <c r="B92" s="132"/>
      <c r="L92" s="132"/>
      <c r="V92" s="132"/>
      <c r="AF92" s="132"/>
      <c r="AP92" s="132"/>
      <c r="AZ92" s="139"/>
      <c r="BA92" s="139"/>
      <c r="BB92" s="139"/>
      <c r="BC92" s="139"/>
      <c r="BD92" s="139"/>
      <c r="BE92" s="139"/>
      <c r="BF92" s="139"/>
      <c r="BG92" s="139"/>
      <c r="BH92" s="140"/>
      <c r="BI92" s="140"/>
      <c r="BJ92" s="139"/>
      <c r="BK92" s="140"/>
      <c r="BL92" s="140"/>
      <c r="BM92" s="140"/>
      <c r="BN92" s="140"/>
      <c r="BO92" s="140"/>
      <c r="BP92" s="140"/>
      <c r="BQ92" s="140"/>
      <c r="BR92" s="140"/>
      <c r="BS92" s="140"/>
      <c r="BT92" s="139"/>
      <c r="BU92" s="140"/>
      <c r="BV92" s="140"/>
      <c r="BW92" s="140"/>
      <c r="BX92" s="140"/>
      <c r="BY92" s="140"/>
      <c r="BZ92" s="140"/>
      <c r="CA92" s="140"/>
      <c r="CB92" s="140"/>
      <c r="CC92" s="140"/>
      <c r="CD92" s="139"/>
      <c r="CE92" s="140"/>
      <c r="CF92" s="140"/>
      <c r="CG92" s="140"/>
      <c r="CH92" s="140"/>
      <c r="CI92" s="140"/>
      <c r="CJ92" s="140"/>
      <c r="CK92" s="140"/>
      <c r="CL92" s="140"/>
      <c r="CM92" s="140"/>
      <c r="CN92" s="139"/>
      <c r="CO92" s="140"/>
      <c r="CP92" s="140"/>
      <c r="CQ92" s="140"/>
      <c r="CR92" s="140"/>
      <c r="CS92" s="140"/>
      <c r="CT92" s="140"/>
      <c r="CU92" s="140"/>
      <c r="CV92" s="140"/>
      <c r="CW92" s="140"/>
      <c r="CX92" s="139"/>
      <c r="CY92" s="140"/>
      <c r="CZ92" s="140"/>
      <c r="DH92" s="132"/>
      <c r="DR92" s="132"/>
      <c r="EB92" s="132"/>
      <c r="EL92" s="132"/>
      <c r="EV92" s="132"/>
      <c r="FF92" s="132"/>
      <c r="FP92" s="132"/>
      <c r="FZ92" s="132"/>
      <c r="GJ92" s="132"/>
      <c r="GT92" s="132"/>
      <c r="HD92" s="132"/>
      <c r="HN92" s="132"/>
      <c r="HX92" s="132"/>
      <c r="IH92" s="132"/>
    </row>
    <row xmlns:x14ac="http://schemas.microsoft.com/office/spreadsheetml/2009/9/ac" r="93" s="3" customFormat="true" x14ac:dyDescent="0.25">
      <c r="A93" s="407" t="str">
        <f ca="true">IF(ISBLANK('Data Summary'!A95),"",'Data Summary'!A95)</f>
        <v/>
      </c>
      <c r="B93" s="132"/>
      <c r="L93" s="132"/>
      <c r="V93" s="132"/>
      <c r="AF93" s="132"/>
      <c r="AP93" s="132"/>
      <c r="AZ93" s="139"/>
      <c r="BA93" s="139"/>
      <c r="BB93" s="139"/>
      <c r="BC93" s="139"/>
      <c r="BD93" s="139"/>
      <c r="BE93" s="139"/>
      <c r="BF93" s="139"/>
      <c r="BG93" s="139"/>
      <c r="BH93" s="140"/>
      <c r="BI93" s="140"/>
      <c r="BJ93" s="139"/>
      <c r="BK93" s="140"/>
      <c r="BL93" s="140"/>
      <c r="BM93" s="140"/>
      <c r="BN93" s="140"/>
      <c r="BO93" s="140"/>
      <c r="BP93" s="140"/>
      <c r="BQ93" s="140"/>
      <c r="BR93" s="140"/>
      <c r="BS93" s="140"/>
      <c r="BT93" s="139"/>
      <c r="BU93" s="140"/>
      <c r="BV93" s="140"/>
      <c r="BW93" s="140"/>
      <c r="BX93" s="140"/>
      <c r="BY93" s="140"/>
      <c r="BZ93" s="140"/>
      <c r="CA93" s="140"/>
      <c r="CB93" s="140"/>
      <c r="CC93" s="140"/>
      <c r="CD93" s="139"/>
      <c r="CE93" s="140"/>
      <c r="CF93" s="140"/>
      <c r="CG93" s="140"/>
      <c r="CH93" s="140"/>
      <c r="CI93" s="140"/>
      <c r="CJ93" s="140"/>
      <c r="CK93" s="140"/>
      <c r="CL93" s="140"/>
      <c r="CM93" s="140"/>
      <c r="CN93" s="139"/>
      <c r="CO93" s="140"/>
      <c r="CP93" s="140"/>
      <c r="CQ93" s="140"/>
      <c r="CR93" s="140"/>
      <c r="CS93" s="140"/>
      <c r="CT93" s="140"/>
      <c r="CU93" s="140"/>
      <c r="CV93" s="140"/>
      <c r="CW93" s="140"/>
      <c r="CX93" s="139"/>
      <c r="CY93" s="140"/>
      <c r="CZ93" s="140"/>
      <c r="DH93" s="132"/>
      <c r="DR93" s="132"/>
      <c r="EB93" s="132"/>
      <c r="EL93" s="132"/>
      <c r="EV93" s="132"/>
      <c r="FF93" s="132"/>
      <c r="FP93" s="132"/>
      <c r="FZ93" s="132"/>
      <c r="GJ93" s="132"/>
      <c r="GT93" s="132"/>
      <c r="HD93" s="132"/>
      <c r="HN93" s="132"/>
      <c r="HX93" s="132"/>
      <c r="IH93" s="132"/>
    </row>
    <row xmlns:x14ac="http://schemas.microsoft.com/office/spreadsheetml/2009/9/ac" r="94" s="3" customFormat="true" x14ac:dyDescent="0.25">
      <c r="A94" s="407" t="str">
        <f ca="true">IF(ISBLANK('Data Summary'!A96),"",'Data Summary'!A96)</f>
        <v/>
      </c>
      <c r="B94" s="132"/>
      <c r="L94" s="132"/>
      <c r="V94" s="132"/>
      <c r="AF94" s="132"/>
      <c r="AP94" s="132"/>
      <c r="AZ94" s="139"/>
      <c r="BA94" s="139"/>
      <c r="BB94" s="139"/>
      <c r="BC94" s="139"/>
      <c r="BD94" s="139"/>
      <c r="BE94" s="139"/>
      <c r="BF94" s="139"/>
      <c r="BG94" s="139"/>
      <c r="BH94" s="140"/>
      <c r="BI94" s="140"/>
      <c r="BJ94" s="139"/>
      <c r="BK94" s="140"/>
      <c r="BL94" s="140"/>
      <c r="BM94" s="140"/>
      <c r="BN94" s="140"/>
      <c r="BO94" s="140"/>
      <c r="BP94" s="140"/>
      <c r="BQ94" s="140"/>
      <c r="BR94" s="140"/>
      <c r="BS94" s="140"/>
      <c r="BT94" s="139"/>
      <c r="BU94" s="140"/>
      <c r="BV94" s="140"/>
      <c r="BW94" s="140"/>
      <c r="BX94" s="140"/>
      <c r="BY94" s="140"/>
      <c r="BZ94" s="140"/>
      <c r="CA94" s="140"/>
      <c r="CB94" s="140"/>
      <c r="CC94" s="140"/>
      <c r="CD94" s="139"/>
      <c r="CE94" s="140"/>
      <c r="CF94" s="140"/>
      <c r="CG94" s="140"/>
      <c r="CH94" s="140"/>
      <c r="CI94" s="140"/>
      <c r="CJ94" s="140"/>
      <c r="CK94" s="140"/>
      <c r="CL94" s="140"/>
      <c r="CM94" s="140"/>
      <c r="CN94" s="139"/>
      <c r="CO94" s="140"/>
      <c r="CP94" s="140"/>
      <c r="CQ94" s="140"/>
      <c r="CR94" s="140"/>
      <c r="CS94" s="140"/>
      <c r="CT94" s="140"/>
      <c r="CU94" s="140"/>
      <c r="CV94" s="140"/>
      <c r="CW94" s="140"/>
      <c r="CX94" s="139"/>
      <c r="CY94" s="140"/>
      <c r="CZ94" s="140"/>
      <c r="DH94" s="132"/>
      <c r="DR94" s="132"/>
      <c r="EB94" s="132"/>
      <c r="EL94" s="132"/>
      <c r="EV94" s="132"/>
      <c r="FF94" s="132"/>
      <c r="FP94" s="132"/>
      <c r="FZ94" s="132"/>
      <c r="GJ94" s="132"/>
      <c r="GT94" s="132"/>
      <c r="HD94" s="132"/>
      <c r="HN94" s="132"/>
      <c r="HX94" s="132"/>
      <c r="IH94" s="132"/>
    </row>
    <row xmlns:x14ac="http://schemas.microsoft.com/office/spreadsheetml/2009/9/ac" r="95" s="3" customFormat="true" x14ac:dyDescent="0.25">
      <c r="A95" s="407" t="str">
        <f ca="true">IF(ISBLANK('Data Summary'!A97),"",'Data Summary'!A97)</f>
        <v/>
      </c>
      <c r="B95" s="132"/>
      <c r="L95" s="132"/>
      <c r="V95" s="132"/>
      <c r="AF95" s="132"/>
      <c r="AP95" s="132"/>
      <c r="AZ95" s="139"/>
      <c r="BA95" s="139"/>
      <c r="BB95" s="139"/>
      <c r="BC95" s="139"/>
      <c r="BD95" s="139"/>
      <c r="BE95" s="139"/>
      <c r="BF95" s="139"/>
      <c r="BG95" s="139"/>
      <c r="BH95" s="140"/>
      <c r="BI95" s="140"/>
      <c r="BJ95" s="139"/>
      <c r="BK95" s="140"/>
      <c r="BL95" s="140"/>
      <c r="BM95" s="140"/>
      <c r="BN95" s="140"/>
      <c r="BO95" s="140"/>
      <c r="BP95" s="140"/>
      <c r="BQ95" s="140"/>
      <c r="BR95" s="140"/>
      <c r="BS95" s="140"/>
      <c r="BT95" s="139"/>
      <c r="BU95" s="140"/>
      <c r="BV95" s="140"/>
      <c r="BW95" s="140"/>
      <c r="BX95" s="140"/>
      <c r="BY95" s="140"/>
      <c r="BZ95" s="140"/>
      <c r="CA95" s="140"/>
      <c r="CB95" s="140"/>
      <c r="CC95" s="140"/>
      <c r="CD95" s="139"/>
      <c r="CE95" s="140"/>
      <c r="CF95" s="140"/>
      <c r="CG95" s="140"/>
      <c r="CH95" s="140"/>
      <c r="CI95" s="140"/>
      <c r="CJ95" s="140"/>
      <c r="CK95" s="140"/>
      <c r="CL95" s="140"/>
      <c r="CM95" s="140"/>
      <c r="CN95" s="139"/>
      <c r="CO95" s="140"/>
      <c r="CP95" s="140"/>
      <c r="CQ95" s="140"/>
      <c r="CR95" s="140"/>
      <c r="CS95" s="140"/>
      <c r="CT95" s="140"/>
      <c r="CU95" s="140"/>
      <c r="CV95" s="140"/>
      <c r="CW95" s="140"/>
      <c r="CX95" s="139"/>
      <c r="CY95" s="140"/>
      <c r="CZ95" s="140"/>
      <c r="DH95" s="132"/>
      <c r="DR95" s="132"/>
      <c r="EB95" s="132"/>
      <c r="EL95" s="132"/>
      <c r="EV95" s="132"/>
      <c r="FF95" s="132"/>
      <c r="FP95" s="132"/>
      <c r="FZ95" s="132"/>
      <c r="GJ95" s="132"/>
      <c r="GT95" s="132"/>
      <c r="HD95" s="132"/>
      <c r="HN95" s="132"/>
      <c r="HX95" s="132"/>
      <c r="IH95" s="132"/>
    </row>
    <row xmlns:x14ac="http://schemas.microsoft.com/office/spreadsheetml/2009/9/ac" r="96" s="3" customFormat="true" x14ac:dyDescent="0.25">
      <c r="A96" s="407" t="str">
        <f ca="true">IF(ISBLANK('Data Summary'!A98),"",'Data Summary'!A98)</f>
        <v/>
      </c>
      <c r="B96" s="132"/>
      <c r="L96" s="132"/>
      <c r="V96" s="132"/>
      <c r="AF96" s="132"/>
      <c r="AP96" s="132"/>
      <c r="AZ96" s="139"/>
      <c r="BA96" s="139"/>
      <c r="BB96" s="139"/>
      <c r="BC96" s="139"/>
      <c r="BD96" s="139"/>
      <c r="BE96" s="139"/>
      <c r="BF96" s="139"/>
      <c r="BG96" s="139"/>
      <c r="BH96" s="140"/>
      <c r="BI96" s="140"/>
      <c r="BJ96" s="139"/>
      <c r="BK96" s="140"/>
      <c r="BL96" s="140"/>
      <c r="BM96" s="140"/>
      <c r="BN96" s="140"/>
      <c r="BO96" s="140"/>
      <c r="BP96" s="140"/>
      <c r="BQ96" s="140"/>
      <c r="BR96" s="140"/>
      <c r="BS96" s="140"/>
      <c r="BT96" s="139"/>
      <c r="BU96" s="140"/>
      <c r="BV96" s="140"/>
      <c r="BW96" s="140"/>
      <c r="BX96" s="140"/>
      <c r="BY96" s="140"/>
      <c r="BZ96" s="140"/>
      <c r="CA96" s="140"/>
      <c r="CB96" s="140"/>
      <c r="CC96" s="140"/>
      <c r="CD96" s="139"/>
      <c r="CE96" s="140"/>
      <c r="CF96" s="140"/>
      <c r="CG96" s="140"/>
      <c r="CH96" s="140"/>
      <c r="CI96" s="140"/>
      <c r="CJ96" s="140"/>
      <c r="CK96" s="140"/>
      <c r="CL96" s="140"/>
      <c r="CM96" s="140"/>
      <c r="CN96" s="139"/>
      <c r="CO96" s="140"/>
      <c r="CP96" s="140"/>
      <c r="CQ96" s="140"/>
      <c r="CR96" s="140"/>
      <c r="CS96" s="140"/>
      <c r="CT96" s="140"/>
      <c r="CU96" s="140"/>
      <c r="CV96" s="140"/>
      <c r="CW96" s="140"/>
      <c r="CX96" s="139"/>
      <c r="CY96" s="140"/>
      <c r="CZ96" s="140"/>
      <c r="DH96" s="132"/>
      <c r="DR96" s="132"/>
      <c r="EB96" s="132"/>
      <c r="EL96" s="132"/>
      <c r="EV96" s="132"/>
      <c r="FF96" s="132"/>
      <c r="FP96" s="132"/>
      <c r="FZ96" s="132"/>
      <c r="GJ96" s="132"/>
      <c r="GT96" s="132"/>
      <c r="HD96" s="132"/>
      <c r="HN96" s="132"/>
      <c r="HX96" s="132"/>
      <c r="IH96" s="132"/>
    </row>
    <row xmlns:x14ac="http://schemas.microsoft.com/office/spreadsheetml/2009/9/ac" r="97" s="3" customFormat="true" x14ac:dyDescent="0.25">
      <c r="A97" s="407" t="str">
        <f ca="true">IF(ISBLANK('Data Summary'!A99),"",'Data Summary'!A99)</f>
        <v/>
      </c>
      <c r="B97" s="132"/>
      <c r="L97" s="132"/>
      <c r="V97" s="132"/>
      <c r="AF97" s="132"/>
      <c r="AP97" s="132"/>
      <c r="AZ97" s="139"/>
      <c r="BA97" s="139"/>
      <c r="BB97" s="139"/>
      <c r="BC97" s="139"/>
      <c r="BD97" s="139"/>
      <c r="BE97" s="139"/>
      <c r="BF97" s="139"/>
      <c r="BG97" s="139"/>
      <c r="BH97" s="140"/>
      <c r="BI97" s="140"/>
      <c r="BJ97" s="139"/>
      <c r="BK97" s="140"/>
      <c r="BL97" s="140"/>
      <c r="BM97" s="140"/>
      <c r="BN97" s="140"/>
      <c r="BO97" s="140"/>
      <c r="BP97" s="140"/>
      <c r="BQ97" s="140"/>
      <c r="BR97" s="140"/>
      <c r="BS97" s="140"/>
      <c r="BT97" s="139"/>
      <c r="BU97" s="140"/>
      <c r="BV97" s="140"/>
      <c r="BW97" s="140"/>
      <c r="BX97" s="140"/>
      <c r="BY97" s="140"/>
      <c r="BZ97" s="140"/>
      <c r="CA97" s="140"/>
      <c r="CB97" s="140"/>
      <c r="CC97" s="140"/>
      <c r="CD97" s="139"/>
      <c r="CE97" s="140"/>
      <c r="CF97" s="140"/>
      <c r="CG97" s="140"/>
      <c r="CH97" s="140"/>
      <c r="CI97" s="140"/>
      <c r="CJ97" s="140"/>
      <c r="CK97" s="140"/>
      <c r="CL97" s="140"/>
      <c r="CM97" s="140"/>
      <c r="CN97" s="139"/>
      <c r="CO97" s="140"/>
      <c r="CP97" s="140"/>
      <c r="CQ97" s="140"/>
      <c r="CR97" s="140"/>
      <c r="CS97" s="140"/>
      <c r="CT97" s="140"/>
      <c r="CU97" s="140"/>
      <c r="CV97" s="140"/>
      <c r="CW97" s="140"/>
      <c r="CX97" s="139"/>
      <c r="CY97" s="140"/>
      <c r="CZ97" s="140"/>
      <c r="DH97" s="132"/>
      <c r="DR97" s="132"/>
      <c r="EB97" s="132"/>
      <c r="EL97" s="132"/>
      <c r="EV97" s="132"/>
      <c r="FF97" s="132"/>
      <c r="FP97" s="132"/>
      <c r="FZ97" s="132"/>
      <c r="GJ97" s="132"/>
      <c r="GT97" s="132"/>
      <c r="HD97" s="132"/>
      <c r="HN97" s="132"/>
      <c r="HX97" s="132"/>
      <c r="IH97" s="132"/>
    </row>
    <row xmlns:x14ac="http://schemas.microsoft.com/office/spreadsheetml/2009/9/ac" r="98" s="3" customFormat="true" x14ac:dyDescent="0.25">
      <c r="A98" s="407" t="str">
        <f ca="true">IF(ISBLANK('Data Summary'!A100),"",'Data Summary'!A100)</f>
        <v/>
      </c>
      <c r="B98" s="132"/>
      <c r="L98" s="132"/>
      <c r="V98" s="132"/>
      <c r="AF98" s="132"/>
      <c r="AP98" s="132"/>
      <c r="AZ98" s="139"/>
      <c r="BA98" s="139"/>
      <c r="BB98" s="139"/>
      <c r="BC98" s="139"/>
      <c r="BD98" s="139"/>
      <c r="BE98" s="139"/>
      <c r="BF98" s="139"/>
      <c r="BG98" s="139"/>
      <c r="BH98" s="140"/>
      <c r="BI98" s="140"/>
      <c r="BJ98" s="139"/>
      <c r="BK98" s="140"/>
      <c r="BL98" s="140"/>
      <c r="BM98" s="140"/>
      <c r="BN98" s="140"/>
      <c r="BO98" s="140"/>
      <c r="BP98" s="140"/>
      <c r="BQ98" s="140"/>
      <c r="BR98" s="140"/>
      <c r="BS98" s="140"/>
      <c r="BT98" s="139"/>
      <c r="BU98" s="140"/>
      <c r="BV98" s="140"/>
      <c r="BW98" s="140"/>
      <c r="BX98" s="140"/>
      <c r="BY98" s="140"/>
      <c r="BZ98" s="140"/>
      <c r="CA98" s="140"/>
      <c r="CB98" s="140"/>
      <c r="CC98" s="140"/>
      <c r="CD98" s="139"/>
      <c r="CE98" s="140"/>
      <c r="CF98" s="140"/>
      <c r="CG98" s="140"/>
      <c r="CH98" s="140"/>
      <c r="CI98" s="140"/>
      <c r="CJ98" s="140"/>
      <c r="CK98" s="140"/>
      <c r="CL98" s="140"/>
      <c r="CM98" s="140"/>
      <c r="CN98" s="139"/>
      <c r="CO98" s="140"/>
      <c r="CP98" s="140"/>
      <c r="CQ98" s="140"/>
      <c r="CR98" s="140"/>
      <c r="CS98" s="140"/>
      <c r="CT98" s="140"/>
      <c r="CU98" s="140"/>
      <c r="CV98" s="140"/>
      <c r="CW98" s="140"/>
      <c r="CX98" s="139"/>
      <c r="CY98" s="140"/>
      <c r="CZ98" s="140"/>
      <c r="DH98" s="132"/>
      <c r="DR98" s="132"/>
      <c r="EB98" s="132"/>
      <c r="EL98" s="132"/>
      <c r="EV98" s="132"/>
      <c r="FF98" s="132"/>
      <c r="FP98" s="132"/>
      <c r="FZ98" s="132"/>
      <c r="GJ98" s="132"/>
      <c r="GT98" s="132"/>
      <c r="HD98" s="132"/>
      <c r="HN98" s="132"/>
      <c r="HX98" s="132"/>
      <c r="IH98" s="132"/>
    </row>
    <row xmlns:x14ac="http://schemas.microsoft.com/office/spreadsheetml/2009/9/ac" r="99" s="3" customFormat="true" x14ac:dyDescent="0.25">
      <c r="A99" s="407" t="str">
        <f ca="true">IF(ISBLANK('Data Summary'!A101),"",'Data Summary'!A101)</f>
        <v/>
      </c>
      <c r="B99" s="132"/>
      <c r="L99" s="132"/>
      <c r="V99" s="132"/>
      <c r="AF99" s="132"/>
      <c r="AP99" s="132"/>
      <c r="AZ99" s="139"/>
      <c r="BA99" s="139"/>
      <c r="BB99" s="139"/>
      <c r="BC99" s="139"/>
      <c r="BD99" s="139"/>
      <c r="BE99" s="139"/>
      <c r="BF99" s="139"/>
      <c r="BG99" s="139"/>
      <c r="BH99" s="140"/>
      <c r="BI99" s="140"/>
      <c r="BJ99" s="139"/>
      <c r="BK99" s="140"/>
      <c r="BL99" s="140"/>
      <c r="BM99" s="140"/>
      <c r="BN99" s="140"/>
      <c r="BO99" s="140"/>
      <c r="BP99" s="140"/>
      <c r="BQ99" s="140"/>
      <c r="BR99" s="140"/>
      <c r="BS99" s="140"/>
      <c r="BT99" s="139"/>
      <c r="BU99" s="140"/>
      <c r="BV99" s="140"/>
      <c r="BW99" s="140"/>
      <c r="BX99" s="140"/>
      <c r="BY99" s="140"/>
      <c r="BZ99" s="140"/>
      <c r="CA99" s="140"/>
      <c r="CB99" s="140"/>
      <c r="CC99" s="140"/>
      <c r="CD99" s="139"/>
      <c r="CE99" s="140"/>
      <c r="CF99" s="140"/>
      <c r="CG99" s="140"/>
      <c r="CH99" s="140"/>
      <c r="CI99" s="140"/>
      <c r="CJ99" s="140"/>
      <c r="CK99" s="140"/>
      <c r="CL99" s="140"/>
      <c r="CM99" s="140"/>
      <c r="CN99" s="139"/>
      <c r="CO99" s="140"/>
      <c r="CP99" s="140"/>
      <c r="CQ99" s="140"/>
      <c r="CR99" s="140"/>
      <c r="CS99" s="140"/>
      <c r="CT99" s="140"/>
      <c r="CU99" s="140"/>
      <c r="CV99" s="140"/>
      <c r="CW99" s="140"/>
      <c r="CX99" s="139"/>
      <c r="CY99" s="140"/>
      <c r="CZ99" s="140"/>
      <c r="DH99" s="132"/>
      <c r="DR99" s="132"/>
      <c r="EB99" s="132"/>
      <c r="EL99" s="132"/>
      <c r="EV99" s="132"/>
      <c r="FF99" s="132"/>
      <c r="FP99" s="132"/>
      <c r="FZ99" s="132"/>
      <c r="GJ99" s="132"/>
      <c r="GT99" s="132"/>
      <c r="HD99" s="132"/>
      <c r="HN99" s="132"/>
      <c r="HX99" s="132"/>
      <c r="IH99" s="132"/>
    </row>
    <row xmlns:x14ac="http://schemas.microsoft.com/office/spreadsheetml/2009/9/ac" r="100" s="3" customFormat="true" x14ac:dyDescent="0.25">
      <c r="A100" s="407" t="str">
        <f ca="true">IF(ISBLANK('Data Summary'!A102),"",'Data Summary'!A102)</f>
        <v/>
      </c>
      <c r="B100" s="132"/>
      <c r="L100" s="132"/>
      <c r="V100" s="132"/>
      <c r="AF100" s="132"/>
      <c r="AP100" s="132"/>
      <c r="AZ100" s="139"/>
      <c r="BA100" s="139"/>
      <c r="BB100" s="139"/>
      <c r="BC100" s="139"/>
      <c r="BD100" s="139"/>
      <c r="BE100" s="139"/>
      <c r="BF100" s="139"/>
      <c r="BG100" s="139"/>
      <c r="BH100" s="140"/>
      <c r="BI100" s="140"/>
      <c r="BJ100" s="139"/>
      <c r="BK100" s="140"/>
      <c r="BL100" s="140"/>
      <c r="BM100" s="140"/>
      <c r="BN100" s="140"/>
      <c r="BO100" s="140"/>
      <c r="BP100" s="140"/>
      <c r="BQ100" s="140"/>
      <c r="BR100" s="140"/>
      <c r="BS100" s="140"/>
      <c r="BT100" s="139"/>
      <c r="BU100" s="140"/>
      <c r="BV100" s="140"/>
      <c r="BW100" s="140"/>
      <c r="BX100" s="140"/>
      <c r="BY100" s="140"/>
      <c r="BZ100" s="140"/>
      <c r="CA100" s="140"/>
      <c r="CB100" s="140"/>
      <c r="CC100" s="140"/>
      <c r="CD100" s="139"/>
      <c r="CE100" s="140"/>
      <c r="CF100" s="140"/>
      <c r="CG100" s="140"/>
      <c r="CH100" s="140"/>
      <c r="CI100" s="140"/>
      <c r="CJ100" s="140"/>
      <c r="CK100" s="140"/>
      <c r="CL100" s="140"/>
      <c r="CM100" s="140"/>
      <c r="CN100" s="139"/>
      <c r="CO100" s="140"/>
      <c r="CP100" s="140"/>
      <c r="CQ100" s="140"/>
      <c r="CR100" s="140"/>
      <c r="CS100" s="140"/>
      <c r="CT100" s="140"/>
      <c r="CU100" s="140"/>
      <c r="CV100" s="140"/>
      <c r="CW100" s="140"/>
      <c r="CX100" s="139"/>
      <c r="CY100" s="140"/>
      <c r="CZ100" s="140"/>
      <c r="DH100" s="132"/>
      <c r="DR100" s="132"/>
      <c r="EB100" s="132"/>
      <c r="EL100" s="132"/>
      <c r="EV100" s="132"/>
      <c r="FF100" s="132"/>
      <c r="FP100" s="132"/>
      <c r="FZ100" s="132"/>
      <c r="GJ100" s="132"/>
      <c r="GT100" s="132"/>
      <c r="HD100" s="132"/>
      <c r="HN100" s="132"/>
      <c r="HX100" s="132"/>
      <c r="IH100" s="132"/>
    </row>
    <row xmlns:x14ac="http://schemas.microsoft.com/office/spreadsheetml/2009/9/ac" r="101" s="3" customFormat="true" x14ac:dyDescent="0.25">
      <c r="A101" s="407" t="str">
        <f ca="true">IF(ISBLANK('Data Summary'!A103),"",'Data Summary'!A103)</f>
        <v/>
      </c>
      <c r="B101" s="132"/>
      <c r="L101" s="132"/>
      <c r="V101" s="132"/>
      <c r="AF101" s="132"/>
      <c r="AP101" s="132"/>
      <c r="AZ101" s="139"/>
      <c r="BA101" s="139"/>
      <c r="BB101" s="139"/>
      <c r="BC101" s="139"/>
      <c r="BD101" s="139"/>
      <c r="BE101" s="139"/>
      <c r="BF101" s="139"/>
      <c r="BG101" s="139"/>
      <c r="BH101" s="140"/>
      <c r="BI101" s="140"/>
      <c r="BJ101" s="139"/>
      <c r="BK101" s="140"/>
      <c r="BL101" s="140"/>
      <c r="BM101" s="140"/>
      <c r="BN101" s="140"/>
      <c r="BO101" s="140"/>
      <c r="BP101" s="140"/>
      <c r="BQ101" s="140"/>
      <c r="BR101" s="140"/>
      <c r="BS101" s="140"/>
      <c r="BT101" s="139"/>
      <c r="BU101" s="140"/>
      <c r="BV101" s="140"/>
      <c r="BW101" s="140"/>
      <c r="BX101" s="140"/>
      <c r="BY101" s="140"/>
      <c r="BZ101" s="140"/>
      <c r="CA101" s="140"/>
      <c r="CB101" s="140"/>
      <c r="CC101" s="140"/>
      <c r="CD101" s="139"/>
      <c r="CE101" s="140"/>
      <c r="CF101" s="140"/>
      <c r="CG101" s="140"/>
      <c r="CH101" s="140"/>
      <c r="CI101" s="140"/>
      <c r="CJ101" s="140"/>
      <c r="CK101" s="140"/>
      <c r="CL101" s="140"/>
      <c r="CM101" s="140"/>
      <c r="CN101" s="139"/>
      <c r="CO101" s="140"/>
      <c r="CP101" s="140"/>
      <c r="CQ101" s="140"/>
      <c r="CR101" s="140"/>
      <c r="CS101" s="140"/>
      <c r="CT101" s="140"/>
      <c r="CU101" s="140"/>
      <c r="CV101" s="140"/>
      <c r="CW101" s="140"/>
      <c r="CX101" s="139"/>
      <c r="CY101" s="140"/>
      <c r="CZ101" s="140"/>
      <c r="DH101" s="132"/>
      <c r="DR101" s="132"/>
      <c r="EB101" s="132"/>
      <c r="EL101" s="132"/>
      <c r="EV101" s="132"/>
      <c r="FF101" s="132"/>
      <c r="FP101" s="132"/>
      <c r="FZ101" s="132"/>
      <c r="GJ101" s="132"/>
      <c r="GT101" s="132"/>
      <c r="HD101" s="132"/>
      <c r="HN101" s="132"/>
      <c r="HX101" s="132"/>
      <c r="IH101" s="132"/>
    </row>
    <row xmlns:x14ac="http://schemas.microsoft.com/office/spreadsheetml/2009/9/ac" r="102" s="3" customFormat="true" x14ac:dyDescent="0.25">
      <c r="A102" s="407" t="str">
        <f ca="true">IF(ISBLANK('Data Summary'!A104),"",'Data Summary'!A104)</f>
        <v/>
      </c>
      <c r="B102" s="132"/>
      <c r="L102" s="132"/>
      <c r="V102" s="132"/>
      <c r="AF102" s="132"/>
      <c r="AP102" s="132"/>
      <c r="AZ102" s="139"/>
      <c r="BA102" s="139"/>
      <c r="BB102" s="139"/>
      <c r="BC102" s="139"/>
      <c r="BD102" s="139"/>
      <c r="BE102" s="139"/>
      <c r="BF102" s="139"/>
      <c r="BG102" s="139"/>
      <c r="BH102" s="140"/>
      <c r="BI102" s="140"/>
      <c r="BJ102" s="139"/>
      <c r="BK102" s="140"/>
      <c r="BL102" s="140"/>
      <c r="BM102" s="140"/>
      <c r="BN102" s="140"/>
      <c r="BO102" s="140"/>
      <c r="BP102" s="140"/>
      <c r="BQ102" s="140"/>
      <c r="BR102" s="140"/>
      <c r="BS102" s="140"/>
      <c r="BT102" s="139"/>
      <c r="BU102" s="140"/>
      <c r="BV102" s="140"/>
      <c r="BW102" s="140"/>
      <c r="BX102" s="140"/>
      <c r="BY102" s="140"/>
      <c r="BZ102" s="140"/>
      <c r="CA102" s="140"/>
      <c r="CB102" s="140"/>
      <c r="CC102" s="140"/>
      <c r="CD102" s="139"/>
      <c r="CE102" s="140"/>
      <c r="CF102" s="140"/>
      <c r="CG102" s="140"/>
      <c r="CH102" s="140"/>
      <c r="CI102" s="140"/>
      <c r="CJ102" s="140"/>
      <c r="CK102" s="140"/>
      <c r="CL102" s="140"/>
      <c r="CM102" s="140"/>
      <c r="CN102" s="139"/>
      <c r="CO102" s="140"/>
      <c r="CP102" s="140"/>
      <c r="CQ102" s="140"/>
      <c r="CR102" s="140"/>
      <c r="CS102" s="140"/>
      <c r="CT102" s="140"/>
      <c r="CU102" s="140"/>
      <c r="CV102" s="140"/>
      <c r="CW102" s="140"/>
      <c r="CX102" s="139"/>
      <c r="CY102" s="140"/>
      <c r="CZ102" s="140"/>
      <c r="DH102" s="132"/>
      <c r="DR102" s="132"/>
      <c r="EB102" s="132"/>
      <c r="EL102" s="132"/>
      <c r="EV102" s="132"/>
      <c r="FF102" s="132"/>
      <c r="FP102" s="132"/>
      <c r="FZ102" s="132"/>
      <c r="GJ102" s="132"/>
      <c r="GT102" s="132"/>
      <c r="HD102" s="132"/>
      <c r="HN102" s="132"/>
      <c r="HX102" s="132"/>
      <c r="IH102" s="132"/>
    </row>
    <row xmlns:x14ac="http://schemas.microsoft.com/office/spreadsheetml/2009/9/ac" r="103" s="3" customFormat="true" x14ac:dyDescent="0.25">
      <c r="A103" s="407" t="str">
        <f ca="true">IF(ISBLANK('Data Summary'!A105),"",'Data Summary'!A105)</f>
        <v/>
      </c>
      <c r="B103" s="132"/>
      <c r="L103" s="132"/>
      <c r="V103" s="132"/>
      <c r="AF103" s="132"/>
      <c r="AP103" s="132"/>
      <c r="AZ103" s="139"/>
      <c r="BA103" s="139"/>
      <c r="BB103" s="139"/>
      <c r="BC103" s="139"/>
      <c r="BD103" s="139"/>
      <c r="BE103" s="139"/>
      <c r="BF103" s="139"/>
      <c r="BG103" s="139"/>
      <c r="BH103" s="140"/>
      <c r="BI103" s="140"/>
      <c r="BJ103" s="139"/>
      <c r="BK103" s="140"/>
      <c r="BL103" s="140"/>
      <c r="BM103" s="140"/>
      <c r="BN103" s="140"/>
      <c r="BO103" s="140"/>
      <c r="BP103" s="140"/>
      <c r="BQ103" s="140"/>
      <c r="BR103" s="140"/>
      <c r="BS103" s="140"/>
      <c r="BT103" s="139"/>
      <c r="BU103" s="140"/>
      <c r="BV103" s="140"/>
      <c r="BW103" s="140"/>
      <c r="BX103" s="140"/>
      <c r="BY103" s="140"/>
      <c r="BZ103" s="140"/>
      <c r="CA103" s="140"/>
      <c r="CB103" s="140"/>
      <c r="CC103" s="140"/>
      <c r="CD103" s="139"/>
      <c r="CE103" s="140"/>
      <c r="CF103" s="140"/>
      <c r="CG103" s="140"/>
      <c r="CH103" s="140"/>
      <c r="CI103" s="140"/>
      <c r="CJ103" s="140"/>
      <c r="CK103" s="140"/>
      <c r="CL103" s="140"/>
      <c r="CM103" s="140"/>
      <c r="CN103" s="139"/>
      <c r="CO103" s="140"/>
      <c r="CP103" s="140"/>
      <c r="CQ103" s="140"/>
      <c r="CR103" s="140"/>
      <c r="CS103" s="140"/>
      <c r="CT103" s="140"/>
      <c r="CU103" s="140"/>
      <c r="CV103" s="140"/>
      <c r="CW103" s="140"/>
      <c r="CX103" s="139"/>
      <c r="CY103" s="140"/>
      <c r="CZ103" s="140"/>
      <c r="DH103" s="132"/>
      <c r="DR103" s="132"/>
      <c r="EB103" s="132"/>
      <c r="EL103" s="132"/>
      <c r="EV103" s="132"/>
      <c r="FF103" s="132"/>
      <c r="FP103" s="132"/>
      <c r="FZ103" s="132"/>
      <c r="GJ103" s="132"/>
      <c r="GT103" s="132"/>
      <c r="HD103" s="132"/>
      <c r="HN103" s="132"/>
      <c r="HX103" s="132"/>
      <c r="IH103" s="132"/>
    </row>
    <row xmlns:x14ac="http://schemas.microsoft.com/office/spreadsheetml/2009/9/ac" r="104" s="3" customFormat="true" x14ac:dyDescent="0.25">
      <c r="A104" s="407" t="str">
        <f ca="true">IF(ISBLANK('Data Summary'!A106),"",'Data Summary'!A106)</f>
        <v/>
      </c>
      <c r="B104" s="132"/>
      <c r="L104" s="132"/>
      <c r="V104" s="132"/>
      <c r="AF104" s="132"/>
      <c r="AP104" s="132"/>
      <c r="AZ104" s="139"/>
      <c r="BA104" s="139"/>
      <c r="BB104" s="139"/>
      <c r="BC104" s="139"/>
      <c r="BD104" s="139"/>
      <c r="BE104" s="139"/>
      <c r="BF104" s="139"/>
      <c r="BG104" s="139"/>
      <c r="BH104" s="140"/>
      <c r="BI104" s="140"/>
      <c r="BJ104" s="139"/>
      <c r="BK104" s="140"/>
      <c r="BL104" s="140"/>
      <c r="BM104" s="140"/>
      <c r="BN104" s="140"/>
      <c r="BO104" s="140"/>
      <c r="BP104" s="140"/>
      <c r="BQ104" s="140"/>
      <c r="BR104" s="140"/>
      <c r="BS104" s="140"/>
      <c r="BT104" s="139"/>
      <c r="BU104" s="140"/>
      <c r="BV104" s="140"/>
      <c r="BW104" s="140"/>
      <c r="BX104" s="140"/>
      <c r="BY104" s="140"/>
      <c r="BZ104" s="140"/>
      <c r="CA104" s="140"/>
      <c r="CB104" s="140"/>
      <c r="CC104" s="140"/>
      <c r="CD104" s="139"/>
      <c r="CE104" s="140"/>
      <c r="CF104" s="140"/>
      <c r="CG104" s="140"/>
      <c r="CH104" s="140"/>
      <c r="CI104" s="140"/>
      <c r="CJ104" s="140"/>
      <c r="CK104" s="140"/>
      <c r="CL104" s="140"/>
      <c r="CM104" s="140"/>
      <c r="CN104" s="139"/>
      <c r="CO104" s="140"/>
      <c r="CP104" s="140"/>
      <c r="CQ104" s="140"/>
      <c r="CR104" s="140"/>
      <c r="CS104" s="140"/>
      <c r="CT104" s="140"/>
      <c r="CU104" s="140"/>
      <c r="CV104" s="140"/>
      <c r="CW104" s="140"/>
      <c r="CX104" s="139"/>
      <c r="CY104" s="140"/>
      <c r="CZ104" s="140"/>
      <c r="DH104" s="132"/>
      <c r="DR104" s="132"/>
      <c r="EB104" s="132"/>
      <c r="EL104" s="132"/>
      <c r="EV104" s="132"/>
      <c r="FF104" s="132"/>
      <c r="FP104" s="132"/>
      <c r="FZ104" s="132"/>
      <c r="GJ104" s="132"/>
      <c r="GT104" s="132"/>
      <c r="HD104" s="132"/>
      <c r="HN104" s="132"/>
      <c r="HX104" s="132"/>
      <c r="IH104" s="132"/>
    </row>
    <row xmlns:x14ac="http://schemas.microsoft.com/office/spreadsheetml/2009/9/ac" r="105" s="3" customFormat="true" x14ac:dyDescent="0.25">
      <c r="A105" s="407" t="str">
        <f ca="true">IF(ISBLANK('Data Summary'!A107),"",'Data Summary'!A107)</f>
        <v/>
      </c>
      <c r="B105" s="132"/>
      <c r="L105" s="132"/>
      <c r="V105" s="132"/>
      <c r="AF105" s="132"/>
      <c r="AP105" s="132"/>
      <c r="AZ105" s="139"/>
      <c r="BA105" s="139"/>
      <c r="BB105" s="139"/>
      <c r="BC105" s="139"/>
      <c r="BD105" s="139"/>
      <c r="BE105" s="139"/>
      <c r="BF105" s="139"/>
      <c r="BG105" s="139"/>
      <c r="BH105" s="140"/>
      <c r="BI105" s="140"/>
      <c r="BJ105" s="139"/>
      <c r="BK105" s="140"/>
      <c r="BL105" s="140"/>
      <c r="BM105" s="140"/>
      <c r="BN105" s="140"/>
      <c r="BO105" s="140"/>
      <c r="BP105" s="140"/>
      <c r="BQ105" s="140"/>
      <c r="BR105" s="140"/>
      <c r="BS105" s="140"/>
      <c r="BT105" s="139"/>
      <c r="BU105" s="140"/>
      <c r="BV105" s="140"/>
      <c r="BW105" s="140"/>
      <c r="BX105" s="140"/>
      <c r="BY105" s="140"/>
      <c r="BZ105" s="140"/>
      <c r="CA105" s="140"/>
      <c r="CB105" s="140"/>
      <c r="CC105" s="140"/>
      <c r="CD105" s="139"/>
      <c r="CE105" s="140"/>
      <c r="CF105" s="140"/>
      <c r="CG105" s="140"/>
      <c r="CH105" s="140"/>
      <c r="CI105" s="140"/>
      <c r="CJ105" s="140"/>
      <c r="CK105" s="140"/>
      <c r="CL105" s="140"/>
      <c r="CM105" s="140"/>
      <c r="CN105" s="139"/>
      <c r="CO105" s="140"/>
      <c r="CP105" s="140"/>
      <c r="CQ105" s="140"/>
      <c r="CR105" s="140"/>
      <c r="CS105" s="140"/>
      <c r="CT105" s="140"/>
      <c r="CU105" s="140"/>
      <c r="CV105" s="140"/>
      <c r="CW105" s="140"/>
      <c r="CX105" s="139"/>
      <c r="CY105" s="140"/>
      <c r="CZ105" s="140"/>
      <c r="DH105" s="132"/>
      <c r="DR105" s="132"/>
      <c r="EB105" s="132"/>
      <c r="EL105" s="132"/>
      <c r="EV105" s="132"/>
      <c r="FF105" s="132"/>
      <c r="FP105" s="132"/>
      <c r="FZ105" s="132"/>
      <c r="GJ105" s="132"/>
      <c r="GT105" s="132"/>
      <c r="HD105" s="132"/>
      <c r="HN105" s="132"/>
      <c r="HX105" s="132"/>
      <c r="IH105" s="132"/>
    </row>
    <row xmlns:x14ac="http://schemas.microsoft.com/office/spreadsheetml/2009/9/ac" r="106" s="3" customFormat="true" x14ac:dyDescent="0.25">
      <c r="A106" s="407" t="str">
        <f ca="true">IF(ISBLANK('Data Summary'!A108),"",'Data Summary'!A108)</f>
        <v/>
      </c>
      <c r="B106" s="132"/>
      <c r="L106" s="132"/>
      <c r="V106" s="132"/>
      <c r="AF106" s="132"/>
      <c r="AP106" s="132"/>
      <c r="AZ106" s="139"/>
      <c r="BA106" s="139"/>
      <c r="BB106" s="139"/>
      <c r="BC106" s="139"/>
      <c r="BD106" s="139"/>
      <c r="BE106" s="139"/>
      <c r="BF106" s="139"/>
      <c r="BG106" s="139"/>
      <c r="BH106" s="140"/>
      <c r="BI106" s="140"/>
      <c r="BJ106" s="139"/>
      <c r="BK106" s="140"/>
      <c r="BL106" s="140"/>
      <c r="BM106" s="140"/>
      <c r="BN106" s="140"/>
      <c r="BO106" s="140"/>
      <c r="BP106" s="140"/>
      <c r="BQ106" s="140"/>
      <c r="BR106" s="140"/>
      <c r="BS106" s="140"/>
      <c r="BT106" s="139"/>
      <c r="BU106" s="140"/>
      <c r="BV106" s="140"/>
      <c r="BW106" s="140"/>
      <c r="BX106" s="140"/>
      <c r="BY106" s="140"/>
      <c r="BZ106" s="140"/>
      <c r="CA106" s="140"/>
      <c r="CB106" s="140"/>
      <c r="CC106" s="140"/>
      <c r="CD106" s="139"/>
      <c r="CE106" s="140"/>
      <c r="CF106" s="140"/>
      <c r="CG106" s="140"/>
      <c r="CH106" s="140"/>
      <c r="CI106" s="140"/>
      <c r="CJ106" s="140"/>
      <c r="CK106" s="140"/>
      <c r="CL106" s="140"/>
      <c r="CM106" s="140"/>
      <c r="CN106" s="139"/>
      <c r="CO106" s="140"/>
      <c r="CP106" s="140"/>
      <c r="CQ106" s="140"/>
      <c r="CR106" s="140"/>
      <c r="CS106" s="140"/>
      <c r="CT106" s="140"/>
      <c r="CU106" s="140"/>
      <c r="CV106" s="140"/>
      <c r="CW106" s="140"/>
      <c r="CX106" s="139"/>
      <c r="CY106" s="140"/>
      <c r="CZ106" s="140"/>
      <c r="DH106" s="132"/>
      <c r="DR106" s="132"/>
      <c r="EB106" s="132"/>
      <c r="EL106" s="132"/>
      <c r="EV106" s="132"/>
      <c r="FF106" s="132"/>
      <c r="FP106" s="132"/>
      <c r="FZ106" s="132"/>
      <c r="GJ106" s="132"/>
      <c r="GT106" s="132"/>
      <c r="HD106" s="132"/>
      <c r="HN106" s="132"/>
      <c r="HX106" s="132"/>
      <c r="IH106" s="132"/>
    </row>
    <row xmlns:x14ac="http://schemas.microsoft.com/office/spreadsheetml/2009/9/ac" r="107" s="3" customFormat="true" x14ac:dyDescent="0.25">
      <c r="A107" s="407" t="str">
        <f ca="true">IF(ISBLANK('Data Summary'!A109),"",'Data Summary'!A109)</f>
        <v/>
      </c>
      <c r="B107" s="132"/>
      <c r="L107" s="132"/>
      <c r="V107" s="132"/>
      <c r="AF107" s="132"/>
      <c r="AP107" s="132"/>
      <c r="AZ107" s="139"/>
      <c r="BA107" s="139"/>
      <c r="BB107" s="139"/>
      <c r="BC107" s="139"/>
      <c r="BD107" s="139"/>
      <c r="BE107" s="139"/>
      <c r="BF107" s="139"/>
      <c r="BG107" s="139"/>
      <c r="BH107" s="140"/>
      <c r="BI107" s="140"/>
      <c r="BJ107" s="139"/>
      <c r="BK107" s="140"/>
      <c r="BL107" s="140"/>
      <c r="BM107" s="140"/>
      <c r="BN107" s="140"/>
      <c r="BO107" s="140"/>
      <c r="BP107" s="140"/>
      <c r="BQ107" s="140"/>
      <c r="BR107" s="140"/>
      <c r="BS107" s="140"/>
      <c r="BT107" s="139"/>
      <c r="BU107" s="140"/>
      <c r="BV107" s="140"/>
      <c r="BW107" s="140"/>
      <c r="BX107" s="140"/>
      <c r="BY107" s="140"/>
      <c r="BZ107" s="140"/>
      <c r="CA107" s="140"/>
      <c r="CB107" s="140"/>
      <c r="CC107" s="140"/>
      <c r="CD107" s="139"/>
      <c r="CE107" s="140"/>
      <c r="CF107" s="140"/>
      <c r="CG107" s="140"/>
      <c r="CH107" s="140"/>
      <c r="CI107" s="140"/>
      <c r="CJ107" s="140"/>
      <c r="CK107" s="140"/>
      <c r="CL107" s="140"/>
      <c r="CM107" s="140"/>
      <c r="CN107" s="139"/>
      <c r="CO107" s="140"/>
      <c r="CP107" s="140"/>
      <c r="CQ107" s="140"/>
      <c r="CR107" s="140"/>
      <c r="CS107" s="140"/>
      <c r="CT107" s="140"/>
      <c r="CU107" s="140"/>
      <c r="CV107" s="140"/>
      <c r="CW107" s="140"/>
      <c r="CX107" s="139"/>
      <c r="CY107" s="140"/>
      <c r="CZ107" s="140"/>
      <c r="DH107" s="132"/>
      <c r="DR107" s="132"/>
      <c r="EB107" s="132"/>
      <c r="EL107" s="132"/>
      <c r="EV107" s="132"/>
      <c r="FF107" s="132"/>
      <c r="FP107" s="132"/>
      <c r="FZ107" s="132"/>
      <c r="GJ107" s="132"/>
      <c r="GT107" s="132"/>
      <c r="HD107" s="132"/>
      <c r="HN107" s="132"/>
      <c r="HX107" s="132"/>
      <c r="IH107" s="132"/>
    </row>
    <row xmlns:x14ac="http://schemas.microsoft.com/office/spreadsheetml/2009/9/ac" r="108" s="3" customFormat="true" x14ac:dyDescent="0.25">
      <c r="A108" s="407" t="str">
        <f ca="true">IF(ISBLANK('Data Summary'!A110),"",'Data Summary'!A110)</f>
        <v/>
      </c>
      <c r="B108" s="132"/>
      <c r="L108" s="132"/>
      <c r="V108" s="132"/>
      <c r="AF108" s="132"/>
      <c r="AP108" s="132"/>
      <c r="AZ108" s="139"/>
      <c r="BA108" s="139"/>
      <c r="BB108" s="139"/>
      <c r="BC108" s="139"/>
      <c r="BD108" s="139"/>
      <c r="BE108" s="139"/>
      <c r="BF108" s="139"/>
      <c r="BG108" s="139"/>
      <c r="BH108" s="140"/>
      <c r="BI108" s="140"/>
      <c r="BJ108" s="139"/>
      <c r="BK108" s="140"/>
      <c r="BL108" s="140"/>
      <c r="BM108" s="140"/>
      <c r="BN108" s="140"/>
      <c r="BO108" s="140"/>
      <c r="BP108" s="140"/>
      <c r="BQ108" s="140"/>
      <c r="BR108" s="140"/>
      <c r="BS108" s="140"/>
      <c r="BT108" s="139"/>
      <c r="BU108" s="140"/>
      <c r="BV108" s="140"/>
      <c r="BW108" s="140"/>
      <c r="BX108" s="140"/>
      <c r="BY108" s="140"/>
      <c r="BZ108" s="140"/>
      <c r="CA108" s="140"/>
      <c r="CB108" s="140"/>
      <c r="CC108" s="140"/>
      <c r="CD108" s="139"/>
      <c r="CE108" s="140"/>
      <c r="CF108" s="140"/>
      <c r="CG108" s="140"/>
      <c r="CH108" s="140"/>
      <c r="CI108" s="140"/>
      <c r="CJ108" s="140"/>
      <c r="CK108" s="140"/>
      <c r="CL108" s="140"/>
      <c r="CM108" s="140"/>
      <c r="CN108" s="139"/>
      <c r="CO108" s="140"/>
      <c r="CP108" s="140"/>
      <c r="CQ108" s="140"/>
      <c r="CR108" s="140"/>
      <c r="CS108" s="140"/>
      <c r="CT108" s="140"/>
      <c r="CU108" s="140"/>
      <c r="CV108" s="140"/>
      <c r="CW108" s="140"/>
      <c r="CX108" s="139"/>
      <c r="CY108" s="140"/>
      <c r="CZ108" s="140"/>
      <c r="DH108" s="132"/>
      <c r="DR108" s="132"/>
      <c r="EB108" s="132"/>
      <c r="EL108" s="132"/>
      <c r="EV108" s="132"/>
      <c r="FF108" s="132"/>
      <c r="FP108" s="132"/>
      <c r="FZ108" s="132"/>
      <c r="GJ108" s="132"/>
      <c r="GT108" s="132"/>
      <c r="HD108" s="132"/>
      <c r="HN108" s="132"/>
      <c r="HX108" s="132"/>
      <c r="IH108" s="132"/>
    </row>
    <row xmlns:x14ac="http://schemas.microsoft.com/office/spreadsheetml/2009/9/ac" r="109" s="3" customFormat="true" x14ac:dyDescent="0.25">
      <c r="A109" s="407" t="str">
        <f ca="true">IF(ISBLANK('Data Summary'!A111),"",'Data Summary'!A111)</f>
        <v/>
      </c>
      <c r="B109" s="132"/>
      <c r="L109" s="132"/>
      <c r="V109" s="132"/>
      <c r="AF109" s="132"/>
      <c r="AP109" s="132"/>
      <c r="AZ109" s="139"/>
      <c r="BA109" s="139"/>
      <c r="BB109" s="139"/>
      <c r="BC109" s="139"/>
      <c r="BD109" s="139"/>
      <c r="BE109" s="139"/>
      <c r="BF109" s="139"/>
      <c r="BG109" s="139"/>
      <c r="BH109" s="140"/>
      <c r="BI109" s="140"/>
      <c r="BJ109" s="139"/>
      <c r="BK109" s="140"/>
      <c r="BL109" s="140"/>
      <c r="BM109" s="140"/>
      <c r="BN109" s="140"/>
      <c r="BO109" s="140"/>
      <c r="BP109" s="140"/>
      <c r="BQ109" s="140"/>
      <c r="BR109" s="140"/>
      <c r="BS109" s="140"/>
      <c r="BT109" s="139"/>
      <c r="BU109" s="140"/>
      <c r="BV109" s="140"/>
      <c r="BW109" s="140"/>
      <c r="BX109" s="140"/>
      <c r="BY109" s="140"/>
      <c r="BZ109" s="140"/>
      <c r="CA109" s="140"/>
      <c r="CB109" s="140"/>
      <c r="CC109" s="140"/>
      <c r="CD109" s="139"/>
      <c r="CE109" s="140"/>
      <c r="CF109" s="140"/>
      <c r="CG109" s="140"/>
      <c r="CH109" s="140"/>
      <c r="CI109" s="140"/>
      <c r="CJ109" s="140"/>
      <c r="CK109" s="140"/>
      <c r="CL109" s="140"/>
      <c r="CM109" s="140"/>
      <c r="CN109" s="139"/>
      <c r="CO109" s="140"/>
      <c r="CP109" s="140"/>
      <c r="CQ109" s="140"/>
      <c r="CR109" s="140"/>
      <c r="CS109" s="140"/>
      <c r="CT109" s="140"/>
      <c r="CU109" s="140"/>
      <c r="CV109" s="140"/>
      <c r="CW109" s="140"/>
      <c r="CX109" s="139"/>
      <c r="CY109" s="140"/>
      <c r="CZ109" s="140"/>
      <c r="DH109" s="132"/>
      <c r="DR109" s="132"/>
      <c r="EB109" s="132"/>
      <c r="EL109" s="132"/>
      <c r="EV109" s="132"/>
      <c r="FF109" s="132"/>
      <c r="FP109" s="132"/>
      <c r="FZ109" s="132"/>
      <c r="GJ109" s="132"/>
      <c r="GT109" s="132"/>
      <c r="HD109" s="132"/>
      <c r="HN109" s="132"/>
      <c r="HX109" s="132"/>
      <c r="IH109" s="132"/>
    </row>
    <row xmlns:x14ac="http://schemas.microsoft.com/office/spreadsheetml/2009/9/ac" r="110" s="3" customFormat="true" x14ac:dyDescent="0.25">
      <c r="A110" s="407" t="str">
        <f ca="true">IF(ISBLANK('Data Summary'!A112),"",'Data Summary'!A112)</f>
        <v/>
      </c>
      <c r="B110" s="132"/>
      <c r="L110" s="132"/>
      <c r="V110" s="132"/>
      <c r="AF110" s="132"/>
      <c r="AP110" s="132"/>
      <c r="AZ110" s="139"/>
      <c r="BA110" s="139"/>
      <c r="BB110" s="139"/>
      <c r="BC110" s="139"/>
      <c r="BD110" s="139"/>
      <c r="BE110" s="139"/>
      <c r="BF110" s="139"/>
      <c r="BG110" s="139"/>
      <c r="BH110" s="140"/>
      <c r="BI110" s="140"/>
      <c r="BJ110" s="139"/>
      <c r="BK110" s="140"/>
      <c r="BL110" s="140"/>
      <c r="BM110" s="140"/>
      <c r="BN110" s="140"/>
      <c r="BO110" s="140"/>
      <c r="BP110" s="140"/>
      <c r="BQ110" s="140"/>
      <c r="BR110" s="140"/>
      <c r="BS110" s="140"/>
      <c r="BT110" s="139"/>
      <c r="BU110" s="140"/>
      <c r="BV110" s="140"/>
      <c r="BW110" s="140"/>
      <c r="BX110" s="140"/>
      <c r="BY110" s="140"/>
      <c r="BZ110" s="140"/>
      <c r="CA110" s="140"/>
      <c r="CB110" s="140"/>
      <c r="CC110" s="140"/>
      <c r="CD110" s="139"/>
      <c r="CE110" s="140"/>
      <c r="CF110" s="140"/>
      <c r="CG110" s="140"/>
      <c r="CH110" s="140"/>
      <c r="CI110" s="140"/>
      <c r="CJ110" s="140"/>
      <c r="CK110" s="140"/>
      <c r="CL110" s="140"/>
      <c r="CM110" s="140"/>
      <c r="CN110" s="139"/>
      <c r="CO110" s="140"/>
      <c r="CP110" s="140"/>
      <c r="CQ110" s="140"/>
      <c r="CR110" s="140"/>
      <c r="CS110" s="140"/>
      <c r="CT110" s="140"/>
      <c r="CU110" s="140"/>
      <c r="CV110" s="140"/>
      <c r="CW110" s="140"/>
      <c r="CX110" s="139"/>
      <c r="CY110" s="140"/>
      <c r="CZ110" s="140"/>
      <c r="DH110" s="132"/>
      <c r="DR110" s="132"/>
      <c r="EB110" s="132"/>
      <c r="EL110" s="132"/>
      <c r="EV110" s="132"/>
      <c r="FF110" s="132"/>
      <c r="FP110" s="132"/>
      <c r="FZ110" s="132"/>
      <c r="GJ110" s="132"/>
      <c r="GT110" s="132"/>
      <c r="HD110" s="132"/>
      <c r="HN110" s="132"/>
      <c r="HX110" s="132"/>
      <c r="IH110" s="132"/>
    </row>
    <row xmlns:x14ac="http://schemas.microsoft.com/office/spreadsheetml/2009/9/ac" r="111" s="3" customFormat="true" x14ac:dyDescent="0.25">
      <c r="A111" s="407" t="str">
        <f ca="true">IF(ISBLANK('Data Summary'!A113),"",'Data Summary'!A113)</f>
        <v/>
      </c>
      <c r="B111" s="132"/>
      <c r="L111" s="132"/>
      <c r="V111" s="132"/>
      <c r="AF111" s="132"/>
      <c r="AP111" s="132"/>
      <c r="AZ111" s="139"/>
      <c r="BA111" s="139"/>
      <c r="BB111" s="139"/>
      <c r="BC111" s="139"/>
      <c r="BD111" s="139"/>
      <c r="BE111" s="139"/>
      <c r="BF111" s="139"/>
      <c r="BG111" s="139"/>
      <c r="BH111" s="140"/>
      <c r="BI111" s="140"/>
      <c r="BJ111" s="139"/>
      <c r="BK111" s="140"/>
      <c r="BL111" s="140"/>
      <c r="BM111" s="140"/>
      <c r="BN111" s="140"/>
      <c r="BO111" s="140"/>
      <c r="BP111" s="140"/>
      <c r="BQ111" s="140"/>
      <c r="BR111" s="140"/>
      <c r="BS111" s="140"/>
      <c r="BT111" s="139"/>
      <c r="BU111" s="140"/>
      <c r="BV111" s="140"/>
      <c r="BW111" s="140"/>
      <c r="BX111" s="140"/>
      <c r="BY111" s="140"/>
      <c r="BZ111" s="140"/>
      <c r="CA111" s="140"/>
      <c r="CB111" s="140"/>
      <c r="CC111" s="140"/>
      <c r="CD111" s="139"/>
      <c r="CE111" s="140"/>
      <c r="CF111" s="140"/>
      <c r="CG111" s="140"/>
      <c r="CH111" s="140"/>
      <c r="CI111" s="140"/>
      <c r="CJ111" s="140"/>
      <c r="CK111" s="140"/>
      <c r="CL111" s="140"/>
      <c r="CM111" s="140"/>
      <c r="CN111" s="139"/>
      <c r="CO111" s="140"/>
      <c r="CP111" s="140"/>
      <c r="CQ111" s="140"/>
      <c r="CR111" s="140"/>
      <c r="CS111" s="140"/>
      <c r="CT111" s="140"/>
      <c r="CU111" s="140"/>
      <c r="CV111" s="140"/>
      <c r="CW111" s="140"/>
      <c r="CX111" s="139"/>
      <c r="CY111" s="140"/>
      <c r="CZ111" s="140"/>
      <c r="DH111" s="132"/>
      <c r="DR111" s="132"/>
      <c r="EB111" s="132"/>
      <c r="EL111" s="132"/>
      <c r="EV111" s="132"/>
      <c r="FF111" s="132"/>
      <c r="FP111" s="132"/>
      <c r="FZ111" s="132"/>
      <c r="GJ111" s="132"/>
      <c r="GT111" s="132"/>
      <c r="HD111" s="132"/>
      <c r="HN111" s="132"/>
      <c r="HX111" s="132"/>
      <c r="IH111" s="132"/>
    </row>
    <row xmlns:x14ac="http://schemas.microsoft.com/office/spreadsheetml/2009/9/ac" r="112" s="3" customFormat="true" x14ac:dyDescent="0.25">
      <c r="A112" s="407" t="str">
        <f ca="true">IF(ISBLANK('Data Summary'!A114),"",'Data Summary'!A114)</f>
        <v/>
      </c>
      <c r="B112" s="132"/>
      <c r="L112" s="132"/>
      <c r="V112" s="132"/>
      <c r="AF112" s="132"/>
      <c r="AP112" s="132"/>
      <c r="AZ112" s="139"/>
      <c r="BA112" s="139"/>
      <c r="BB112" s="139"/>
      <c r="BC112" s="139"/>
      <c r="BD112" s="139"/>
      <c r="BE112" s="139"/>
      <c r="BF112" s="139"/>
      <c r="BG112" s="139"/>
      <c r="BH112" s="140"/>
      <c r="BI112" s="140"/>
      <c r="BJ112" s="139"/>
      <c r="BK112" s="140"/>
      <c r="BL112" s="140"/>
      <c r="BM112" s="140"/>
      <c r="BN112" s="140"/>
      <c r="BO112" s="140"/>
      <c r="BP112" s="140"/>
      <c r="BQ112" s="140"/>
      <c r="BR112" s="140"/>
      <c r="BS112" s="140"/>
      <c r="BT112" s="139"/>
      <c r="BU112" s="140"/>
      <c r="BV112" s="140"/>
      <c r="BW112" s="140"/>
      <c r="BX112" s="140"/>
      <c r="BY112" s="140"/>
      <c r="BZ112" s="140"/>
      <c r="CA112" s="140"/>
      <c r="CB112" s="140"/>
      <c r="CC112" s="140"/>
      <c r="CD112" s="139"/>
      <c r="CE112" s="140"/>
      <c r="CF112" s="140"/>
      <c r="CG112" s="140"/>
      <c r="CH112" s="140"/>
      <c r="CI112" s="140"/>
      <c r="CJ112" s="140"/>
      <c r="CK112" s="140"/>
      <c r="CL112" s="140"/>
      <c r="CM112" s="140"/>
      <c r="CN112" s="139"/>
      <c r="CO112" s="140"/>
      <c r="CP112" s="140"/>
      <c r="CQ112" s="140"/>
      <c r="CR112" s="140"/>
      <c r="CS112" s="140"/>
      <c r="CT112" s="140"/>
      <c r="CU112" s="140"/>
      <c r="CV112" s="140"/>
      <c r="CW112" s="140"/>
      <c r="CX112" s="139"/>
      <c r="CY112" s="140"/>
      <c r="CZ112" s="140"/>
      <c r="DH112" s="132"/>
      <c r="DR112" s="132"/>
      <c r="EB112" s="132"/>
      <c r="EL112" s="132"/>
      <c r="EV112" s="132"/>
      <c r="FF112" s="132"/>
      <c r="FP112" s="132"/>
      <c r="FZ112" s="132"/>
      <c r="GJ112" s="132"/>
      <c r="GT112" s="132"/>
      <c r="HD112" s="132"/>
      <c r="HN112" s="132"/>
      <c r="HX112" s="132"/>
      <c r="IH112" s="132"/>
    </row>
    <row xmlns:x14ac="http://schemas.microsoft.com/office/spreadsheetml/2009/9/ac" r="113" s="3" customFormat="true" x14ac:dyDescent="0.25">
      <c r="A113" s="407" t="str">
        <f ca="true">IF(ISBLANK('Data Summary'!A115),"",'Data Summary'!A115)</f>
        <v/>
      </c>
      <c r="B113" s="132"/>
      <c r="L113" s="132"/>
      <c r="V113" s="132"/>
      <c r="AF113" s="132"/>
      <c r="AP113" s="132"/>
      <c r="AZ113" s="139"/>
      <c r="BA113" s="139"/>
      <c r="BB113" s="139"/>
      <c r="BC113" s="139"/>
      <c r="BD113" s="139"/>
      <c r="BE113" s="139"/>
      <c r="BF113" s="139"/>
      <c r="BG113" s="139"/>
      <c r="BH113" s="140"/>
      <c r="BI113" s="140"/>
      <c r="BJ113" s="139"/>
      <c r="BK113" s="140"/>
      <c r="BL113" s="140"/>
      <c r="BM113" s="140"/>
      <c r="BN113" s="140"/>
      <c r="BO113" s="140"/>
      <c r="BP113" s="140"/>
      <c r="BQ113" s="140"/>
      <c r="BR113" s="140"/>
      <c r="BS113" s="140"/>
      <c r="BT113" s="139"/>
      <c r="BU113" s="140"/>
      <c r="BV113" s="140"/>
      <c r="BW113" s="140"/>
      <c r="BX113" s="140"/>
      <c r="BY113" s="140"/>
      <c r="BZ113" s="140"/>
      <c r="CA113" s="140"/>
      <c r="CB113" s="140"/>
      <c r="CC113" s="140"/>
      <c r="CD113" s="139"/>
      <c r="CE113" s="140"/>
      <c r="CF113" s="140"/>
      <c r="CG113" s="140"/>
      <c r="CH113" s="140"/>
      <c r="CI113" s="140"/>
      <c r="CJ113" s="140"/>
      <c r="CK113" s="140"/>
      <c r="CL113" s="140"/>
      <c r="CM113" s="140"/>
      <c r="CN113" s="139"/>
      <c r="CO113" s="140"/>
      <c r="CP113" s="140"/>
      <c r="CQ113" s="140"/>
      <c r="CR113" s="140"/>
      <c r="CS113" s="140"/>
      <c r="CT113" s="140"/>
      <c r="CU113" s="140"/>
      <c r="CV113" s="140"/>
      <c r="CW113" s="140"/>
      <c r="CX113" s="139"/>
      <c r="CY113" s="140"/>
      <c r="CZ113" s="140"/>
      <c r="DH113" s="132"/>
      <c r="DR113" s="132"/>
      <c r="EB113" s="132"/>
      <c r="EL113" s="132"/>
      <c r="EV113" s="132"/>
      <c r="FF113" s="132"/>
      <c r="FP113" s="132"/>
      <c r="FZ113" s="132"/>
      <c r="GJ113" s="132"/>
      <c r="GT113" s="132"/>
      <c r="HD113" s="132"/>
      <c r="HN113" s="132"/>
      <c r="HX113" s="132"/>
      <c r="IH113" s="132"/>
    </row>
    <row xmlns:x14ac="http://schemas.microsoft.com/office/spreadsheetml/2009/9/ac" r="114" s="3" customFormat="true" x14ac:dyDescent="0.25">
      <c r="A114" s="407" t="str">
        <f ca="true">IF(ISBLANK('Data Summary'!A116),"",'Data Summary'!A116)</f>
        <v/>
      </c>
      <c r="B114" s="132"/>
      <c r="L114" s="132"/>
      <c r="V114" s="132"/>
      <c r="AF114" s="132"/>
      <c r="AP114" s="132"/>
      <c r="AZ114" s="139"/>
      <c r="BA114" s="139"/>
      <c r="BB114" s="139"/>
      <c r="BC114" s="139"/>
      <c r="BD114" s="139"/>
      <c r="BE114" s="139"/>
      <c r="BF114" s="139"/>
      <c r="BG114" s="139"/>
      <c r="BH114" s="140"/>
      <c r="BI114" s="140"/>
      <c r="BJ114" s="139"/>
      <c r="BK114" s="140"/>
      <c r="BL114" s="140"/>
      <c r="BM114" s="140"/>
      <c r="BN114" s="140"/>
      <c r="BO114" s="140"/>
      <c r="BP114" s="140"/>
      <c r="BQ114" s="140"/>
      <c r="BR114" s="140"/>
      <c r="BS114" s="140"/>
      <c r="BT114" s="139"/>
      <c r="BU114" s="140"/>
      <c r="BV114" s="140"/>
      <c r="BW114" s="140"/>
      <c r="BX114" s="140"/>
      <c r="BY114" s="140"/>
      <c r="BZ114" s="140"/>
      <c r="CA114" s="140"/>
      <c r="CB114" s="140"/>
      <c r="CC114" s="140"/>
      <c r="CD114" s="139"/>
      <c r="CE114" s="140"/>
      <c r="CF114" s="140"/>
      <c r="CG114" s="140"/>
      <c r="CH114" s="140"/>
      <c r="CI114" s="140"/>
      <c r="CJ114" s="140"/>
      <c r="CK114" s="140"/>
      <c r="CL114" s="140"/>
      <c r="CM114" s="140"/>
      <c r="CN114" s="139"/>
      <c r="CO114" s="140"/>
      <c r="CP114" s="140"/>
      <c r="CQ114" s="140"/>
      <c r="CR114" s="140"/>
      <c r="CS114" s="140"/>
      <c r="CT114" s="140"/>
      <c r="CU114" s="140"/>
      <c r="CV114" s="140"/>
      <c r="CW114" s="140"/>
      <c r="CX114" s="139"/>
      <c r="CY114" s="140"/>
      <c r="CZ114" s="140"/>
      <c r="DH114" s="132"/>
      <c r="DR114" s="132"/>
      <c r="EB114" s="132"/>
      <c r="EL114" s="132"/>
      <c r="EV114" s="132"/>
      <c r="FF114" s="132"/>
      <c r="FP114" s="132"/>
      <c r="FZ114" s="132"/>
      <c r="GJ114" s="132"/>
      <c r="GT114" s="132"/>
      <c r="HD114" s="132"/>
      <c r="HN114" s="132"/>
      <c r="HX114" s="132"/>
      <c r="IH114" s="132"/>
    </row>
    <row xmlns:x14ac="http://schemas.microsoft.com/office/spreadsheetml/2009/9/ac" r="115" s="3" customFormat="true" x14ac:dyDescent="0.25">
      <c r="A115" s="407" t="str">
        <f ca="true">IF(ISBLANK('Data Summary'!A117),"",'Data Summary'!A117)</f>
        <v/>
      </c>
      <c r="B115" s="132"/>
      <c r="L115" s="132"/>
      <c r="V115" s="132"/>
      <c r="AF115" s="132"/>
      <c r="AP115" s="132"/>
      <c r="AZ115" s="139"/>
      <c r="BA115" s="139"/>
      <c r="BB115" s="139"/>
      <c r="BC115" s="139"/>
      <c r="BD115" s="139"/>
      <c r="BE115" s="139"/>
      <c r="BF115" s="139"/>
      <c r="BG115" s="139"/>
      <c r="BH115" s="140"/>
      <c r="BI115" s="140"/>
      <c r="BJ115" s="139"/>
      <c r="BK115" s="140"/>
      <c r="BL115" s="140"/>
      <c r="BM115" s="140"/>
      <c r="BN115" s="140"/>
      <c r="BO115" s="140"/>
      <c r="BP115" s="140"/>
      <c r="BQ115" s="140"/>
      <c r="BR115" s="140"/>
      <c r="BS115" s="140"/>
      <c r="BT115" s="139"/>
      <c r="BU115" s="140"/>
      <c r="BV115" s="140"/>
      <c r="BW115" s="140"/>
      <c r="BX115" s="140"/>
      <c r="BY115" s="140"/>
      <c r="BZ115" s="140"/>
      <c r="CA115" s="140"/>
      <c r="CB115" s="140"/>
      <c r="CC115" s="140"/>
      <c r="CD115" s="139"/>
      <c r="CE115" s="140"/>
      <c r="CF115" s="140"/>
      <c r="CG115" s="140"/>
      <c r="CH115" s="140"/>
      <c r="CI115" s="140"/>
      <c r="CJ115" s="140"/>
      <c r="CK115" s="140"/>
      <c r="CL115" s="140"/>
      <c r="CM115" s="140"/>
      <c r="CN115" s="139"/>
      <c r="CO115" s="140"/>
      <c r="CP115" s="140"/>
      <c r="CQ115" s="140"/>
      <c r="CR115" s="140"/>
      <c r="CS115" s="140"/>
      <c r="CT115" s="140"/>
      <c r="CU115" s="140"/>
      <c r="CV115" s="140"/>
      <c r="CW115" s="140"/>
      <c r="CX115" s="139"/>
      <c r="CY115" s="140"/>
      <c r="CZ115" s="140"/>
      <c r="DH115" s="132"/>
      <c r="DR115" s="132"/>
      <c r="EB115" s="132"/>
      <c r="EL115" s="132"/>
      <c r="EV115" s="132"/>
      <c r="FF115" s="132"/>
      <c r="FP115" s="132"/>
      <c r="FZ115" s="132"/>
      <c r="GJ115" s="132"/>
      <c r="GT115" s="132"/>
      <c r="HD115" s="132"/>
      <c r="HN115" s="132"/>
      <c r="HX115" s="132"/>
      <c r="IH115" s="132"/>
    </row>
    <row xmlns:x14ac="http://schemas.microsoft.com/office/spreadsheetml/2009/9/ac" r="116" s="3" customFormat="true" x14ac:dyDescent="0.25">
      <c r="A116" s="407" t="str">
        <f ca="true">IF(ISBLANK('Data Summary'!A118),"",'Data Summary'!A118)</f>
        <v/>
      </c>
      <c r="B116" s="132"/>
      <c r="L116" s="132"/>
      <c r="V116" s="132"/>
      <c r="AF116" s="132"/>
      <c r="AP116" s="132"/>
      <c r="AZ116" s="139"/>
      <c r="BA116" s="139"/>
      <c r="BB116" s="139"/>
      <c r="BC116" s="139"/>
      <c r="BD116" s="139"/>
      <c r="BE116" s="139"/>
      <c r="BF116" s="139"/>
      <c r="BG116" s="139"/>
      <c r="BH116" s="140"/>
      <c r="BI116" s="140"/>
      <c r="BJ116" s="139"/>
      <c r="BK116" s="140"/>
      <c r="BL116" s="140"/>
      <c r="BM116" s="140"/>
      <c r="BN116" s="140"/>
      <c r="BO116" s="140"/>
      <c r="BP116" s="140"/>
      <c r="BQ116" s="140"/>
      <c r="BR116" s="140"/>
      <c r="BS116" s="140"/>
      <c r="BT116" s="139"/>
      <c r="BU116" s="140"/>
      <c r="BV116" s="140"/>
      <c r="BW116" s="140"/>
      <c r="BX116" s="140"/>
      <c r="BY116" s="140"/>
      <c r="BZ116" s="140"/>
      <c r="CA116" s="140"/>
      <c r="CB116" s="140"/>
      <c r="CC116" s="140"/>
      <c r="CD116" s="139"/>
      <c r="CE116" s="140"/>
      <c r="CF116" s="140"/>
      <c r="CG116" s="140"/>
      <c r="CH116" s="140"/>
      <c r="CI116" s="140"/>
      <c r="CJ116" s="140"/>
      <c r="CK116" s="140"/>
      <c r="CL116" s="140"/>
      <c r="CM116" s="140"/>
      <c r="CN116" s="139"/>
      <c r="CO116" s="140"/>
      <c r="CP116" s="140"/>
      <c r="CQ116" s="140"/>
      <c r="CR116" s="140"/>
      <c r="CS116" s="140"/>
      <c r="CT116" s="140"/>
      <c r="CU116" s="140"/>
      <c r="CV116" s="140"/>
      <c r="CW116" s="140"/>
      <c r="CX116" s="139"/>
      <c r="CY116" s="140"/>
      <c r="CZ116" s="140"/>
      <c r="DH116" s="132"/>
      <c r="DR116" s="132"/>
      <c r="EB116" s="132"/>
      <c r="EL116" s="132"/>
      <c r="EV116" s="132"/>
      <c r="FF116" s="132"/>
      <c r="FP116" s="132"/>
      <c r="FZ116" s="132"/>
      <c r="GJ116" s="132"/>
      <c r="GT116" s="132"/>
      <c r="HD116" s="132"/>
      <c r="HN116" s="132"/>
      <c r="HX116" s="132"/>
      <c r="IH116" s="132"/>
    </row>
    <row xmlns:x14ac="http://schemas.microsoft.com/office/spreadsheetml/2009/9/ac" r="117" s="3" customFormat="true" x14ac:dyDescent="0.25">
      <c r="A117" s="407" t="str">
        <f ca="true">IF(ISBLANK('Data Summary'!A119),"",'Data Summary'!A119)</f>
        <v/>
      </c>
      <c r="B117" s="132"/>
      <c r="L117" s="132"/>
      <c r="V117" s="132"/>
      <c r="AF117" s="132"/>
      <c r="AP117" s="132"/>
      <c r="AZ117" s="139"/>
      <c r="BA117" s="139"/>
      <c r="BB117" s="139"/>
      <c r="BC117" s="139"/>
      <c r="BD117" s="139"/>
      <c r="BE117" s="139"/>
      <c r="BF117" s="139"/>
      <c r="BG117" s="139"/>
      <c r="BH117" s="140"/>
      <c r="BI117" s="140"/>
      <c r="BJ117" s="139"/>
      <c r="BK117" s="140"/>
      <c r="BL117" s="140"/>
      <c r="BM117" s="140"/>
      <c r="BN117" s="140"/>
      <c r="BO117" s="140"/>
      <c r="BP117" s="140"/>
      <c r="BQ117" s="140"/>
      <c r="BR117" s="140"/>
      <c r="BS117" s="140"/>
      <c r="BT117" s="139"/>
      <c r="BU117" s="140"/>
      <c r="BV117" s="140"/>
      <c r="BW117" s="140"/>
      <c r="BX117" s="140"/>
      <c r="BY117" s="140"/>
      <c r="BZ117" s="140"/>
      <c r="CA117" s="140"/>
      <c r="CB117" s="140"/>
      <c r="CC117" s="140"/>
      <c r="CD117" s="139"/>
      <c r="CE117" s="140"/>
      <c r="CF117" s="140"/>
      <c r="CG117" s="140"/>
      <c r="CH117" s="140"/>
      <c r="CI117" s="140"/>
      <c r="CJ117" s="140"/>
      <c r="CK117" s="140"/>
      <c r="CL117" s="140"/>
      <c r="CM117" s="140"/>
      <c r="CN117" s="139"/>
      <c r="CO117" s="140"/>
      <c r="CP117" s="140"/>
      <c r="CQ117" s="140"/>
      <c r="CR117" s="140"/>
      <c r="CS117" s="140"/>
      <c r="CT117" s="140"/>
      <c r="CU117" s="140"/>
      <c r="CV117" s="140"/>
      <c r="CW117" s="140"/>
      <c r="CX117" s="139"/>
      <c r="CY117" s="140"/>
      <c r="CZ117" s="140"/>
      <c r="DH117" s="132"/>
      <c r="DR117" s="132"/>
      <c r="EB117" s="132"/>
      <c r="EL117" s="132"/>
      <c r="EV117" s="132"/>
      <c r="FF117" s="132"/>
      <c r="FP117" s="132"/>
      <c r="FZ117" s="132"/>
      <c r="GJ117" s="132"/>
      <c r="GT117" s="132"/>
      <c r="HD117" s="132"/>
      <c r="HN117" s="132"/>
      <c r="HX117" s="132"/>
      <c r="IH117" s="132"/>
    </row>
    <row xmlns:x14ac="http://schemas.microsoft.com/office/spreadsheetml/2009/9/ac" r="118" s="3" customFormat="true" x14ac:dyDescent="0.25">
      <c r="A118" s="407" t="str">
        <f ca="true">IF(ISBLANK('Data Summary'!A120),"",'Data Summary'!A120)</f>
        <v/>
      </c>
      <c r="B118" s="132"/>
      <c r="L118" s="132"/>
      <c r="V118" s="132"/>
      <c r="AF118" s="132"/>
      <c r="AP118" s="132"/>
      <c r="AZ118" s="139"/>
      <c r="BA118" s="139"/>
      <c r="BB118" s="139"/>
      <c r="BC118" s="139"/>
      <c r="BD118" s="139"/>
      <c r="BE118" s="139"/>
      <c r="BF118" s="139"/>
      <c r="BG118" s="139"/>
      <c r="BH118" s="140"/>
      <c r="BI118" s="140"/>
      <c r="BJ118" s="139"/>
      <c r="BK118" s="140"/>
      <c r="BL118" s="140"/>
      <c r="BM118" s="140"/>
      <c r="BN118" s="140"/>
      <c r="BO118" s="140"/>
      <c r="BP118" s="140"/>
      <c r="BQ118" s="140"/>
      <c r="BR118" s="140"/>
      <c r="BS118" s="140"/>
      <c r="BT118" s="139"/>
      <c r="BU118" s="140"/>
      <c r="BV118" s="140"/>
      <c r="BW118" s="140"/>
      <c r="BX118" s="140"/>
      <c r="BY118" s="140"/>
      <c r="BZ118" s="140"/>
      <c r="CA118" s="140"/>
      <c r="CB118" s="140"/>
      <c r="CC118" s="140"/>
      <c r="CD118" s="139"/>
      <c r="CE118" s="140"/>
      <c r="CF118" s="140"/>
      <c r="CG118" s="140"/>
      <c r="CH118" s="140"/>
      <c r="CI118" s="140"/>
      <c r="CJ118" s="140"/>
      <c r="CK118" s="140"/>
      <c r="CL118" s="140"/>
      <c r="CM118" s="140"/>
      <c r="CN118" s="139"/>
      <c r="CO118" s="140"/>
      <c r="CP118" s="140"/>
      <c r="CQ118" s="140"/>
      <c r="CR118" s="140"/>
      <c r="CS118" s="140"/>
      <c r="CT118" s="140"/>
      <c r="CU118" s="140"/>
      <c r="CV118" s="140"/>
      <c r="CW118" s="140"/>
      <c r="CX118" s="139"/>
      <c r="CY118" s="140"/>
      <c r="CZ118" s="140"/>
      <c r="DH118" s="132"/>
      <c r="DR118" s="132"/>
      <c r="EB118" s="132"/>
      <c r="EL118" s="132"/>
      <c r="EV118" s="132"/>
      <c r="FF118" s="132"/>
      <c r="FP118" s="132"/>
      <c r="FZ118" s="132"/>
      <c r="GJ118" s="132"/>
      <c r="GT118" s="132"/>
      <c r="HD118" s="132"/>
      <c r="HN118" s="132"/>
      <c r="HX118" s="132"/>
      <c r="IH118" s="132"/>
    </row>
    <row xmlns:x14ac="http://schemas.microsoft.com/office/spreadsheetml/2009/9/ac" r="119" s="3" customFormat="true" x14ac:dyDescent="0.25">
      <c r="A119" s="407" t="str">
        <f ca="true">IF(ISBLANK('Data Summary'!A121),"",'Data Summary'!A121)</f>
        <v/>
      </c>
      <c r="B119" s="132"/>
      <c r="L119" s="132"/>
      <c r="V119" s="132"/>
      <c r="AF119" s="132"/>
      <c r="AP119" s="132"/>
      <c r="AZ119" s="139"/>
      <c r="BA119" s="139"/>
      <c r="BB119" s="139"/>
      <c r="BC119" s="139"/>
      <c r="BD119" s="139"/>
      <c r="BE119" s="139"/>
      <c r="BF119" s="139"/>
      <c r="BG119" s="139"/>
      <c r="BH119" s="140"/>
      <c r="BI119" s="140"/>
      <c r="BJ119" s="139"/>
      <c r="BK119" s="140"/>
      <c r="BL119" s="140"/>
      <c r="BM119" s="140"/>
      <c r="BN119" s="140"/>
      <c r="BO119" s="140"/>
      <c r="BP119" s="140"/>
      <c r="BQ119" s="140"/>
      <c r="BR119" s="140"/>
      <c r="BS119" s="140"/>
      <c r="BT119" s="139"/>
      <c r="BU119" s="140"/>
      <c r="BV119" s="140"/>
      <c r="BW119" s="140"/>
      <c r="BX119" s="140"/>
      <c r="BY119" s="140"/>
      <c r="BZ119" s="140"/>
      <c r="CA119" s="140"/>
      <c r="CB119" s="140"/>
      <c r="CC119" s="140"/>
      <c r="CD119" s="139"/>
      <c r="CE119" s="140"/>
      <c r="CF119" s="140"/>
      <c r="CG119" s="140"/>
      <c r="CH119" s="140"/>
      <c r="CI119" s="140"/>
      <c r="CJ119" s="140"/>
      <c r="CK119" s="140"/>
      <c r="CL119" s="140"/>
      <c r="CM119" s="140"/>
      <c r="CN119" s="139"/>
      <c r="CO119" s="140"/>
      <c r="CP119" s="140"/>
      <c r="CQ119" s="140"/>
      <c r="CR119" s="140"/>
      <c r="CS119" s="140"/>
      <c r="CT119" s="140"/>
      <c r="CU119" s="140"/>
      <c r="CV119" s="140"/>
      <c r="CW119" s="140"/>
      <c r="CX119" s="139"/>
      <c r="CY119" s="140"/>
      <c r="CZ119" s="140"/>
      <c r="DH119" s="132"/>
      <c r="DR119" s="132"/>
      <c r="EB119" s="132"/>
      <c r="EL119" s="132"/>
      <c r="EV119" s="132"/>
      <c r="FF119" s="132"/>
      <c r="FP119" s="132"/>
      <c r="FZ119" s="132"/>
      <c r="GJ119" s="132"/>
      <c r="GT119" s="132"/>
      <c r="HD119" s="132"/>
      <c r="HN119" s="132"/>
      <c r="HX119" s="132"/>
      <c r="IH119" s="132"/>
    </row>
    <row xmlns:x14ac="http://schemas.microsoft.com/office/spreadsheetml/2009/9/ac" r="120" s="3" customFormat="true" x14ac:dyDescent="0.25">
      <c r="A120" s="407" t="str">
        <f ca="true">IF(ISBLANK('Data Summary'!A122),"",'Data Summary'!A122)</f>
        <v/>
      </c>
      <c r="B120" s="132"/>
      <c r="L120" s="132"/>
      <c r="V120" s="132"/>
      <c r="AF120" s="132"/>
      <c r="AP120" s="132"/>
      <c r="AZ120" s="139"/>
      <c r="BA120" s="139"/>
      <c r="BB120" s="139"/>
      <c r="BC120" s="139"/>
      <c r="BD120" s="139"/>
      <c r="BE120" s="139"/>
      <c r="BF120" s="139"/>
      <c r="BG120" s="139"/>
      <c r="BH120" s="140"/>
      <c r="BI120" s="140"/>
      <c r="BJ120" s="139"/>
      <c r="BK120" s="140"/>
      <c r="BL120" s="140"/>
      <c r="BM120" s="140"/>
      <c r="BN120" s="140"/>
      <c r="BO120" s="140"/>
      <c r="BP120" s="140"/>
      <c r="BQ120" s="140"/>
      <c r="BR120" s="140"/>
      <c r="BS120" s="140"/>
      <c r="BT120" s="139"/>
      <c r="BU120" s="140"/>
      <c r="BV120" s="140"/>
      <c r="BW120" s="140"/>
      <c r="BX120" s="140"/>
      <c r="BY120" s="140"/>
      <c r="BZ120" s="140"/>
      <c r="CA120" s="140"/>
      <c r="CB120" s="140"/>
      <c r="CC120" s="140"/>
      <c r="CD120" s="139"/>
      <c r="CE120" s="140"/>
      <c r="CF120" s="140"/>
      <c r="CG120" s="140"/>
      <c r="CH120" s="140"/>
      <c r="CI120" s="140"/>
      <c r="CJ120" s="140"/>
      <c r="CK120" s="140"/>
      <c r="CL120" s="140"/>
      <c r="CM120" s="140"/>
      <c r="CN120" s="139"/>
      <c r="CO120" s="140"/>
      <c r="CP120" s="140"/>
      <c r="CQ120" s="140"/>
      <c r="CR120" s="140"/>
      <c r="CS120" s="140"/>
      <c r="CT120" s="140"/>
      <c r="CU120" s="140"/>
      <c r="CV120" s="140"/>
      <c r="CW120" s="140"/>
      <c r="CX120" s="139"/>
      <c r="CY120" s="140"/>
      <c r="CZ120" s="140"/>
      <c r="DH120" s="132"/>
      <c r="DR120" s="132"/>
      <c r="EB120" s="132"/>
      <c r="EL120" s="132"/>
      <c r="EV120" s="132"/>
      <c r="FF120" s="132"/>
      <c r="FP120" s="132"/>
      <c r="FZ120" s="132"/>
      <c r="GJ120" s="132"/>
      <c r="GT120" s="132"/>
      <c r="HD120" s="132"/>
      <c r="HN120" s="132"/>
      <c r="HX120" s="132"/>
      <c r="IH120" s="132"/>
    </row>
    <row xmlns:x14ac="http://schemas.microsoft.com/office/spreadsheetml/2009/9/ac" r="121" s="3" customFormat="true" x14ac:dyDescent="0.25">
      <c r="A121" s="407" t="str">
        <f ca="true">IF(ISBLANK('Data Summary'!A123),"",'Data Summary'!A123)</f>
        <v/>
      </c>
      <c r="B121" s="132"/>
      <c r="L121" s="132"/>
      <c r="V121" s="132"/>
      <c r="AF121" s="132"/>
      <c r="AP121" s="132"/>
      <c r="AZ121" s="139"/>
      <c r="BA121" s="139"/>
      <c r="BB121" s="139"/>
      <c r="BC121" s="139"/>
      <c r="BD121" s="139"/>
      <c r="BE121" s="139"/>
      <c r="BF121" s="139"/>
      <c r="BG121" s="139"/>
      <c r="BH121" s="140"/>
      <c r="BI121" s="140"/>
      <c r="BJ121" s="139"/>
      <c r="BK121" s="140"/>
      <c r="BL121" s="140"/>
      <c r="BM121" s="140"/>
      <c r="BN121" s="140"/>
      <c r="BO121" s="140"/>
      <c r="BP121" s="140"/>
      <c r="BQ121" s="140"/>
      <c r="BR121" s="140"/>
      <c r="BS121" s="140"/>
      <c r="BT121" s="139"/>
      <c r="BU121" s="140"/>
      <c r="BV121" s="140"/>
      <c r="BW121" s="140"/>
      <c r="BX121" s="140"/>
      <c r="BY121" s="140"/>
      <c r="BZ121" s="140"/>
      <c r="CA121" s="140"/>
      <c r="CB121" s="140"/>
      <c r="CC121" s="140"/>
      <c r="CD121" s="139"/>
      <c r="CE121" s="140"/>
      <c r="CF121" s="140"/>
      <c r="CG121" s="140"/>
      <c r="CH121" s="140"/>
      <c r="CI121" s="140"/>
      <c r="CJ121" s="140"/>
      <c r="CK121" s="140"/>
      <c r="CL121" s="140"/>
      <c r="CM121" s="140"/>
      <c r="CN121" s="139"/>
      <c r="CO121" s="140"/>
      <c r="CP121" s="140"/>
      <c r="CQ121" s="140"/>
      <c r="CR121" s="140"/>
      <c r="CS121" s="140"/>
      <c r="CT121" s="140"/>
      <c r="CU121" s="140"/>
      <c r="CV121" s="140"/>
      <c r="CW121" s="140"/>
      <c r="CX121" s="139"/>
      <c r="CY121" s="140"/>
      <c r="CZ121" s="140"/>
      <c r="DH121" s="132"/>
      <c r="DR121" s="132"/>
      <c r="EB121" s="132"/>
      <c r="EL121" s="132"/>
      <c r="EV121" s="132"/>
      <c r="FF121" s="132"/>
      <c r="FP121" s="132"/>
      <c r="FZ121" s="132"/>
      <c r="GJ121" s="132"/>
      <c r="GT121" s="132"/>
      <c r="HD121" s="132"/>
      <c r="HN121" s="132"/>
      <c r="HX121" s="132"/>
      <c r="IH121" s="132"/>
    </row>
    <row xmlns:x14ac="http://schemas.microsoft.com/office/spreadsheetml/2009/9/ac" r="122" s="3" customFormat="true" x14ac:dyDescent="0.25">
      <c r="A122" s="407" t="str">
        <f ca="true">IF(ISBLANK('Data Summary'!A124),"",'Data Summary'!A124)</f>
        <v/>
      </c>
      <c r="B122" s="132"/>
      <c r="L122" s="132"/>
      <c r="V122" s="132"/>
      <c r="AF122" s="132"/>
      <c r="AP122" s="132"/>
      <c r="AZ122" s="139"/>
      <c r="BA122" s="139"/>
      <c r="BB122" s="139"/>
      <c r="BC122" s="139"/>
      <c r="BD122" s="139"/>
      <c r="BE122" s="139"/>
      <c r="BF122" s="139"/>
      <c r="BG122" s="139"/>
      <c r="BH122" s="140"/>
      <c r="BI122" s="140"/>
      <c r="BJ122" s="139"/>
      <c r="BK122" s="140"/>
      <c r="BL122" s="140"/>
      <c r="BM122" s="140"/>
      <c r="BN122" s="140"/>
      <c r="BO122" s="140"/>
      <c r="BP122" s="140"/>
      <c r="BQ122" s="140"/>
      <c r="BR122" s="140"/>
      <c r="BS122" s="140"/>
      <c r="BT122" s="139"/>
      <c r="BU122" s="140"/>
      <c r="BV122" s="140"/>
      <c r="BW122" s="140"/>
      <c r="BX122" s="140"/>
      <c r="BY122" s="140"/>
      <c r="BZ122" s="140"/>
      <c r="CA122" s="140"/>
      <c r="CB122" s="140"/>
      <c r="CC122" s="140"/>
      <c r="CD122" s="139"/>
      <c r="CE122" s="140"/>
      <c r="CF122" s="140"/>
      <c r="CG122" s="140"/>
      <c r="CH122" s="140"/>
      <c r="CI122" s="140"/>
      <c r="CJ122" s="140"/>
      <c r="CK122" s="140"/>
      <c r="CL122" s="140"/>
      <c r="CM122" s="140"/>
      <c r="CN122" s="139"/>
      <c r="CO122" s="140"/>
      <c r="CP122" s="140"/>
      <c r="CQ122" s="140"/>
      <c r="CR122" s="140"/>
      <c r="CS122" s="140"/>
      <c r="CT122" s="140"/>
      <c r="CU122" s="140"/>
      <c r="CV122" s="140"/>
      <c r="CW122" s="140"/>
      <c r="CX122" s="139"/>
      <c r="CY122" s="140"/>
      <c r="CZ122" s="140"/>
      <c r="DH122" s="132"/>
      <c r="DR122" s="132"/>
      <c r="EB122" s="132"/>
      <c r="EL122" s="132"/>
      <c r="EV122" s="132"/>
      <c r="FF122" s="132"/>
      <c r="FP122" s="132"/>
      <c r="FZ122" s="132"/>
      <c r="GJ122" s="132"/>
      <c r="GT122" s="132"/>
      <c r="HD122" s="132"/>
      <c r="HN122" s="132"/>
      <c r="HX122" s="132"/>
      <c r="IH122" s="132"/>
    </row>
    <row xmlns:x14ac="http://schemas.microsoft.com/office/spreadsheetml/2009/9/ac" r="123" s="3" customFormat="true" x14ac:dyDescent="0.25">
      <c r="A123" s="407" t="str">
        <f ca="true">IF(ISBLANK('Data Summary'!A125),"",'Data Summary'!A125)</f>
        <v/>
      </c>
      <c r="B123" s="132"/>
      <c r="L123" s="132"/>
      <c r="V123" s="132"/>
      <c r="AF123" s="132"/>
      <c r="AP123" s="132"/>
      <c r="AZ123" s="139"/>
      <c r="BA123" s="139"/>
      <c r="BB123" s="139"/>
      <c r="BC123" s="139"/>
      <c r="BD123" s="139"/>
      <c r="BE123" s="139"/>
      <c r="BF123" s="139"/>
      <c r="BG123" s="139"/>
      <c r="BH123" s="140"/>
      <c r="BI123" s="140"/>
      <c r="BJ123" s="139"/>
      <c r="BK123" s="140"/>
      <c r="BL123" s="140"/>
      <c r="BM123" s="140"/>
      <c r="BN123" s="140"/>
      <c r="BO123" s="140"/>
      <c r="BP123" s="140"/>
      <c r="BQ123" s="140"/>
      <c r="BR123" s="140"/>
      <c r="BS123" s="140"/>
      <c r="BT123" s="139"/>
      <c r="BU123" s="140"/>
      <c r="BV123" s="140"/>
      <c r="BW123" s="140"/>
      <c r="BX123" s="140"/>
      <c r="BY123" s="140"/>
      <c r="BZ123" s="140"/>
      <c r="CA123" s="140"/>
      <c r="CB123" s="140"/>
      <c r="CC123" s="140"/>
      <c r="CD123" s="139"/>
      <c r="CE123" s="140"/>
      <c r="CF123" s="140"/>
      <c r="CG123" s="140"/>
      <c r="CH123" s="140"/>
      <c r="CI123" s="140"/>
      <c r="CJ123" s="140"/>
      <c r="CK123" s="140"/>
      <c r="CL123" s="140"/>
      <c r="CM123" s="140"/>
      <c r="CN123" s="139"/>
      <c r="CO123" s="140"/>
      <c r="CP123" s="140"/>
      <c r="CQ123" s="140"/>
      <c r="CR123" s="140"/>
      <c r="CS123" s="140"/>
      <c r="CT123" s="140"/>
      <c r="CU123" s="140"/>
      <c r="CV123" s="140"/>
      <c r="CW123" s="140"/>
      <c r="CX123" s="139"/>
      <c r="CY123" s="140"/>
      <c r="CZ123" s="140"/>
      <c r="DH123" s="132"/>
      <c r="DR123" s="132"/>
      <c r="EB123" s="132"/>
      <c r="EL123" s="132"/>
      <c r="EV123" s="132"/>
      <c r="FF123" s="132"/>
      <c r="FP123" s="132"/>
      <c r="FZ123" s="132"/>
      <c r="GJ123" s="132"/>
      <c r="GT123" s="132"/>
      <c r="HD123" s="132"/>
      <c r="HN123" s="132"/>
      <c r="HX123" s="132"/>
      <c r="IH123" s="132"/>
    </row>
    <row xmlns:x14ac="http://schemas.microsoft.com/office/spreadsheetml/2009/9/ac" r="124" s="3" customFormat="true" x14ac:dyDescent="0.25">
      <c r="A124" s="407" t="str">
        <f ca="true">IF(ISBLANK('Data Summary'!A126),"",'Data Summary'!A126)</f>
        <v/>
      </c>
      <c r="B124" s="132"/>
      <c r="L124" s="132"/>
      <c r="V124" s="132"/>
      <c r="AF124" s="132"/>
      <c r="AP124" s="132"/>
      <c r="AZ124" s="139"/>
      <c r="BA124" s="139"/>
      <c r="BB124" s="139"/>
      <c r="BC124" s="139"/>
      <c r="BD124" s="139"/>
      <c r="BE124" s="139"/>
      <c r="BF124" s="139"/>
      <c r="BG124" s="139"/>
      <c r="BH124" s="140"/>
      <c r="BI124" s="140"/>
      <c r="BJ124" s="139"/>
      <c r="BK124" s="140"/>
      <c r="BL124" s="140"/>
      <c r="BM124" s="140"/>
      <c r="BN124" s="140"/>
      <c r="BO124" s="140"/>
      <c r="BP124" s="140"/>
      <c r="BQ124" s="140"/>
      <c r="BR124" s="140"/>
      <c r="BS124" s="140"/>
      <c r="BT124" s="139"/>
      <c r="BU124" s="140"/>
      <c r="BV124" s="140"/>
      <c r="BW124" s="140"/>
      <c r="BX124" s="140"/>
      <c r="BY124" s="140"/>
      <c r="BZ124" s="140"/>
      <c r="CA124" s="140"/>
      <c r="CB124" s="140"/>
      <c r="CC124" s="140"/>
      <c r="CD124" s="139"/>
      <c r="CE124" s="140"/>
      <c r="CF124" s="140"/>
      <c r="CG124" s="140"/>
      <c r="CH124" s="140"/>
      <c r="CI124" s="140"/>
      <c r="CJ124" s="140"/>
      <c r="CK124" s="140"/>
      <c r="CL124" s="140"/>
      <c r="CM124" s="140"/>
      <c r="CN124" s="139"/>
      <c r="CO124" s="140"/>
      <c r="CP124" s="140"/>
      <c r="CQ124" s="140"/>
      <c r="CR124" s="140"/>
      <c r="CS124" s="140"/>
      <c r="CT124" s="140"/>
      <c r="CU124" s="140"/>
      <c r="CV124" s="140"/>
      <c r="CW124" s="140"/>
      <c r="CX124" s="139"/>
      <c r="CY124" s="140"/>
      <c r="CZ124" s="140"/>
      <c r="DH124" s="132"/>
      <c r="DR124" s="132"/>
      <c r="EB124" s="132"/>
      <c r="EL124" s="132"/>
      <c r="EV124" s="132"/>
      <c r="FF124" s="132"/>
      <c r="FP124" s="132"/>
      <c r="FZ124" s="132"/>
      <c r="GJ124" s="132"/>
      <c r="GT124" s="132"/>
      <c r="HD124" s="132"/>
      <c r="HN124" s="132"/>
      <c r="HX124" s="132"/>
      <c r="IH124" s="132"/>
    </row>
    <row xmlns:x14ac="http://schemas.microsoft.com/office/spreadsheetml/2009/9/ac" r="125" s="3" customFormat="true" x14ac:dyDescent="0.25">
      <c r="A125" s="407" t="str">
        <f ca="true">IF(ISBLANK('Data Summary'!A127),"",'Data Summary'!A127)</f>
        <v/>
      </c>
      <c r="B125" s="132"/>
      <c r="L125" s="132"/>
      <c r="V125" s="132"/>
      <c r="AF125" s="132"/>
      <c r="AP125" s="132"/>
      <c r="AZ125" s="139"/>
      <c r="BA125" s="139"/>
      <c r="BB125" s="139"/>
      <c r="BC125" s="139"/>
      <c r="BD125" s="139"/>
      <c r="BE125" s="139"/>
      <c r="BF125" s="139"/>
      <c r="BG125" s="139"/>
      <c r="BH125" s="140"/>
      <c r="BI125" s="140"/>
      <c r="BJ125" s="139"/>
      <c r="BK125" s="140"/>
      <c r="BL125" s="140"/>
      <c r="BM125" s="140"/>
      <c r="BN125" s="140"/>
      <c r="BO125" s="140"/>
      <c r="BP125" s="140"/>
      <c r="BQ125" s="140"/>
      <c r="BR125" s="140"/>
      <c r="BS125" s="140"/>
      <c r="BT125" s="139"/>
      <c r="BU125" s="140"/>
      <c r="BV125" s="140"/>
      <c r="BW125" s="140"/>
      <c r="BX125" s="140"/>
      <c r="BY125" s="140"/>
      <c r="BZ125" s="140"/>
      <c r="CA125" s="140"/>
      <c r="CB125" s="140"/>
      <c r="CC125" s="140"/>
      <c r="CD125" s="139"/>
      <c r="CE125" s="140"/>
      <c r="CF125" s="140"/>
      <c r="CG125" s="140"/>
      <c r="CH125" s="140"/>
      <c r="CI125" s="140"/>
      <c r="CJ125" s="140"/>
      <c r="CK125" s="140"/>
      <c r="CL125" s="140"/>
      <c r="CM125" s="140"/>
      <c r="CN125" s="139"/>
      <c r="CO125" s="140"/>
      <c r="CP125" s="140"/>
      <c r="CQ125" s="140"/>
      <c r="CR125" s="140"/>
      <c r="CS125" s="140"/>
      <c r="CT125" s="140"/>
      <c r="CU125" s="140"/>
      <c r="CV125" s="140"/>
      <c r="CW125" s="140"/>
      <c r="CX125" s="139"/>
      <c r="CY125" s="140"/>
      <c r="CZ125" s="140"/>
      <c r="DH125" s="132"/>
      <c r="DR125" s="132"/>
      <c r="EB125" s="132"/>
      <c r="EL125" s="132"/>
      <c r="EV125" s="132"/>
      <c r="FF125" s="132"/>
      <c r="FP125" s="132"/>
      <c r="FZ125" s="132"/>
      <c r="GJ125" s="132"/>
      <c r="GT125" s="132"/>
      <c r="HD125" s="132"/>
      <c r="HN125" s="132"/>
      <c r="HX125" s="132"/>
      <c r="IH125" s="132"/>
    </row>
    <row xmlns:x14ac="http://schemas.microsoft.com/office/spreadsheetml/2009/9/ac" r="126" s="3" customFormat="true" x14ac:dyDescent="0.25">
      <c r="A126" s="407" t="str">
        <f ca="true">IF(ISBLANK('Data Summary'!A128),"",'Data Summary'!A128)</f>
        <v/>
      </c>
      <c r="B126" s="132"/>
      <c r="L126" s="132"/>
      <c r="V126" s="132"/>
      <c r="AF126" s="132"/>
      <c r="AP126" s="132"/>
      <c r="AZ126" s="139"/>
      <c r="BA126" s="139"/>
      <c r="BB126" s="139"/>
      <c r="BC126" s="139"/>
      <c r="BD126" s="139"/>
      <c r="BE126" s="139"/>
      <c r="BF126" s="139"/>
      <c r="BG126" s="139"/>
      <c r="BH126" s="140"/>
      <c r="BI126" s="140"/>
      <c r="BJ126" s="139"/>
      <c r="BK126" s="140"/>
      <c r="BL126" s="140"/>
      <c r="BM126" s="140"/>
      <c r="BN126" s="140"/>
      <c r="BO126" s="140"/>
      <c r="BP126" s="140"/>
      <c r="BQ126" s="140"/>
      <c r="BR126" s="140"/>
      <c r="BS126" s="140"/>
      <c r="BT126" s="139"/>
      <c r="BU126" s="140"/>
      <c r="BV126" s="140"/>
      <c r="BW126" s="140"/>
      <c r="BX126" s="140"/>
      <c r="BY126" s="140"/>
      <c r="BZ126" s="140"/>
      <c r="CA126" s="140"/>
      <c r="CB126" s="140"/>
      <c r="CC126" s="140"/>
      <c r="CD126" s="139"/>
      <c r="CE126" s="140"/>
      <c r="CF126" s="140"/>
      <c r="CG126" s="140"/>
      <c r="CH126" s="140"/>
      <c r="CI126" s="140"/>
      <c r="CJ126" s="140"/>
      <c r="CK126" s="140"/>
      <c r="CL126" s="140"/>
      <c r="CM126" s="140"/>
      <c r="CN126" s="139"/>
      <c r="CO126" s="140"/>
      <c r="CP126" s="140"/>
      <c r="CQ126" s="140"/>
      <c r="CR126" s="140"/>
      <c r="CS126" s="140"/>
      <c r="CT126" s="140"/>
      <c r="CU126" s="140"/>
      <c r="CV126" s="140"/>
      <c r="CW126" s="140"/>
      <c r="CX126" s="139"/>
      <c r="CY126" s="140"/>
      <c r="CZ126" s="140"/>
      <c r="DH126" s="132"/>
      <c r="DR126" s="132"/>
      <c r="EB126" s="132"/>
      <c r="EL126" s="132"/>
      <c r="EV126" s="132"/>
      <c r="FF126" s="132"/>
      <c r="FP126" s="132"/>
      <c r="FZ126" s="132"/>
      <c r="GJ126" s="132"/>
      <c r="GT126" s="132"/>
      <c r="HD126" s="132"/>
      <c r="HN126" s="132"/>
      <c r="HX126" s="132"/>
      <c r="IH126" s="132"/>
    </row>
    <row xmlns:x14ac="http://schemas.microsoft.com/office/spreadsheetml/2009/9/ac" r="127" s="3" customFormat="true" x14ac:dyDescent="0.25">
      <c r="A127" s="407" t="str">
        <f ca="true">IF(ISBLANK('Data Summary'!A129),"",'Data Summary'!A129)</f>
        <v/>
      </c>
      <c r="B127" s="132"/>
      <c r="L127" s="132"/>
      <c r="V127" s="132"/>
      <c r="AF127" s="132"/>
      <c r="AP127" s="132"/>
      <c r="AZ127" s="139"/>
      <c r="BA127" s="139"/>
      <c r="BB127" s="139"/>
      <c r="BC127" s="139"/>
      <c r="BD127" s="139"/>
      <c r="BE127" s="139"/>
      <c r="BF127" s="139"/>
      <c r="BG127" s="139"/>
      <c r="BH127" s="140"/>
      <c r="BI127" s="140"/>
      <c r="BJ127" s="139"/>
      <c r="BK127" s="140"/>
      <c r="BL127" s="140"/>
      <c r="BM127" s="140"/>
      <c r="BN127" s="140"/>
      <c r="BO127" s="140"/>
      <c r="BP127" s="140"/>
      <c r="BQ127" s="140"/>
      <c r="BR127" s="140"/>
      <c r="BS127" s="140"/>
      <c r="BT127" s="139"/>
      <c r="BU127" s="140"/>
      <c r="BV127" s="140"/>
      <c r="BW127" s="140"/>
      <c r="BX127" s="140"/>
      <c r="BY127" s="140"/>
      <c r="BZ127" s="140"/>
      <c r="CA127" s="140"/>
      <c r="CB127" s="140"/>
      <c r="CC127" s="140"/>
      <c r="CD127" s="139"/>
      <c r="CE127" s="140"/>
      <c r="CF127" s="140"/>
      <c r="CG127" s="140"/>
      <c r="CH127" s="140"/>
      <c r="CI127" s="140"/>
      <c r="CJ127" s="140"/>
      <c r="CK127" s="140"/>
      <c r="CL127" s="140"/>
      <c r="CM127" s="140"/>
      <c r="CN127" s="139"/>
      <c r="CO127" s="140"/>
      <c r="CP127" s="140"/>
      <c r="CQ127" s="140"/>
      <c r="CR127" s="140"/>
      <c r="CS127" s="140"/>
      <c r="CT127" s="140"/>
      <c r="CU127" s="140"/>
      <c r="CV127" s="140"/>
      <c r="CW127" s="140"/>
      <c r="CX127" s="139"/>
      <c r="CY127" s="140"/>
      <c r="CZ127" s="140"/>
      <c r="DH127" s="132"/>
      <c r="DR127" s="132"/>
      <c r="EB127" s="132"/>
      <c r="EL127" s="132"/>
      <c r="EV127" s="132"/>
      <c r="FF127" s="132"/>
      <c r="FP127" s="132"/>
      <c r="FZ127" s="132"/>
      <c r="GJ127" s="132"/>
      <c r="GT127" s="132"/>
      <c r="HD127" s="132"/>
      <c r="HN127" s="132"/>
      <c r="HX127" s="132"/>
      <c r="IH127" s="132"/>
    </row>
    <row xmlns:x14ac="http://schemas.microsoft.com/office/spreadsheetml/2009/9/ac" r="128" s="3" customFormat="true" x14ac:dyDescent="0.25">
      <c r="A128" s="407" t="str">
        <f ca="true">IF(ISBLANK('Data Summary'!A130),"",'Data Summary'!A130)</f>
        <v/>
      </c>
      <c r="B128" s="132"/>
      <c r="L128" s="132"/>
      <c r="V128" s="132"/>
      <c r="AF128" s="132"/>
      <c r="AP128" s="132"/>
      <c r="AZ128" s="139"/>
      <c r="BA128" s="139"/>
      <c r="BB128" s="139"/>
      <c r="BC128" s="139"/>
      <c r="BD128" s="139"/>
      <c r="BE128" s="139"/>
      <c r="BF128" s="139"/>
      <c r="BG128" s="139"/>
      <c r="BH128" s="140"/>
      <c r="BI128" s="140"/>
      <c r="BJ128" s="139"/>
      <c r="BK128" s="140"/>
      <c r="BL128" s="140"/>
      <c r="BM128" s="140"/>
      <c r="BN128" s="140"/>
      <c r="BO128" s="140"/>
      <c r="BP128" s="140"/>
      <c r="BQ128" s="140"/>
      <c r="BR128" s="140"/>
      <c r="BS128" s="140"/>
      <c r="BT128" s="139"/>
      <c r="BU128" s="140"/>
      <c r="BV128" s="140"/>
      <c r="BW128" s="140"/>
      <c r="BX128" s="140"/>
      <c r="BY128" s="140"/>
      <c r="BZ128" s="140"/>
      <c r="CA128" s="140"/>
      <c r="CB128" s="140"/>
      <c r="CC128" s="140"/>
      <c r="CD128" s="139"/>
      <c r="CE128" s="140"/>
      <c r="CF128" s="140"/>
      <c r="CG128" s="140"/>
      <c r="CH128" s="140"/>
      <c r="CI128" s="140"/>
      <c r="CJ128" s="140"/>
      <c r="CK128" s="140"/>
      <c r="CL128" s="140"/>
      <c r="CM128" s="140"/>
      <c r="CN128" s="139"/>
      <c r="CO128" s="140"/>
      <c r="CP128" s="140"/>
      <c r="CQ128" s="140"/>
      <c r="CR128" s="140"/>
      <c r="CS128" s="140"/>
      <c r="CT128" s="140"/>
      <c r="CU128" s="140"/>
      <c r="CV128" s="140"/>
      <c r="CW128" s="140"/>
      <c r="CX128" s="139"/>
      <c r="CY128" s="140"/>
      <c r="CZ128" s="140"/>
      <c r="DH128" s="132"/>
      <c r="DR128" s="132"/>
      <c r="EB128" s="132"/>
      <c r="EL128" s="132"/>
      <c r="EV128" s="132"/>
      <c r="FF128" s="132"/>
      <c r="FP128" s="132"/>
      <c r="FZ128" s="132"/>
      <c r="GJ128" s="132"/>
      <c r="GT128" s="132"/>
      <c r="HD128" s="132"/>
      <c r="HN128" s="132"/>
      <c r="HX128" s="132"/>
      <c r="IH128" s="132"/>
    </row>
    <row xmlns:x14ac="http://schemas.microsoft.com/office/spreadsheetml/2009/9/ac" r="129" s="3" customFormat="true" x14ac:dyDescent="0.25">
      <c r="A129" s="407" t="str">
        <f ca="true">IF(ISBLANK('Data Summary'!A131),"",'Data Summary'!A131)</f>
        <v/>
      </c>
      <c r="B129" s="132"/>
      <c r="L129" s="132"/>
      <c r="V129" s="132"/>
      <c r="AF129" s="132"/>
      <c r="AP129" s="132"/>
      <c r="AZ129" s="139"/>
      <c r="BA129" s="139"/>
      <c r="BB129" s="139"/>
      <c r="BC129" s="139"/>
      <c r="BD129" s="139"/>
      <c r="BE129" s="139"/>
      <c r="BF129" s="139"/>
      <c r="BG129" s="139"/>
      <c r="BH129" s="140"/>
      <c r="BI129" s="140"/>
      <c r="BJ129" s="139"/>
      <c r="BK129" s="140"/>
      <c r="BL129" s="140"/>
      <c r="BM129" s="140"/>
      <c r="BN129" s="140"/>
      <c r="BO129" s="140"/>
      <c r="BP129" s="140"/>
      <c r="BQ129" s="140"/>
      <c r="BR129" s="140"/>
      <c r="BS129" s="140"/>
      <c r="BT129" s="139"/>
      <c r="BU129" s="140"/>
      <c r="BV129" s="140"/>
      <c r="BW129" s="140"/>
      <c r="BX129" s="140"/>
      <c r="BY129" s="140"/>
      <c r="BZ129" s="140"/>
      <c r="CA129" s="140"/>
      <c r="CB129" s="140"/>
      <c r="CC129" s="140"/>
      <c r="CD129" s="139"/>
      <c r="CE129" s="140"/>
      <c r="CF129" s="140"/>
      <c r="CG129" s="140"/>
      <c r="CH129" s="140"/>
      <c r="CI129" s="140"/>
      <c r="CJ129" s="140"/>
      <c r="CK129" s="140"/>
      <c r="CL129" s="140"/>
      <c r="CM129" s="140"/>
      <c r="CN129" s="139"/>
      <c r="CO129" s="140"/>
      <c r="CP129" s="140"/>
      <c r="CQ129" s="140"/>
      <c r="CR129" s="140"/>
      <c r="CS129" s="140"/>
      <c r="CT129" s="140"/>
      <c r="CU129" s="140"/>
      <c r="CV129" s="140"/>
      <c r="CW129" s="140"/>
      <c r="CX129" s="139"/>
      <c r="CY129" s="140"/>
      <c r="CZ129" s="140"/>
      <c r="DH129" s="132"/>
      <c r="DR129" s="132"/>
      <c r="EB129" s="132"/>
      <c r="EL129" s="132"/>
      <c r="EV129" s="132"/>
      <c r="FF129" s="132"/>
      <c r="FP129" s="132"/>
      <c r="FZ129" s="132"/>
      <c r="GJ129" s="132"/>
      <c r="GT129" s="132"/>
      <c r="HD129" s="132"/>
      <c r="HN129" s="132"/>
      <c r="HX129" s="132"/>
      <c r="IH129" s="132"/>
    </row>
    <row xmlns:x14ac="http://schemas.microsoft.com/office/spreadsheetml/2009/9/ac" r="130" s="3" customFormat="true" x14ac:dyDescent="0.25">
      <c r="A130" s="407" t="str">
        <f ca="true">IF(ISBLANK('Data Summary'!A132),"",'Data Summary'!A132)</f>
        <v/>
      </c>
      <c r="B130" s="132"/>
      <c r="L130" s="132"/>
      <c r="V130" s="132"/>
      <c r="AF130" s="132"/>
      <c r="AP130" s="132"/>
      <c r="AZ130" s="139"/>
      <c r="BA130" s="139"/>
      <c r="BB130" s="139"/>
      <c r="BC130" s="139"/>
      <c r="BD130" s="139"/>
      <c r="BE130" s="139"/>
      <c r="BF130" s="139"/>
      <c r="BG130" s="139"/>
      <c r="BH130" s="140"/>
      <c r="BI130" s="140"/>
      <c r="BJ130" s="139"/>
      <c r="BK130" s="140"/>
      <c r="BL130" s="140"/>
      <c r="BM130" s="140"/>
      <c r="BN130" s="140"/>
      <c r="BO130" s="140"/>
      <c r="BP130" s="140"/>
      <c r="BQ130" s="140"/>
      <c r="BR130" s="140"/>
      <c r="BS130" s="140"/>
      <c r="BT130" s="139"/>
      <c r="BU130" s="140"/>
      <c r="BV130" s="140"/>
      <c r="BW130" s="140"/>
      <c r="BX130" s="140"/>
      <c r="BY130" s="140"/>
      <c r="BZ130" s="140"/>
      <c r="CA130" s="140"/>
      <c r="CB130" s="140"/>
      <c r="CC130" s="140"/>
      <c r="CD130" s="139"/>
      <c r="CE130" s="140"/>
      <c r="CF130" s="140"/>
      <c r="CG130" s="140"/>
      <c r="CH130" s="140"/>
      <c r="CI130" s="140"/>
      <c r="CJ130" s="140"/>
      <c r="CK130" s="140"/>
      <c r="CL130" s="140"/>
      <c r="CM130" s="140"/>
      <c r="CN130" s="139"/>
      <c r="CO130" s="140"/>
      <c r="CP130" s="140"/>
      <c r="CQ130" s="140"/>
      <c r="CR130" s="140"/>
      <c r="CS130" s="140"/>
      <c r="CT130" s="140"/>
      <c r="CU130" s="140"/>
      <c r="CV130" s="140"/>
      <c r="CW130" s="140"/>
      <c r="CX130" s="139"/>
      <c r="CY130" s="140"/>
      <c r="CZ130" s="140"/>
      <c r="DH130" s="132"/>
      <c r="DR130" s="132"/>
      <c r="EB130" s="132"/>
      <c r="EL130" s="132"/>
      <c r="EV130" s="132"/>
      <c r="FF130" s="132"/>
      <c r="FP130" s="132"/>
      <c r="FZ130" s="132"/>
      <c r="GJ130" s="132"/>
      <c r="GT130" s="132"/>
      <c r="HD130" s="132"/>
      <c r="HN130" s="132"/>
      <c r="HX130" s="132"/>
      <c r="IH130" s="132"/>
    </row>
    <row xmlns:x14ac="http://schemas.microsoft.com/office/spreadsheetml/2009/9/ac" r="131" s="3" customFormat="true" x14ac:dyDescent="0.25">
      <c r="A131" s="407" t="str">
        <f ca="true">IF(ISBLANK('Data Summary'!A133),"",'Data Summary'!A133)</f>
        <v/>
      </c>
      <c r="B131" s="132"/>
      <c r="L131" s="132"/>
      <c r="V131" s="132"/>
      <c r="AF131" s="132"/>
      <c r="AP131" s="132"/>
      <c r="AZ131" s="139"/>
      <c r="BA131" s="139"/>
      <c r="BB131" s="139"/>
      <c r="BC131" s="139"/>
      <c r="BD131" s="139"/>
      <c r="BE131" s="139"/>
      <c r="BF131" s="139"/>
      <c r="BG131" s="139"/>
      <c r="BH131" s="140"/>
      <c r="BI131" s="140"/>
      <c r="BJ131" s="139"/>
      <c r="BK131" s="140"/>
      <c r="BL131" s="140"/>
      <c r="BM131" s="140"/>
      <c r="BN131" s="140"/>
      <c r="BO131" s="140"/>
      <c r="BP131" s="140"/>
      <c r="BQ131" s="140"/>
      <c r="BR131" s="140"/>
      <c r="BS131" s="140"/>
      <c r="BT131" s="139"/>
      <c r="BU131" s="140"/>
      <c r="BV131" s="140"/>
      <c r="BW131" s="140"/>
      <c r="BX131" s="140"/>
      <c r="BY131" s="140"/>
      <c r="BZ131" s="140"/>
      <c r="CA131" s="140"/>
      <c r="CB131" s="140"/>
      <c r="CC131" s="140"/>
      <c r="CD131" s="139"/>
      <c r="CE131" s="140"/>
      <c r="CF131" s="140"/>
      <c r="CG131" s="140"/>
      <c r="CH131" s="140"/>
      <c r="CI131" s="140"/>
      <c r="CJ131" s="140"/>
      <c r="CK131" s="140"/>
      <c r="CL131" s="140"/>
      <c r="CM131" s="140"/>
      <c r="CN131" s="139"/>
      <c r="CO131" s="140"/>
      <c r="CP131" s="140"/>
      <c r="CQ131" s="140"/>
      <c r="CR131" s="140"/>
      <c r="CS131" s="140"/>
      <c r="CT131" s="140"/>
      <c r="CU131" s="140"/>
      <c r="CV131" s="140"/>
      <c r="CW131" s="140"/>
      <c r="CX131" s="139"/>
      <c r="CY131" s="140"/>
      <c r="CZ131" s="140"/>
      <c r="DH131" s="132"/>
      <c r="DR131" s="132"/>
      <c r="EB131" s="132"/>
      <c r="EL131" s="132"/>
      <c r="EV131" s="132"/>
      <c r="FF131" s="132"/>
      <c r="FP131" s="132"/>
      <c r="FZ131" s="132"/>
      <c r="GJ131" s="132"/>
      <c r="GT131" s="132"/>
      <c r="HD131" s="132"/>
      <c r="HN131" s="132"/>
      <c r="HX131" s="132"/>
      <c r="IH131" s="132"/>
    </row>
    <row xmlns:x14ac="http://schemas.microsoft.com/office/spreadsheetml/2009/9/ac" r="132" s="3" customFormat="true" x14ac:dyDescent="0.25">
      <c r="A132" s="407" t="str">
        <f ca="true">IF(ISBLANK('Data Summary'!A134),"",'Data Summary'!A134)</f>
        <v/>
      </c>
      <c r="B132" s="132"/>
      <c r="L132" s="132"/>
      <c r="V132" s="132"/>
      <c r="AF132" s="132"/>
      <c r="AP132" s="132"/>
      <c r="AZ132" s="139"/>
      <c r="BA132" s="139"/>
      <c r="BB132" s="139"/>
      <c r="BC132" s="139"/>
      <c r="BD132" s="139"/>
      <c r="BE132" s="139"/>
      <c r="BF132" s="139"/>
      <c r="BG132" s="139"/>
      <c r="BH132" s="140"/>
      <c r="BI132" s="140"/>
      <c r="BJ132" s="139"/>
      <c r="BK132" s="140"/>
      <c r="BL132" s="140"/>
      <c r="BM132" s="140"/>
      <c r="BN132" s="140"/>
      <c r="BO132" s="140"/>
      <c r="BP132" s="140"/>
      <c r="BQ132" s="140"/>
      <c r="BR132" s="140"/>
      <c r="BS132" s="140"/>
      <c r="BT132" s="139"/>
      <c r="BU132" s="140"/>
      <c r="BV132" s="140"/>
      <c r="BW132" s="140"/>
      <c r="BX132" s="140"/>
      <c r="BY132" s="140"/>
      <c r="BZ132" s="140"/>
      <c r="CA132" s="140"/>
      <c r="CB132" s="140"/>
      <c r="CC132" s="140"/>
      <c r="CD132" s="139"/>
      <c r="CE132" s="140"/>
      <c r="CF132" s="140"/>
      <c r="CG132" s="140"/>
      <c r="CH132" s="140"/>
      <c r="CI132" s="140"/>
      <c r="CJ132" s="140"/>
      <c r="CK132" s="140"/>
      <c r="CL132" s="140"/>
      <c r="CM132" s="140"/>
      <c r="CN132" s="139"/>
      <c r="CO132" s="140"/>
      <c r="CP132" s="140"/>
      <c r="CQ132" s="140"/>
      <c r="CR132" s="140"/>
      <c r="CS132" s="140"/>
      <c r="CT132" s="140"/>
      <c r="CU132" s="140"/>
      <c r="CV132" s="140"/>
      <c r="CW132" s="140"/>
      <c r="CX132" s="139"/>
      <c r="CY132" s="140"/>
      <c r="CZ132" s="140"/>
      <c r="DH132" s="132"/>
      <c r="DR132" s="132"/>
      <c r="EB132" s="132"/>
      <c r="EL132" s="132"/>
      <c r="EV132" s="132"/>
      <c r="FF132" s="132"/>
      <c r="FP132" s="132"/>
      <c r="FZ132" s="132"/>
      <c r="GJ132" s="132"/>
      <c r="GT132" s="132"/>
      <c r="HD132" s="132"/>
      <c r="HN132" s="132"/>
      <c r="HX132" s="132"/>
      <c r="IH132" s="132"/>
    </row>
    <row xmlns:x14ac="http://schemas.microsoft.com/office/spreadsheetml/2009/9/ac" r="133" s="3" customFormat="true" x14ac:dyDescent="0.25">
      <c r="A133" s="407" t="str">
        <f ca="true">IF(ISBLANK('Data Summary'!A135),"",'Data Summary'!A135)</f>
        <v/>
      </c>
      <c r="B133" s="132"/>
      <c r="L133" s="132"/>
      <c r="V133" s="132"/>
      <c r="AF133" s="132"/>
      <c r="AP133" s="132"/>
      <c r="AZ133" s="139"/>
      <c r="BA133" s="139"/>
      <c r="BB133" s="139"/>
      <c r="BC133" s="139"/>
      <c r="BD133" s="139"/>
      <c r="BE133" s="139"/>
      <c r="BF133" s="139"/>
      <c r="BG133" s="139"/>
      <c r="BH133" s="140"/>
      <c r="BI133" s="140"/>
      <c r="BJ133" s="139"/>
      <c r="BK133" s="140"/>
      <c r="BL133" s="140"/>
      <c r="BM133" s="140"/>
      <c r="BN133" s="140"/>
      <c r="BO133" s="140"/>
      <c r="BP133" s="140"/>
      <c r="BQ133" s="140"/>
      <c r="BR133" s="140"/>
      <c r="BS133" s="140"/>
      <c r="BT133" s="139"/>
      <c r="BU133" s="140"/>
      <c r="BV133" s="140"/>
      <c r="BW133" s="140"/>
      <c r="BX133" s="140"/>
      <c r="BY133" s="140"/>
      <c r="BZ133" s="140"/>
      <c r="CA133" s="140"/>
      <c r="CB133" s="140"/>
      <c r="CC133" s="140"/>
      <c r="CD133" s="139"/>
      <c r="CE133" s="140"/>
      <c r="CF133" s="140"/>
      <c r="CG133" s="140"/>
      <c r="CH133" s="140"/>
      <c r="CI133" s="140"/>
      <c r="CJ133" s="140"/>
      <c r="CK133" s="140"/>
      <c r="CL133" s="140"/>
      <c r="CM133" s="140"/>
      <c r="CN133" s="139"/>
      <c r="CO133" s="140"/>
      <c r="CP133" s="140"/>
      <c r="CQ133" s="140"/>
      <c r="CR133" s="140"/>
      <c r="CS133" s="140"/>
      <c r="CT133" s="140"/>
      <c r="CU133" s="140"/>
      <c r="CV133" s="140"/>
      <c r="CW133" s="140"/>
      <c r="CX133" s="139"/>
      <c r="CY133" s="140"/>
      <c r="CZ133" s="140"/>
      <c r="DH133" s="132"/>
      <c r="DR133" s="132"/>
      <c r="EB133" s="132"/>
      <c r="EL133" s="132"/>
      <c r="EV133" s="132"/>
      <c r="FF133" s="132"/>
      <c r="FP133" s="132"/>
      <c r="FZ133" s="132"/>
      <c r="GJ133" s="132"/>
      <c r="GT133" s="132"/>
      <c r="HD133" s="132"/>
      <c r="HN133" s="132"/>
      <c r="HX133" s="132"/>
      <c r="IH133" s="132"/>
    </row>
    <row xmlns:x14ac="http://schemas.microsoft.com/office/spreadsheetml/2009/9/ac" r="134" s="3" customFormat="true" x14ac:dyDescent="0.25">
      <c r="A134" s="407" t="str">
        <f ca="true">IF(ISBLANK('Data Summary'!A136),"",'Data Summary'!A136)</f>
        <v/>
      </c>
      <c r="B134" s="132"/>
      <c r="L134" s="132"/>
      <c r="V134" s="132"/>
      <c r="AF134" s="132"/>
      <c r="AP134" s="132"/>
      <c r="AZ134" s="139"/>
      <c r="BA134" s="139"/>
      <c r="BB134" s="139"/>
      <c r="BC134" s="139"/>
      <c r="BD134" s="139"/>
      <c r="BE134" s="139"/>
      <c r="BF134" s="139"/>
      <c r="BG134" s="139"/>
      <c r="BH134" s="140"/>
      <c r="BI134" s="140"/>
      <c r="BJ134" s="139"/>
      <c r="BK134" s="140"/>
      <c r="BL134" s="140"/>
      <c r="BM134" s="140"/>
      <c r="BN134" s="140"/>
      <c r="BO134" s="140"/>
      <c r="BP134" s="140"/>
      <c r="BQ134" s="140"/>
      <c r="BR134" s="140"/>
      <c r="BS134" s="140"/>
      <c r="BT134" s="139"/>
      <c r="BU134" s="140"/>
      <c r="BV134" s="140"/>
      <c r="BW134" s="140"/>
      <c r="BX134" s="140"/>
      <c r="BY134" s="140"/>
      <c r="BZ134" s="140"/>
      <c r="CA134" s="140"/>
      <c r="CB134" s="140"/>
      <c r="CC134" s="140"/>
      <c r="CD134" s="139"/>
      <c r="CE134" s="140"/>
      <c r="CF134" s="140"/>
      <c r="CG134" s="140"/>
      <c r="CH134" s="140"/>
      <c r="CI134" s="140"/>
      <c r="CJ134" s="140"/>
      <c r="CK134" s="140"/>
      <c r="CL134" s="140"/>
      <c r="CM134" s="140"/>
      <c r="CN134" s="139"/>
      <c r="CO134" s="140"/>
      <c r="CP134" s="140"/>
      <c r="CQ134" s="140"/>
      <c r="CR134" s="140"/>
      <c r="CS134" s="140"/>
      <c r="CT134" s="140"/>
      <c r="CU134" s="140"/>
      <c r="CV134" s="140"/>
      <c r="CW134" s="140"/>
      <c r="CX134" s="139"/>
      <c r="CY134" s="140"/>
      <c r="CZ134" s="140"/>
      <c r="DH134" s="132"/>
      <c r="DR134" s="132"/>
      <c r="EB134" s="132"/>
      <c r="EL134" s="132"/>
      <c r="EV134" s="132"/>
      <c r="FF134" s="132"/>
      <c r="FP134" s="132"/>
      <c r="FZ134" s="132"/>
      <c r="GJ134" s="132"/>
      <c r="GT134" s="132"/>
      <c r="HD134" s="132"/>
      <c r="HN134" s="132"/>
      <c r="HX134" s="132"/>
      <c r="IH134" s="132"/>
    </row>
    <row xmlns:x14ac="http://schemas.microsoft.com/office/spreadsheetml/2009/9/ac" r="135" s="3" customFormat="true" x14ac:dyDescent="0.25">
      <c r="A135" s="407" t="str">
        <f ca="true">IF(ISBLANK('Data Summary'!A137),"",'Data Summary'!A137)</f>
        <v/>
      </c>
      <c r="B135" s="132"/>
      <c r="L135" s="132"/>
      <c r="V135" s="132"/>
      <c r="AF135" s="132"/>
      <c r="AP135" s="132"/>
      <c r="AZ135" s="139"/>
      <c r="BA135" s="139"/>
      <c r="BB135" s="139"/>
      <c r="BC135" s="139"/>
      <c r="BD135" s="139"/>
      <c r="BE135" s="139"/>
      <c r="BF135" s="139"/>
      <c r="BG135" s="139"/>
      <c r="BH135" s="140"/>
      <c r="BI135" s="140"/>
      <c r="BJ135" s="139"/>
      <c r="BK135" s="140"/>
      <c r="BL135" s="140"/>
      <c r="BM135" s="140"/>
      <c r="BN135" s="140"/>
      <c r="BO135" s="140"/>
      <c r="BP135" s="140"/>
      <c r="BQ135" s="140"/>
      <c r="BR135" s="140"/>
      <c r="BS135" s="140"/>
      <c r="BT135" s="139"/>
      <c r="BU135" s="140"/>
      <c r="BV135" s="140"/>
      <c r="BW135" s="140"/>
      <c r="BX135" s="140"/>
      <c r="BY135" s="140"/>
      <c r="BZ135" s="140"/>
      <c r="CA135" s="140"/>
      <c r="CB135" s="140"/>
      <c r="CC135" s="140"/>
      <c r="CD135" s="139"/>
      <c r="CE135" s="140"/>
      <c r="CF135" s="140"/>
      <c r="CG135" s="140"/>
      <c r="CH135" s="140"/>
      <c r="CI135" s="140"/>
      <c r="CJ135" s="140"/>
      <c r="CK135" s="140"/>
      <c r="CL135" s="140"/>
      <c r="CM135" s="140"/>
      <c r="CN135" s="139"/>
      <c r="CO135" s="140"/>
      <c r="CP135" s="140"/>
      <c r="CQ135" s="140"/>
      <c r="CR135" s="140"/>
      <c r="CS135" s="140"/>
      <c r="CT135" s="140"/>
      <c r="CU135" s="140"/>
      <c r="CV135" s="140"/>
      <c r="CW135" s="140"/>
      <c r="CX135" s="139"/>
      <c r="CY135" s="140"/>
      <c r="CZ135" s="140"/>
      <c r="DH135" s="132"/>
      <c r="DR135" s="132"/>
      <c r="EB135" s="132"/>
      <c r="EL135" s="132"/>
      <c r="EV135" s="132"/>
      <c r="FF135" s="132"/>
      <c r="FP135" s="132"/>
      <c r="FZ135" s="132"/>
      <c r="GJ135" s="132"/>
      <c r="GT135" s="132"/>
      <c r="HD135" s="132"/>
      <c r="HN135" s="132"/>
      <c r="HX135" s="132"/>
      <c r="IH135" s="132"/>
    </row>
    <row xmlns:x14ac="http://schemas.microsoft.com/office/spreadsheetml/2009/9/ac" r="136" s="3" customFormat="true" x14ac:dyDescent="0.25">
      <c r="A136" s="407" t="str">
        <f ca="true">IF(ISBLANK('Data Summary'!A138),"",'Data Summary'!A138)</f>
        <v/>
      </c>
      <c r="B136" s="132"/>
      <c r="L136" s="132"/>
      <c r="V136" s="132"/>
      <c r="AF136" s="132"/>
      <c r="AP136" s="132"/>
      <c r="AZ136" s="139"/>
      <c r="BA136" s="139"/>
      <c r="BB136" s="139"/>
      <c r="BC136" s="139"/>
      <c r="BD136" s="139"/>
      <c r="BE136" s="139"/>
      <c r="BF136" s="139"/>
      <c r="BG136" s="139"/>
      <c r="BH136" s="140"/>
      <c r="BI136" s="140"/>
      <c r="BJ136" s="139"/>
      <c r="BK136" s="140"/>
      <c r="BL136" s="140"/>
      <c r="BM136" s="140"/>
      <c r="BN136" s="140"/>
      <c r="BO136" s="140"/>
      <c r="BP136" s="140"/>
      <c r="BQ136" s="140"/>
      <c r="BR136" s="140"/>
      <c r="BS136" s="140"/>
      <c r="BT136" s="139"/>
      <c r="BU136" s="140"/>
      <c r="BV136" s="140"/>
      <c r="BW136" s="140"/>
      <c r="BX136" s="140"/>
      <c r="BY136" s="140"/>
      <c r="BZ136" s="140"/>
      <c r="CA136" s="140"/>
      <c r="CB136" s="140"/>
      <c r="CC136" s="140"/>
      <c r="CD136" s="139"/>
      <c r="CE136" s="140"/>
      <c r="CF136" s="140"/>
      <c r="CG136" s="140"/>
      <c r="CH136" s="140"/>
      <c r="CI136" s="140"/>
      <c r="CJ136" s="140"/>
      <c r="CK136" s="140"/>
      <c r="CL136" s="140"/>
      <c r="CM136" s="140"/>
      <c r="CN136" s="139"/>
      <c r="CO136" s="140"/>
      <c r="CP136" s="140"/>
      <c r="CQ136" s="140"/>
      <c r="CR136" s="140"/>
      <c r="CS136" s="140"/>
      <c r="CT136" s="140"/>
      <c r="CU136" s="140"/>
      <c r="CV136" s="140"/>
      <c r="CW136" s="140"/>
      <c r="CX136" s="139"/>
      <c r="CY136" s="140"/>
      <c r="CZ136" s="140"/>
      <c r="DH136" s="132"/>
      <c r="DR136" s="132"/>
      <c r="EB136" s="132"/>
      <c r="EL136" s="132"/>
      <c r="EV136" s="132"/>
      <c r="FF136" s="132"/>
      <c r="FP136" s="132"/>
      <c r="FZ136" s="132"/>
      <c r="GJ136" s="132"/>
      <c r="GT136" s="132"/>
      <c r="HD136" s="132"/>
      <c r="HN136" s="132"/>
      <c r="HX136" s="132"/>
      <c r="IH136" s="132"/>
    </row>
    <row xmlns:x14ac="http://schemas.microsoft.com/office/spreadsheetml/2009/9/ac" r="137" s="3" customFormat="true" x14ac:dyDescent="0.25">
      <c r="A137" s="407" t="str">
        <f ca="true">IF(ISBLANK('Data Summary'!A139),"",'Data Summary'!A139)</f>
        <v/>
      </c>
      <c r="B137" s="132"/>
      <c r="L137" s="132"/>
      <c r="V137" s="132"/>
      <c r="AF137" s="132"/>
      <c r="AP137" s="132"/>
      <c r="AZ137" s="139"/>
      <c r="BA137" s="139"/>
      <c r="BB137" s="139"/>
      <c r="BC137" s="139"/>
      <c r="BD137" s="139"/>
      <c r="BE137" s="139"/>
      <c r="BF137" s="139"/>
      <c r="BG137" s="139"/>
      <c r="BH137" s="140"/>
      <c r="BI137" s="140"/>
      <c r="BJ137" s="139"/>
      <c r="BK137" s="140"/>
      <c r="BL137" s="140"/>
      <c r="BM137" s="140"/>
      <c r="BN137" s="140"/>
      <c r="BO137" s="140"/>
      <c r="BP137" s="140"/>
      <c r="BQ137" s="140"/>
      <c r="BR137" s="140"/>
      <c r="BS137" s="140"/>
      <c r="BT137" s="139"/>
      <c r="BU137" s="140"/>
      <c r="BV137" s="140"/>
      <c r="BW137" s="140"/>
      <c r="BX137" s="140"/>
      <c r="BY137" s="140"/>
      <c r="BZ137" s="140"/>
      <c r="CA137" s="140"/>
      <c r="CB137" s="140"/>
      <c r="CC137" s="140"/>
      <c r="CD137" s="139"/>
      <c r="CE137" s="140"/>
      <c r="CF137" s="140"/>
      <c r="CG137" s="140"/>
      <c r="CH137" s="140"/>
      <c r="CI137" s="140"/>
      <c r="CJ137" s="140"/>
      <c r="CK137" s="140"/>
      <c r="CL137" s="140"/>
      <c r="CM137" s="140"/>
      <c r="CN137" s="139"/>
      <c r="CO137" s="140"/>
      <c r="CP137" s="140"/>
      <c r="CQ137" s="140"/>
      <c r="CR137" s="140"/>
      <c r="CS137" s="140"/>
      <c r="CT137" s="140"/>
      <c r="CU137" s="140"/>
      <c r="CV137" s="140"/>
      <c r="CW137" s="140"/>
      <c r="CX137" s="139"/>
      <c r="CY137" s="140"/>
      <c r="CZ137" s="140"/>
      <c r="DH137" s="132"/>
      <c r="DR137" s="132"/>
      <c r="EB137" s="132"/>
      <c r="EL137" s="132"/>
      <c r="EV137" s="132"/>
      <c r="FF137" s="132"/>
      <c r="FP137" s="132"/>
      <c r="FZ137" s="132"/>
      <c r="GJ137" s="132"/>
      <c r="GT137" s="132"/>
      <c r="HD137" s="132"/>
      <c r="HN137" s="132"/>
      <c r="HX137" s="132"/>
      <c r="IH137" s="132"/>
    </row>
    <row xmlns:x14ac="http://schemas.microsoft.com/office/spreadsheetml/2009/9/ac" r="138" s="3" customFormat="true" x14ac:dyDescent="0.25">
      <c r="A138" s="407" t="str">
        <f ca="true">IF(ISBLANK('Data Summary'!A140),"",'Data Summary'!A140)</f>
        <v/>
      </c>
      <c r="B138" s="132"/>
      <c r="L138" s="132"/>
      <c r="V138" s="132"/>
      <c r="AF138" s="132"/>
      <c r="AP138" s="132"/>
      <c r="AZ138" s="139"/>
      <c r="BA138" s="139"/>
      <c r="BB138" s="139"/>
      <c r="BC138" s="139"/>
      <c r="BD138" s="139"/>
      <c r="BE138" s="139"/>
      <c r="BF138" s="139"/>
      <c r="BG138" s="139"/>
      <c r="BH138" s="140"/>
      <c r="BI138" s="140"/>
      <c r="BJ138" s="139"/>
      <c r="BK138" s="140"/>
      <c r="BL138" s="140"/>
      <c r="BM138" s="140"/>
      <c r="BN138" s="140"/>
      <c r="BO138" s="140"/>
      <c r="BP138" s="140"/>
      <c r="BQ138" s="140"/>
      <c r="BR138" s="140"/>
      <c r="BS138" s="140"/>
      <c r="BT138" s="139"/>
      <c r="BU138" s="140"/>
      <c r="BV138" s="140"/>
      <c r="BW138" s="140"/>
      <c r="BX138" s="140"/>
      <c r="BY138" s="140"/>
      <c r="BZ138" s="140"/>
      <c r="CA138" s="140"/>
      <c r="CB138" s="140"/>
      <c r="CC138" s="140"/>
      <c r="CD138" s="139"/>
      <c r="CE138" s="140"/>
      <c r="CF138" s="140"/>
      <c r="CG138" s="140"/>
      <c r="CH138" s="140"/>
      <c r="CI138" s="140"/>
      <c r="CJ138" s="140"/>
      <c r="CK138" s="140"/>
      <c r="CL138" s="140"/>
      <c r="CM138" s="140"/>
      <c r="CN138" s="139"/>
      <c r="CO138" s="140"/>
      <c r="CP138" s="140"/>
      <c r="CQ138" s="140"/>
      <c r="CR138" s="140"/>
      <c r="CS138" s="140"/>
      <c r="CT138" s="140"/>
      <c r="CU138" s="140"/>
      <c r="CV138" s="140"/>
      <c r="CW138" s="140"/>
      <c r="CX138" s="139"/>
      <c r="CY138" s="140"/>
      <c r="CZ138" s="140"/>
      <c r="DH138" s="132"/>
      <c r="DR138" s="132"/>
      <c r="EB138" s="132"/>
      <c r="EL138" s="132"/>
      <c r="EV138" s="132"/>
      <c r="FF138" s="132"/>
      <c r="FP138" s="132"/>
      <c r="FZ138" s="132"/>
      <c r="GJ138" s="132"/>
      <c r="GT138" s="132"/>
      <c r="HD138" s="132"/>
      <c r="HN138" s="132"/>
      <c r="HX138" s="132"/>
      <c r="IH138" s="132"/>
    </row>
    <row xmlns:x14ac="http://schemas.microsoft.com/office/spreadsheetml/2009/9/ac" r="139" s="3" customFormat="true" x14ac:dyDescent="0.25">
      <c r="A139" s="407" t="str">
        <f ca="true">IF(ISBLANK('Data Summary'!A141),"",'Data Summary'!A141)</f>
        <v/>
      </c>
      <c r="B139" s="132"/>
      <c r="L139" s="132"/>
      <c r="V139" s="132"/>
      <c r="AF139" s="132"/>
      <c r="AP139" s="132"/>
      <c r="AZ139" s="139"/>
      <c r="BA139" s="139"/>
      <c r="BB139" s="139"/>
      <c r="BC139" s="139"/>
      <c r="BD139" s="139"/>
      <c r="BE139" s="139"/>
      <c r="BF139" s="139"/>
      <c r="BG139" s="139"/>
      <c r="BH139" s="140"/>
      <c r="BI139" s="140"/>
      <c r="BJ139" s="139"/>
      <c r="BK139" s="140"/>
      <c r="BL139" s="140"/>
      <c r="BM139" s="140"/>
      <c r="BN139" s="140"/>
      <c r="BO139" s="140"/>
      <c r="BP139" s="140"/>
      <c r="BQ139" s="140"/>
      <c r="BR139" s="140"/>
      <c r="BS139" s="140"/>
      <c r="BT139" s="139"/>
      <c r="BU139" s="140"/>
      <c r="BV139" s="140"/>
      <c r="BW139" s="140"/>
      <c r="BX139" s="140"/>
      <c r="BY139" s="140"/>
      <c r="BZ139" s="140"/>
      <c r="CA139" s="140"/>
      <c r="CB139" s="140"/>
      <c r="CC139" s="140"/>
      <c r="CD139" s="139"/>
      <c r="CE139" s="140"/>
      <c r="CF139" s="140"/>
      <c r="CG139" s="140"/>
      <c r="CH139" s="140"/>
      <c r="CI139" s="140"/>
      <c r="CJ139" s="140"/>
      <c r="CK139" s="140"/>
      <c r="CL139" s="140"/>
      <c r="CM139" s="140"/>
      <c r="CN139" s="139"/>
      <c r="CO139" s="140"/>
      <c r="CP139" s="140"/>
      <c r="CQ139" s="140"/>
      <c r="CR139" s="140"/>
      <c r="CS139" s="140"/>
      <c r="CT139" s="140"/>
      <c r="CU139" s="140"/>
      <c r="CV139" s="140"/>
      <c r="CW139" s="140"/>
      <c r="CX139" s="139"/>
      <c r="CY139" s="140"/>
      <c r="CZ139" s="140"/>
      <c r="DH139" s="132"/>
      <c r="DR139" s="132"/>
      <c r="EB139" s="132"/>
      <c r="EL139" s="132"/>
      <c r="EV139" s="132"/>
      <c r="FF139" s="132"/>
      <c r="FP139" s="132"/>
      <c r="FZ139" s="132"/>
      <c r="GJ139" s="132"/>
      <c r="GT139" s="132"/>
      <c r="HD139" s="132"/>
      <c r="HN139" s="132"/>
      <c r="HX139" s="132"/>
      <c r="IH139" s="132"/>
    </row>
    <row xmlns:x14ac="http://schemas.microsoft.com/office/spreadsheetml/2009/9/ac" r="140" s="3" customFormat="true" x14ac:dyDescent="0.25">
      <c r="A140" s="407" t="str">
        <f ca="true">IF(ISBLANK('Data Summary'!A142),"",'Data Summary'!A142)</f>
        <v/>
      </c>
      <c r="B140" s="132"/>
      <c r="L140" s="132"/>
      <c r="V140" s="132"/>
      <c r="AF140" s="132"/>
      <c r="AP140" s="132"/>
      <c r="AZ140" s="139"/>
      <c r="BA140" s="139"/>
      <c r="BB140" s="139"/>
      <c r="BC140" s="139"/>
      <c r="BD140" s="139"/>
      <c r="BE140" s="139"/>
      <c r="BF140" s="139"/>
      <c r="BG140" s="139"/>
      <c r="BH140" s="140"/>
      <c r="BI140" s="140"/>
      <c r="BJ140" s="139"/>
      <c r="BK140" s="140"/>
      <c r="BL140" s="140"/>
      <c r="BM140" s="140"/>
      <c r="BN140" s="140"/>
      <c r="BO140" s="140"/>
      <c r="BP140" s="140"/>
      <c r="BQ140" s="140"/>
      <c r="BR140" s="140"/>
      <c r="BS140" s="140"/>
      <c r="BT140" s="139"/>
      <c r="BU140" s="140"/>
      <c r="BV140" s="140"/>
      <c r="BW140" s="140"/>
      <c r="BX140" s="140"/>
      <c r="BY140" s="140"/>
      <c r="BZ140" s="140"/>
      <c r="CA140" s="140"/>
      <c r="CB140" s="140"/>
      <c r="CC140" s="140"/>
      <c r="CD140" s="139"/>
      <c r="CE140" s="140"/>
      <c r="CF140" s="140"/>
      <c r="CG140" s="140"/>
      <c r="CH140" s="140"/>
      <c r="CI140" s="140"/>
      <c r="CJ140" s="140"/>
      <c r="CK140" s="140"/>
      <c r="CL140" s="140"/>
      <c r="CM140" s="140"/>
      <c r="CN140" s="139"/>
      <c r="CO140" s="140"/>
      <c r="CP140" s="140"/>
      <c r="CQ140" s="140"/>
      <c r="CR140" s="140"/>
      <c r="CS140" s="140"/>
      <c r="CT140" s="140"/>
      <c r="CU140" s="140"/>
      <c r="CV140" s="140"/>
      <c r="CW140" s="140"/>
      <c r="CX140" s="139"/>
      <c r="CY140" s="140"/>
      <c r="CZ140" s="140"/>
      <c r="DH140" s="132"/>
      <c r="DR140" s="132"/>
      <c r="EB140" s="132"/>
      <c r="EL140" s="132"/>
      <c r="EV140" s="132"/>
      <c r="FF140" s="132"/>
      <c r="FP140" s="132"/>
      <c r="FZ140" s="132"/>
      <c r="GJ140" s="132"/>
      <c r="GT140" s="132"/>
      <c r="HD140" s="132"/>
      <c r="HN140" s="132"/>
      <c r="HX140" s="132"/>
      <c r="IH140" s="132"/>
    </row>
    <row xmlns:x14ac="http://schemas.microsoft.com/office/spreadsheetml/2009/9/ac" r="141" s="3" customFormat="true" x14ac:dyDescent="0.25">
      <c r="A141" s="407" t="str">
        <f ca="true">IF(ISBLANK('Data Summary'!A143),"",'Data Summary'!A143)</f>
        <v/>
      </c>
      <c r="B141" s="132"/>
      <c r="L141" s="132"/>
      <c r="V141" s="132"/>
      <c r="AF141" s="132"/>
      <c r="AP141" s="132"/>
      <c r="AZ141" s="139"/>
      <c r="BA141" s="139"/>
      <c r="BB141" s="139"/>
      <c r="BC141" s="139"/>
      <c r="BD141" s="139"/>
      <c r="BE141" s="139"/>
      <c r="BF141" s="139"/>
      <c r="BG141" s="139"/>
      <c r="BH141" s="140"/>
      <c r="BI141" s="140"/>
      <c r="BJ141" s="139"/>
      <c r="BK141" s="140"/>
      <c r="BL141" s="140"/>
      <c r="BM141" s="140"/>
      <c r="BN141" s="140"/>
      <c r="BO141" s="140"/>
      <c r="BP141" s="140"/>
      <c r="BQ141" s="140"/>
      <c r="BR141" s="140"/>
      <c r="BS141" s="140"/>
      <c r="BT141" s="139"/>
      <c r="BU141" s="140"/>
      <c r="BV141" s="140"/>
      <c r="BW141" s="140"/>
      <c r="BX141" s="140"/>
      <c r="BY141" s="140"/>
      <c r="BZ141" s="140"/>
      <c r="CA141" s="140"/>
      <c r="CB141" s="140"/>
      <c r="CC141" s="140"/>
      <c r="CD141" s="139"/>
      <c r="CE141" s="140"/>
      <c r="CF141" s="140"/>
      <c r="CG141" s="140"/>
      <c r="CH141" s="140"/>
      <c r="CI141" s="140"/>
      <c r="CJ141" s="140"/>
      <c r="CK141" s="140"/>
      <c r="CL141" s="140"/>
      <c r="CM141" s="140"/>
      <c r="CN141" s="139"/>
      <c r="CO141" s="140"/>
      <c r="CP141" s="140"/>
      <c r="CQ141" s="140"/>
      <c r="CR141" s="140"/>
      <c r="CS141" s="140"/>
      <c r="CT141" s="140"/>
      <c r="CU141" s="140"/>
      <c r="CV141" s="140"/>
      <c r="CW141" s="140"/>
      <c r="CX141" s="139"/>
      <c r="CY141" s="140"/>
      <c r="CZ141" s="140"/>
      <c r="DH141" s="132"/>
      <c r="DR141" s="132"/>
      <c r="EB141" s="132"/>
      <c r="EL141" s="132"/>
      <c r="EV141" s="132"/>
      <c r="FF141" s="132"/>
      <c r="FP141" s="132"/>
      <c r="FZ141" s="132"/>
      <c r="GJ141" s="132"/>
      <c r="GT141" s="132"/>
      <c r="HD141" s="132"/>
      <c r="HN141" s="132"/>
      <c r="HX141" s="132"/>
      <c r="IH141" s="132"/>
    </row>
    <row xmlns:x14ac="http://schemas.microsoft.com/office/spreadsheetml/2009/9/ac" r="142" s="3" customFormat="true" x14ac:dyDescent="0.25">
      <c r="A142" s="407" t="str">
        <f ca="true">IF(ISBLANK('Data Summary'!A144),"",'Data Summary'!A144)</f>
        <v/>
      </c>
      <c r="B142" s="132"/>
      <c r="L142" s="132"/>
      <c r="V142" s="132"/>
      <c r="AF142" s="132"/>
      <c r="AP142" s="132"/>
      <c r="AZ142" s="139"/>
      <c r="BA142" s="139"/>
      <c r="BB142" s="139"/>
      <c r="BC142" s="139"/>
      <c r="BD142" s="139"/>
      <c r="BE142" s="139"/>
      <c r="BF142" s="139"/>
      <c r="BG142" s="139"/>
      <c r="BH142" s="140"/>
      <c r="BI142" s="140"/>
      <c r="BJ142" s="139"/>
      <c r="BK142" s="140"/>
      <c r="BL142" s="140"/>
      <c r="BM142" s="140"/>
      <c r="BN142" s="140"/>
      <c r="BO142" s="140"/>
      <c r="BP142" s="140"/>
      <c r="BQ142" s="140"/>
      <c r="BR142" s="140"/>
      <c r="BS142" s="140"/>
      <c r="BT142" s="139"/>
      <c r="BU142" s="140"/>
      <c r="BV142" s="140"/>
      <c r="BW142" s="140"/>
      <c r="BX142" s="140"/>
      <c r="BY142" s="140"/>
      <c r="BZ142" s="140"/>
      <c r="CA142" s="140"/>
      <c r="CB142" s="140"/>
      <c r="CC142" s="140"/>
      <c r="CD142" s="139"/>
      <c r="CE142" s="140"/>
      <c r="CF142" s="140"/>
      <c r="CG142" s="140"/>
      <c r="CH142" s="140"/>
      <c r="CI142" s="140"/>
      <c r="CJ142" s="140"/>
      <c r="CK142" s="140"/>
      <c r="CL142" s="140"/>
      <c r="CM142" s="140"/>
      <c r="CN142" s="139"/>
      <c r="CO142" s="140"/>
      <c r="CP142" s="140"/>
      <c r="CQ142" s="140"/>
      <c r="CR142" s="140"/>
      <c r="CS142" s="140"/>
      <c r="CT142" s="140"/>
      <c r="CU142" s="140"/>
      <c r="CV142" s="140"/>
      <c r="CW142" s="140"/>
      <c r="CX142" s="139"/>
      <c r="CY142" s="140"/>
      <c r="CZ142" s="140"/>
      <c r="DH142" s="132"/>
      <c r="DR142" s="132"/>
      <c r="EB142" s="132"/>
      <c r="EL142" s="132"/>
      <c r="EV142" s="132"/>
      <c r="FF142" s="132"/>
      <c r="FP142" s="132"/>
      <c r="FZ142" s="132"/>
      <c r="GJ142" s="132"/>
      <c r="GT142" s="132"/>
      <c r="HD142" s="132"/>
      <c r="HN142" s="132"/>
      <c r="HX142" s="132"/>
      <c r="IH142" s="132"/>
    </row>
    <row xmlns:x14ac="http://schemas.microsoft.com/office/spreadsheetml/2009/9/ac" r="143" s="3" customFormat="true" x14ac:dyDescent="0.25">
      <c r="A143" s="407" t="str">
        <f ca="true">IF(ISBLANK('Data Summary'!A145),"",'Data Summary'!A145)</f>
        <v/>
      </c>
      <c r="B143" s="132"/>
      <c r="L143" s="132"/>
      <c r="V143" s="132"/>
      <c r="AF143" s="132"/>
      <c r="AP143" s="132"/>
      <c r="AZ143" s="139"/>
      <c r="BA143" s="139"/>
      <c r="BB143" s="139"/>
      <c r="BC143" s="139"/>
      <c r="BD143" s="139"/>
      <c r="BE143" s="139"/>
      <c r="BF143" s="139"/>
      <c r="BG143" s="139"/>
      <c r="BH143" s="140"/>
      <c r="BI143" s="140"/>
      <c r="BJ143" s="139"/>
      <c r="BK143" s="140"/>
      <c r="BL143" s="140"/>
      <c r="BM143" s="140"/>
      <c r="BN143" s="140"/>
      <c r="BO143" s="140"/>
      <c r="BP143" s="140"/>
      <c r="BQ143" s="140"/>
      <c r="BR143" s="140"/>
      <c r="BS143" s="140"/>
      <c r="BT143" s="139"/>
      <c r="BU143" s="140"/>
      <c r="BV143" s="140"/>
      <c r="BW143" s="140"/>
      <c r="BX143" s="140"/>
      <c r="BY143" s="140"/>
      <c r="BZ143" s="140"/>
      <c r="CA143" s="140"/>
      <c r="CB143" s="140"/>
      <c r="CC143" s="140"/>
      <c r="CD143" s="139"/>
      <c r="CE143" s="140"/>
      <c r="CF143" s="140"/>
      <c r="CG143" s="140"/>
      <c r="CH143" s="140"/>
      <c r="CI143" s="140"/>
      <c r="CJ143" s="140"/>
      <c r="CK143" s="140"/>
      <c r="CL143" s="140"/>
      <c r="CM143" s="140"/>
      <c r="CN143" s="139"/>
      <c r="CO143" s="140"/>
      <c r="CP143" s="140"/>
      <c r="CQ143" s="140"/>
      <c r="CR143" s="140"/>
      <c r="CS143" s="140"/>
      <c r="CT143" s="140"/>
      <c r="CU143" s="140"/>
      <c r="CV143" s="140"/>
      <c r="CW143" s="140"/>
      <c r="CX143" s="139"/>
      <c r="CY143" s="140"/>
      <c r="CZ143" s="140"/>
      <c r="DH143" s="132"/>
      <c r="DR143" s="132"/>
      <c r="EB143" s="132"/>
      <c r="EL143" s="132"/>
      <c r="EV143" s="132"/>
      <c r="FF143" s="132"/>
      <c r="FP143" s="132"/>
      <c r="FZ143" s="132"/>
      <c r="GJ143" s="132"/>
      <c r="GT143" s="132"/>
      <c r="HD143" s="132"/>
      <c r="HN143" s="132"/>
      <c r="HX143" s="132"/>
      <c r="IH143" s="132"/>
    </row>
    <row xmlns:x14ac="http://schemas.microsoft.com/office/spreadsheetml/2009/9/ac" r="144" s="3" customFormat="true" x14ac:dyDescent="0.25">
      <c r="A144" s="407" t="str">
        <f ca="true">IF(ISBLANK('Data Summary'!A146),"",'Data Summary'!A146)</f>
        <v/>
      </c>
      <c r="B144" s="132"/>
      <c r="L144" s="132"/>
      <c r="V144" s="132"/>
      <c r="AF144" s="132"/>
      <c r="AP144" s="132"/>
      <c r="AZ144" s="139"/>
      <c r="BA144" s="139"/>
      <c r="BB144" s="139"/>
      <c r="BC144" s="139"/>
      <c r="BD144" s="139"/>
      <c r="BE144" s="139"/>
      <c r="BF144" s="139"/>
      <c r="BG144" s="139"/>
      <c r="BH144" s="140"/>
      <c r="BI144" s="140"/>
      <c r="BJ144" s="139"/>
      <c r="BK144" s="140"/>
      <c r="BL144" s="140"/>
      <c r="BM144" s="140"/>
      <c r="BN144" s="140"/>
      <c r="BO144" s="140"/>
      <c r="BP144" s="140"/>
      <c r="BQ144" s="140"/>
      <c r="BR144" s="140"/>
      <c r="BS144" s="140"/>
      <c r="BT144" s="139"/>
      <c r="BU144" s="140"/>
      <c r="BV144" s="140"/>
      <c r="BW144" s="140"/>
      <c r="BX144" s="140"/>
      <c r="BY144" s="140"/>
      <c r="BZ144" s="140"/>
      <c r="CA144" s="140"/>
      <c r="CB144" s="140"/>
      <c r="CC144" s="140"/>
      <c r="CD144" s="139"/>
      <c r="CE144" s="140"/>
      <c r="CF144" s="140"/>
      <c r="CG144" s="140"/>
      <c r="CH144" s="140"/>
      <c r="CI144" s="140"/>
      <c r="CJ144" s="140"/>
      <c r="CK144" s="140"/>
      <c r="CL144" s="140"/>
      <c r="CM144" s="140"/>
      <c r="CN144" s="139"/>
      <c r="CO144" s="140"/>
      <c r="CP144" s="140"/>
      <c r="CQ144" s="140"/>
      <c r="CR144" s="140"/>
      <c r="CS144" s="140"/>
      <c r="CT144" s="140"/>
      <c r="CU144" s="140"/>
      <c r="CV144" s="140"/>
      <c r="CW144" s="140"/>
      <c r="CX144" s="139"/>
      <c r="CY144" s="140"/>
      <c r="CZ144" s="140"/>
      <c r="DH144" s="132"/>
      <c r="DR144" s="132"/>
      <c r="EB144" s="132"/>
      <c r="EL144" s="132"/>
      <c r="EV144" s="132"/>
      <c r="FF144" s="132"/>
      <c r="FP144" s="132"/>
      <c r="FZ144" s="132"/>
      <c r="GJ144" s="132"/>
      <c r="GT144" s="132"/>
      <c r="HD144" s="132"/>
      <c r="HN144" s="132"/>
      <c r="HX144" s="132"/>
      <c r="IH144" s="132"/>
    </row>
    <row xmlns:x14ac="http://schemas.microsoft.com/office/spreadsheetml/2009/9/ac" r="145" s="3" customFormat="true" x14ac:dyDescent="0.25">
      <c r="A145" s="407" t="str">
        <f ca="true">IF(ISBLANK('Data Summary'!A147),"",'Data Summary'!A147)</f>
        <v/>
      </c>
      <c r="B145" s="132"/>
      <c r="L145" s="132"/>
      <c r="V145" s="132"/>
      <c r="AF145" s="132"/>
      <c r="AP145" s="132"/>
      <c r="AZ145" s="139"/>
      <c r="BA145" s="139"/>
      <c r="BB145" s="139"/>
      <c r="BC145" s="139"/>
      <c r="BD145" s="139"/>
      <c r="BE145" s="139"/>
      <c r="BF145" s="139"/>
      <c r="BG145" s="139"/>
      <c r="BH145" s="140"/>
      <c r="BI145" s="140"/>
      <c r="BJ145" s="139"/>
      <c r="BK145" s="140"/>
      <c r="BL145" s="140"/>
      <c r="BM145" s="140"/>
      <c r="BN145" s="140"/>
      <c r="BO145" s="140"/>
      <c r="BP145" s="140"/>
      <c r="BQ145" s="140"/>
      <c r="BR145" s="140"/>
      <c r="BS145" s="140"/>
      <c r="BT145" s="139"/>
      <c r="BU145" s="140"/>
      <c r="BV145" s="140"/>
      <c r="BW145" s="140"/>
      <c r="BX145" s="140"/>
      <c r="BY145" s="140"/>
      <c r="BZ145" s="140"/>
      <c r="CA145" s="140"/>
      <c r="CB145" s="140"/>
      <c r="CC145" s="140"/>
      <c r="CD145" s="139"/>
      <c r="CE145" s="140"/>
      <c r="CF145" s="140"/>
      <c r="CG145" s="140"/>
      <c r="CH145" s="140"/>
      <c r="CI145" s="140"/>
      <c r="CJ145" s="140"/>
      <c r="CK145" s="140"/>
      <c r="CL145" s="140"/>
      <c r="CM145" s="140"/>
      <c r="CN145" s="139"/>
      <c r="CO145" s="140"/>
      <c r="CP145" s="140"/>
      <c r="CQ145" s="140"/>
      <c r="CR145" s="140"/>
      <c r="CS145" s="140"/>
      <c r="CT145" s="140"/>
      <c r="CU145" s="140"/>
      <c r="CV145" s="140"/>
      <c r="CW145" s="140"/>
      <c r="CX145" s="139"/>
      <c r="CY145" s="140"/>
      <c r="CZ145" s="140"/>
      <c r="DH145" s="132"/>
      <c r="DR145" s="132"/>
      <c r="EB145" s="132"/>
      <c r="EL145" s="132"/>
      <c r="EV145" s="132"/>
      <c r="FF145" s="132"/>
      <c r="FP145" s="132"/>
      <c r="FZ145" s="132"/>
      <c r="GJ145" s="132"/>
      <c r="GT145" s="132"/>
      <c r="HD145" s="132"/>
      <c r="HN145" s="132"/>
      <c r="HX145" s="132"/>
      <c r="IH145" s="132"/>
    </row>
    <row xmlns:x14ac="http://schemas.microsoft.com/office/spreadsheetml/2009/9/ac" r="146" s="3" customFormat="true" x14ac:dyDescent="0.25">
      <c r="A146" s="407" t="str">
        <f ca="true">IF(ISBLANK('Data Summary'!A148),"",'Data Summary'!A148)</f>
        <v/>
      </c>
      <c r="B146" s="132"/>
      <c r="L146" s="132"/>
      <c r="V146" s="132"/>
      <c r="AF146" s="132"/>
      <c r="AP146" s="132"/>
      <c r="AZ146" s="139"/>
      <c r="BA146" s="139"/>
      <c r="BB146" s="139"/>
      <c r="BC146" s="139"/>
      <c r="BD146" s="139"/>
      <c r="BE146" s="139"/>
      <c r="BF146" s="139"/>
      <c r="BG146" s="139"/>
      <c r="BH146" s="140"/>
      <c r="BI146" s="140"/>
      <c r="BJ146" s="139"/>
      <c r="BK146" s="140"/>
      <c r="BL146" s="140"/>
      <c r="BM146" s="140"/>
      <c r="BN146" s="140"/>
      <c r="BO146" s="140"/>
      <c r="BP146" s="140"/>
      <c r="BQ146" s="140"/>
      <c r="BR146" s="140"/>
      <c r="BS146" s="140"/>
      <c r="BT146" s="139"/>
      <c r="BU146" s="140"/>
      <c r="BV146" s="140"/>
      <c r="BW146" s="140"/>
      <c r="BX146" s="140"/>
      <c r="BY146" s="140"/>
      <c r="BZ146" s="140"/>
      <c r="CA146" s="140"/>
      <c r="CB146" s="140"/>
      <c r="CC146" s="140"/>
      <c r="CD146" s="139"/>
      <c r="CE146" s="140"/>
      <c r="CF146" s="140"/>
      <c r="CG146" s="140"/>
      <c r="CH146" s="140"/>
      <c r="CI146" s="140"/>
      <c r="CJ146" s="140"/>
      <c r="CK146" s="140"/>
      <c r="CL146" s="140"/>
      <c r="CM146" s="140"/>
      <c r="CN146" s="139"/>
      <c r="CO146" s="140"/>
      <c r="CP146" s="140"/>
      <c r="CQ146" s="140"/>
      <c r="CR146" s="140"/>
      <c r="CS146" s="140"/>
      <c r="CT146" s="140"/>
      <c r="CU146" s="140"/>
      <c r="CV146" s="140"/>
      <c r="CW146" s="140"/>
      <c r="CX146" s="139"/>
      <c r="CY146" s="140"/>
      <c r="CZ146" s="140"/>
      <c r="DH146" s="132"/>
      <c r="DR146" s="132"/>
      <c r="EB146" s="132"/>
      <c r="EL146" s="132"/>
      <c r="EV146" s="132"/>
      <c r="FF146" s="132"/>
      <c r="FP146" s="132"/>
      <c r="FZ146" s="132"/>
      <c r="GJ146" s="132"/>
      <c r="GT146" s="132"/>
      <c r="HD146" s="132"/>
      <c r="HN146" s="132"/>
      <c r="HX146" s="132"/>
      <c r="IH146" s="132"/>
    </row>
    <row xmlns:x14ac="http://schemas.microsoft.com/office/spreadsheetml/2009/9/ac" r="147" s="3" customFormat="true" x14ac:dyDescent="0.25">
      <c r="A147" s="407" t="str">
        <f ca="true">IF(ISBLANK('Data Summary'!A149),"",'Data Summary'!A149)</f>
        <v/>
      </c>
      <c r="B147" s="132"/>
      <c r="L147" s="132"/>
      <c r="V147" s="132"/>
      <c r="AF147" s="132"/>
      <c r="AP147" s="132"/>
      <c r="AZ147" s="139"/>
      <c r="BA147" s="139"/>
      <c r="BB147" s="139"/>
      <c r="BC147" s="139"/>
      <c r="BD147" s="139"/>
      <c r="BE147" s="139"/>
      <c r="BF147" s="139"/>
      <c r="BG147" s="139"/>
      <c r="BH147" s="140"/>
      <c r="BI147" s="140"/>
      <c r="BJ147" s="139"/>
      <c r="BK147" s="140"/>
      <c r="BL147" s="140"/>
      <c r="BM147" s="140"/>
      <c r="BN147" s="140"/>
      <c r="BO147" s="140"/>
      <c r="BP147" s="140"/>
      <c r="BQ147" s="140"/>
      <c r="BR147" s="140"/>
      <c r="BS147" s="140"/>
      <c r="BT147" s="139"/>
      <c r="BU147" s="140"/>
      <c r="BV147" s="140"/>
      <c r="BW147" s="140"/>
      <c r="BX147" s="140"/>
      <c r="BY147" s="140"/>
      <c r="BZ147" s="140"/>
      <c r="CA147" s="140"/>
      <c r="CB147" s="140"/>
      <c r="CC147" s="140"/>
      <c r="CD147" s="139"/>
      <c r="CE147" s="140"/>
      <c r="CF147" s="140"/>
      <c r="CG147" s="140"/>
      <c r="CH147" s="140"/>
      <c r="CI147" s="140"/>
      <c r="CJ147" s="140"/>
      <c r="CK147" s="140"/>
      <c r="CL147" s="140"/>
      <c r="CM147" s="140"/>
      <c r="CN147" s="139"/>
      <c r="CO147" s="140"/>
      <c r="CP147" s="140"/>
      <c r="CQ147" s="140"/>
      <c r="CR147" s="140"/>
      <c r="CS147" s="140"/>
      <c r="CT147" s="140"/>
      <c r="CU147" s="140"/>
      <c r="CV147" s="140"/>
      <c r="CW147" s="140"/>
      <c r="CX147" s="139"/>
      <c r="CY147" s="140"/>
      <c r="CZ147" s="140"/>
      <c r="DH147" s="132"/>
      <c r="DR147" s="132"/>
      <c r="EB147" s="132"/>
      <c r="EL147" s="132"/>
      <c r="EV147" s="132"/>
      <c r="FF147" s="132"/>
      <c r="FP147" s="132"/>
      <c r="FZ147" s="132"/>
      <c r="GJ147" s="132"/>
      <c r="GT147" s="132"/>
      <c r="HD147" s="132"/>
      <c r="HN147" s="132"/>
      <c r="HX147" s="132"/>
      <c r="IH147" s="132"/>
    </row>
    <row xmlns:x14ac="http://schemas.microsoft.com/office/spreadsheetml/2009/9/ac" r="148" s="3" customFormat="true" x14ac:dyDescent="0.25">
      <c r="A148" s="407" t="str">
        <f ca="true">IF(ISBLANK('Data Summary'!A150),"",'Data Summary'!A150)</f>
        <v/>
      </c>
      <c r="B148" s="132"/>
      <c r="L148" s="132"/>
      <c r="V148" s="132"/>
      <c r="AF148" s="132"/>
      <c r="AP148" s="132"/>
      <c r="AZ148" s="139"/>
      <c r="BA148" s="139"/>
      <c r="BB148" s="139"/>
      <c r="BC148" s="139"/>
      <c r="BD148" s="139"/>
      <c r="BE148" s="139"/>
      <c r="BF148" s="139"/>
      <c r="BG148" s="139"/>
      <c r="BH148" s="140"/>
      <c r="BI148" s="140"/>
      <c r="BJ148" s="139"/>
      <c r="BK148" s="140"/>
      <c r="BL148" s="140"/>
      <c r="BM148" s="140"/>
      <c r="BN148" s="140"/>
      <c r="BO148" s="140"/>
      <c r="BP148" s="140"/>
      <c r="BQ148" s="140"/>
      <c r="BR148" s="140"/>
      <c r="BS148" s="140"/>
      <c r="BT148" s="139"/>
      <c r="BU148" s="140"/>
      <c r="BV148" s="140"/>
      <c r="BW148" s="140"/>
      <c r="BX148" s="140"/>
      <c r="BY148" s="140"/>
      <c r="BZ148" s="140"/>
      <c r="CA148" s="140"/>
      <c r="CB148" s="140"/>
      <c r="CC148" s="140"/>
      <c r="CD148" s="139"/>
      <c r="CE148" s="140"/>
      <c r="CF148" s="140"/>
      <c r="CG148" s="140"/>
      <c r="CH148" s="140"/>
      <c r="CI148" s="140"/>
      <c r="CJ148" s="140"/>
      <c r="CK148" s="140"/>
      <c r="CL148" s="140"/>
      <c r="CM148" s="140"/>
      <c r="CN148" s="139"/>
      <c r="CO148" s="140"/>
      <c r="CP148" s="140"/>
      <c r="CQ148" s="140"/>
      <c r="CR148" s="140"/>
      <c r="CS148" s="140"/>
      <c r="CT148" s="140"/>
      <c r="CU148" s="140"/>
      <c r="CV148" s="140"/>
      <c r="CW148" s="140"/>
      <c r="CX148" s="139"/>
      <c r="CY148" s="140"/>
      <c r="CZ148" s="140"/>
      <c r="DH148" s="132"/>
      <c r="DR148" s="132"/>
      <c r="EB148" s="132"/>
      <c r="EL148" s="132"/>
      <c r="EV148" s="132"/>
      <c r="FF148" s="132"/>
      <c r="FP148" s="132"/>
      <c r="FZ148" s="132"/>
      <c r="GJ148" s="132"/>
      <c r="GT148" s="132"/>
      <c r="HD148" s="132"/>
      <c r="HN148" s="132"/>
      <c r="HX148" s="132"/>
      <c r="IH148" s="132"/>
    </row>
    <row xmlns:x14ac="http://schemas.microsoft.com/office/spreadsheetml/2009/9/ac" r="149" s="3" customFormat="true" x14ac:dyDescent="0.25">
      <c r="A149" s="407" t="str">
        <f ca="true">IF(ISBLANK('Data Summary'!A151),"",'Data Summary'!A151)</f>
        <v/>
      </c>
      <c r="B149" s="132"/>
      <c r="L149" s="132"/>
      <c r="V149" s="132"/>
      <c r="AF149" s="132"/>
      <c r="AP149" s="132"/>
      <c r="AZ149" s="139"/>
      <c r="BA149" s="139"/>
      <c r="BB149" s="139"/>
      <c r="BC149" s="139"/>
      <c r="BD149" s="139"/>
      <c r="BE149" s="139"/>
      <c r="BF149" s="139"/>
      <c r="BG149" s="139"/>
      <c r="BH149" s="140"/>
      <c r="BI149" s="140"/>
      <c r="BJ149" s="139"/>
      <c r="BK149" s="140"/>
      <c r="BL149" s="140"/>
      <c r="BM149" s="140"/>
      <c r="BN149" s="140"/>
      <c r="BO149" s="140"/>
      <c r="BP149" s="140"/>
      <c r="BQ149" s="140"/>
      <c r="BR149" s="140"/>
      <c r="BS149" s="140"/>
      <c r="BT149" s="139"/>
      <c r="BU149" s="140"/>
      <c r="BV149" s="140"/>
      <c r="BW149" s="140"/>
      <c r="BX149" s="140"/>
      <c r="BY149" s="140"/>
      <c r="BZ149" s="140"/>
      <c r="CA149" s="140"/>
      <c r="CB149" s="140"/>
      <c r="CC149" s="140"/>
      <c r="CD149" s="139"/>
      <c r="CE149" s="140"/>
      <c r="CF149" s="140"/>
      <c r="CG149" s="140"/>
      <c r="CH149" s="140"/>
      <c r="CI149" s="140"/>
      <c r="CJ149" s="140"/>
      <c r="CK149" s="140"/>
      <c r="CL149" s="140"/>
      <c r="CM149" s="140"/>
      <c r="CN149" s="139"/>
      <c r="CO149" s="140"/>
      <c r="CP149" s="140"/>
      <c r="CQ149" s="140"/>
      <c r="CR149" s="140"/>
      <c r="CS149" s="140"/>
      <c r="CT149" s="140"/>
      <c r="CU149" s="140"/>
      <c r="CV149" s="140"/>
      <c r="CW149" s="140"/>
      <c r="CX149" s="139"/>
      <c r="CY149" s="140"/>
      <c r="CZ149" s="140"/>
      <c r="DH149" s="132"/>
      <c r="DR149" s="132"/>
      <c r="EB149" s="132"/>
      <c r="EL149" s="132"/>
      <c r="EV149" s="132"/>
      <c r="FF149" s="132"/>
      <c r="FP149" s="132"/>
      <c r="FZ149" s="132"/>
      <c r="GJ149" s="132"/>
      <c r="GT149" s="132"/>
      <c r="HD149" s="132"/>
      <c r="HN149" s="132"/>
      <c r="HX149" s="132"/>
      <c r="IH149" s="132"/>
    </row>
    <row xmlns:x14ac="http://schemas.microsoft.com/office/spreadsheetml/2009/9/ac" r="150" s="3" customFormat="true" x14ac:dyDescent="0.25">
      <c r="A150" s="407" t="str">
        <f ca="true">IF(ISBLANK('Data Summary'!A152),"",'Data Summary'!A152)</f>
        <v/>
      </c>
      <c r="B150" s="132"/>
      <c r="L150" s="132"/>
      <c r="V150" s="132"/>
      <c r="AF150" s="132"/>
      <c r="AP150" s="132"/>
      <c r="AZ150" s="139"/>
      <c r="BA150" s="139"/>
      <c r="BB150" s="139"/>
      <c r="BC150" s="139"/>
      <c r="BD150" s="139"/>
      <c r="BE150" s="139"/>
      <c r="BF150" s="139"/>
      <c r="BG150" s="139"/>
      <c r="BH150" s="140"/>
      <c r="BI150" s="140"/>
      <c r="BJ150" s="139"/>
      <c r="BK150" s="140"/>
      <c r="BL150" s="140"/>
      <c r="BM150" s="140"/>
      <c r="BN150" s="140"/>
      <c r="BO150" s="140"/>
      <c r="BP150" s="140"/>
      <c r="BQ150" s="140"/>
      <c r="BR150" s="140"/>
      <c r="BS150" s="140"/>
      <c r="BT150" s="139"/>
      <c r="BU150" s="140"/>
      <c r="BV150" s="140"/>
      <c r="BW150" s="140"/>
      <c r="BX150" s="140"/>
      <c r="BY150" s="140"/>
      <c r="BZ150" s="140"/>
      <c r="CA150" s="140"/>
      <c r="CB150" s="140"/>
      <c r="CC150" s="140"/>
      <c r="CD150" s="139"/>
      <c r="CE150" s="140"/>
      <c r="CF150" s="140"/>
      <c r="CG150" s="140"/>
      <c r="CH150" s="140"/>
      <c r="CI150" s="140"/>
      <c r="CJ150" s="140"/>
      <c r="CK150" s="140"/>
      <c r="CL150" s="140"/>
      <c r="CM150" s="140"/>
      <c r="CN150" s="139"/>
      <c r="CO150" s="140"/>
      <c r="CP150" s="140"/>
      <c r="CQ150" s="140"/>
      <c r="CR150" s="140"/>
      <c r="CS150" s="140"/>
      <c r="CT150" s="140"/>
      <c r="CU150" s="140"/>
      <c r="CV150" s="140"/>
      <c r="CW150" s="140"/>
      <c r="CX150" s="139"/>
      <c r="CY150" s="140"/>
      <c r="CZ150" s="140"/>
      <c r="DH150" s="132"/>
      <c r="DR150" s="132"/>
      <c r="EB150" s="132"/>
      <c r="EL150" s="132"/>
      <c r="EV150" s="132"/>
      <c r="FF150" s="132"/>
      <c r="FP150" s="132"/>
      <c r="FZ150" s="132"/>
      <c r="GJ150" s="132"/>
      <c r="GT150" s="132"/>
      <c r="HD150" s="132"/>
      <c r="HN150" s="132"/>
      <c r="HX150" s="132"/>
      <c r="IH150" s="132"/>
    </row>
    <row xmlns:x14ac="http://schemas.microsoft.com/office/spreadsheetml/2009/9/ac" r="151" s="3" customFormat="true" x14ac:dyDescent="0.25">
      <c r="A151" s="407" t="str">
        <f ca="true">IF(ISBLANK('Data Summary'!A153),"",'Data Summary'!A153)</f>
        <v/>
      </c>
      <c r="B151" s="132"/>
      <c r="L151" s="132"/>
      <c r="V151" s="132"/>
      <c r="AF151" s="132"/>
      <c r="AP151" s="132"/>
      <c r="AZ151" s="139"/>
      <c r="BA151" s="139"/>
      <c r="BB151" s="139"/>
      <c r="BC151" s="139"/>
      <c r="BD151" s="139"/>
      <c r="BE151" s="139"/>
      <c r="BF151" s="139"/>
      <c r="BG151" s="139"/>
      <c r="BH151" s="140"/>
      <c r="BI151" s="140"/>
      <c r="BJ151" s="139"/>
      <c r="BK151" s="140"/>
      <c r="BL151" s="140"/>
      <c r="BM151" s="140"/>
      <c r="BN151" s="140"/>
      <c r="BO151" s="140"/>
      <c r="BP151" s="140"/>
      <c r="BQ151" s="140"/>
      <c r="BR151" s="140"/>
      <c r="BS151" s="140"/>
      <c r="BT151" s="139"/>
      <c r="BU151" s="140"/>
      <c r="BV151" s="140"/>
      <c r="BW151" s="140"/>
      <c r="BX151" s="140"/>
      <c r="BY151" s="140"/>
      <c r="BZ151" s="140"/>
      <c r="CA151" s="140"/>
      <c r="CB151" s="140"/>
      <c r="CC151" s="140"/>
      <c r="CD151" s="139"/>
      <c r="CE151" s="140"/>
      <c r="CF151" s="140"/>
      <c r="CG151" s="140"/>
      <c r="CH151" s="140"/>
      <c r="CI151" s="140"/>
      <c r="CJ151" s="140"/>
      <c r="CK151" s="140"/>
      <c r="CL151" s="140"/>
      <c r="CM151" s="140"/>
      <c r="CN151" s="139"/>
      <c r="CO151" s="140"/>
      <c r="CP151" s="140"/>
      <c r="CQ151" s="140"/>
      <c r="CR151" s="140"/>
      <c r="CS151" s="140"/>
      <c r="CT151" s="140"/>
      <c r="CU151" s="140"/>
      <c r="CV151" s="140"/>
      <c r="CW151" s="140"/>
      <c r="CX151" s="139"/>
      <c r="CY151" s="140"/>
      <c r="CZ151" s="140"/>
      <c r="DH151" s="132"/>
      <c r="DR151" s="132"/>
      <c r="EB151" s="132"/>
      <c r="EL151" s="132"/>
      <c r="EV151" s="132"/>
      <c r="FF151" s="132"/>
      <c r="FP151" s="132"/>
      <c r="FZ151" s="132"/>
      <c r="GJ151" s="132"/>
      <c r="GT151" s="132"/>
      <c r="HD151" s="132"/>
      <c r="HN151" s="132"/>
      <c r="HX151" s="132"/>
      <c r="IH151" s="132"/>
    </row>
    <row xmlns:x14ac="http://schemas.microsoft.com/office/spreadsheetml/2009/9/ac" r="152" s="3" customFormat="true" x14ac:dyDescent="0.25">
      <c r="A152" s="401"/>
      <c r="B152" s="132"/>
      <c r="L152" s="132"/>
      <c r="V152" s="132"/>
      <c r="AF152" s="132"/>
      <c r="AP152" s="132"/>
      <c r="AZ152" s="139"/>
      <c r="BA152" s="139"/>
      <c r="BB152" s="139"/>
      <c r="BC152" s="139"/>
      <c r="BD152" s="139"/>
      <c r="BE152" s="139"/>
      <c r="BF152" s="139"/>
      <c r="BG152" s="139"/>
      <c r="BH152" s="140"/>
      <c r="BI152" s="140"/>
      <c r="BJ152" s="139"/>
      <c r="BK152" s="140"/>
      <c r="BL152" s="140"/>
      <c r="BM152" s="140"/>
      <c r="BN152" s="140"/>
      <c r="BO152" s="140"/>
      <c r="BP152" s="140"/>
      <c r="BQ152" s="140"/>
      <c r="BR152" s="140"/>
      <c r="BS152" s="140"/>
      <c r="BT152" s="139"/>
      <c r="BU152" s="140"/>
      <c r="BV152" s="140"/>
      <c r="BW152" s="140"/>
      <c r="BX152" s="140"/>
      <c r="BY152" s="140"/>
      <c r="BZ152" s="140"/>
      <c r="CA152" s="140"/>
      <c r="CB152" s="140"/>
      <c r="CC152" s="140"/>
      <c r="CD152" s="139"/>
      <c r="CE152" s="140"/>
      <c r="CF152" s="140"/>
      <c r="CG152" s="140"/>
      <c r="CH152" s="140"/>
      <c r="CI152" s="140"/>
      <c r="CJ152" s="140"/>
      <c r="CK152" s="140"/>
      <c r="CL152" s="140"/>
      <c r="CM152" s="140"/>
      <c r="CN152" s="139"/>
      <c r="CO152" s="140"/>
      <c r="CP152" s="140"/>
      <c r="CQ152" s="140"/>
      <c r="CR152" s="140"/>
      <c r="CS152" s="140"/>
      <c r="CT152" s="140"/>
      <c r="CU152" s="140"/>
      <c r="CV152" s="140"/>
      <c r="CW152" s="140"/>
      <c r="CX152" s="139"/>
      <c r="CY152" s="140"/>
      <c r="CZ152" s="140"/>
      <c r="DH152" s="132"/>
      <c r="DR152" s="132"/>
      <c r="EB152" s="132"/>
      <c r="EL152" s="132"/>
      <c r="EV152" s="132"/>
      <c r="FF152" s="132"/>
      <c r="FP152" s="132"/>
      <c r="FZ152" s="132"/>
      <c r="GJ152" s="132"/>
      <c r="GT152" s="132"/>
      <c r="HD152" s="132"/>
      <c r="HN152" s="132"/>
      <c r="HX152" s="132"/>
      <c r="IH152" s="132"/>
    </row>
    <row xmlns:x14ac="http://schemas.microsoft.com/office/spreadsheetml/2009/9/ac" r="153" s="3" customFormat="true" x14ac:dyDescent="0.25">
      <c r="A153" s="401"/>
      <c r="B153" s="132"/>
      <c r="L153" s="132"/>
      <c r="V153" s="132"/>
      <c r="AF153" s="132"/>
      <c r="AP153" s="132"/>
      <c r="AZ153" s="139"/>
      <c r="BA153" s="139"/>
      <c r="BB153" s="139"/>
      <c r="BC153" s="139"/>
      <c r="BD153" s="139"/>
      <c r="BE153" s="139"/>
      <c r="BF153" s="139"/>
      <c r="BG153" s="139"/>
      <c r="BH153" s="140"/>
      <c r="BI153" s="140"/>
      <c r="BJ153" s="139"/>
      <c r="BK153" s="140"/>
      <c r="BL153" s="140"/>
      <c r="BM153" s="140"/>
      <c r="BN153" s="140"/>
      <c r="BO153" s="140"/>
      <c r="BP153" s="140"/>
      <c r="BQ153" s="140"/>
      <c r="BR153" s="140"/>
      <c r="BS153" s="140"/>
      <c r="BT153" s="139"/>
      <c r="BU153" s="140"/>
      <c r="BV153" s="140"/>
      <c r="BW153" s="140"/>
      <c r="BX153" s="140"/>
      <c r="BY153" s="140"/>
      <c r="BZ153" s="140"/>
      <c r="CA153" s="140"/>
      <c r="CB153" s="140"/>
      <c r="CC153" s="140"/>
      <c r="CD153" s="139"/>
      <c r="CE153" s="140"/>
      <c r="CF153" s="140"/>
      <c r="CG153" s="140"/>
      <c r="CH153" s="140"/>
      <c r="CI153" s="140"/>
      <c r="CJ153" s="140"/>
      <c r="CK153" s="140"/>
      <c r="CL153" s="140"/>
      <c r="CM153" s="140"/>
      <c r="CN153" s="139"/>
      <c r="CO153" s="140"/>
      <c r="CP153" s="140"/>
      <c r="CQ153" s="140"/>
      <c r="CR153" s="140"/>
      <c r="CS153" s="140"/>
      <c r="CT153" s="140"/>
      <c r="CU153" s="140"/>
      <c r="CV153" s="140"/>
      <c r="CW153" s="140"/>
      <c r="CX153" s="139"/>
      <c r="CY153" s="140"/>
      <c r="CZ153" s="140"/>
      <c r="DH153" s="132"/>
      <c r="DR153" s="132"/>
      <c r="EB153" s="132"/>
      <c r="EL153" s="132"/>
      <c r="EV153" s="132"/>
      <c r="FF153" s="132"/>
      <c r="FP153" s="132"/>
      <c r="FZ153" s="132"/>
      <c r="GJ153" s="132"/>
      <c r="GT153" s="132"/>
      <c r="HD153" s="132"/>
      <c r="HN153" s="132"/>
      <c r="HX153" s="132"/>
      <c r="IH153" s="132"/>
    </row>
    <row xmlns:x14ac="http://schemas.microsoft.com/office/spreadsheetml/2009/9/ac" r="154" s="3" customFormat="true" x14ac:dyDescent="0.25">
      <c r="A154" s="401"/>
      <c r="B154" s="132"/>
      <c r="L154" s="132"/>
      <c r="V154" s="132"/>
      <c r="AF154" s="132"/>
      <c r="AP154" s="132"/>
      <c r="AZ154" s="139"/>
      <c r="BA154" s="139"/>
      <c r="BB154" s="139"/>
      <c r="BC154" s="139"/>
      <c r="BD154" s="139"/>
      <c r="BE154" s="139"/>
      <c r="BF154" s="139"/>
      <c r="BG154" s="139"/>
      <c r="BH154" s="140"/>
      <c r="BI154" s="140"/>
      <c r="BJ154" s="139"/>
      <c r="BK154" s="140"/>
      <c r="BL154" s="140"/>
      <c r="BM154" s="140"/>
      <c r="BN154" s="140"/>
      <c r="BO154" s="140"/>
      <c r="BP154" s="140"/>
      <c r="BQ154" s="140"/>
      <c r="BR154" s="140"/>
      <c r="BS154" s="140"/>
      <c r="BT154" s="139"/>
      <c r="BU154" s="140"/>
      <c r="BV154" s="140"/>
      <c r="BW154" s="140"/>
      <c r="BX154" s="140"/>
      <c r="BY154" s="140"/>
      <c r="BZ154" s="140"/>
      <c r="CA154" s="140"/>
      <c r="CB154" s="140"/>
      <c r="CC154" s="140"/>
      <c r="CD154" s="139"/>
      <c r="CE154" s="140"/>
      <c r="CF154" s="140"/>
      <c r="CG154" s="140"/>
      <c r="CH154" s="140"/>
      <c r="CI154" s="140"/>
      <c r="CJ154" s="140"/>
      <c r="CK154" s="140"/>
      <c r="CL154" s="140"/>
      <c r="CM154" s="140"/>
      <c r="CN154" s="139"/>
      <c r="CO154" s="140"/>
      <c r="CP154" s="140"/>
      <c r="CQ154" s="140"/>
      <c r="CR154" s="140"/>
      <c r="CS154" s="140"/>
      <c r="CT154" s="140"/>
      <c r="CU154" s="140"/>
      <c r="CV154" s="140"/>
      <c r="CW154" s="140"/>
      <c r="CX154" s="139"/>
      <c r="CY154" s="140"/>
      <c r="CZ154" s="140"/>
      <c r="DH154" s="132"/>
      <c r="DR154" s="132"/>
      <c r="EB154" s="132"/>
      <c r="EL154" s="132"/>
      <c r="EV154" s="132"/>
      <c r="FF154" s="132"/>
      <c r="FP154" s="132"/>
      <c r="FZ154" s="132"/>
      <c r="GJ154" s="132"/>
      <c r="GT154" s="132"/>
      <c r="HD154" s="132"/>
      <c r="HN154" s="132"/>
      <c r="HX154" s="132"/>
      <c r="IH154" s="132"/>
    </row>
    <row xmlns:x14ac="http://schemas.microsoft.com/office/spreadsheetml/2009/9/ac" r="155" s="3" customFormat="true" x14ac:dyDescent="0.25">
      <c r="A155" s="401"/>
      <c r="B155" s="132"/>
      <c r="L155" s="132"/>
      <c r="V155" s="132"/>
      <c r="AF155" s="132"/>
      <c r="AP155" s="132"/>
      <c r="AZ155" s="139"/>
      <c r="BA155" s="139"/>
      <c r="BB155" s="139"/>
      <c r="BC155" s="139"/>
      <c r="BD155" s="139"/>
      <c r="BE155" s="139"/>
      <c r="BF155" s="139"/>
      <c r="BG155" s="139"/>
      <c r="BH155" s="140"/>
      <c r="BI155" s="140"/>
      <c r="BJ155" s="139"/>
      <c r="BK155" s="140"/>
      <c r="BL155" s="140"/>
      <c r="BM155" s="140"/>
      <c r="BN155" s="140"/>
      <c r="BO155" s="140"/>
      <c r="BP155" s="140"/>
      <c r="BQ155" s="140"/>
      <c r="BR155" s="140"/>
      <c r="BS155" s="140"/>
      <c r="BT155" s="139"/>
      <c r="BU155" s="140"/>
      <c r="BV155" s="140"/>
      <c r="BW155" s="140"/>
      <c r="BX155" s="140"/>
      <c r="BY155" s="140"/>
      <c r="BZ155" s="140"/>
      <c r="CA155" s="140"/>
      <c r="CB155" s="140"/>
      <c r="CC155" s="140"/>
      <c r="CD155" s="139"/>
      <c r="CE155" s="140"/>
      <c r="CF155" s="140"/>
      <c r="CG155" s="140"/>
      <c r="CH155" s="140"/>
      <c r="CI155" s="140"/>
      <c r="CJ155" s="140"/>
      <c r="CK155" s="140"/>
      <c r="CL155" s="140"/>
      <c r="CM155" s="140"/>
      <c r="CN155" s="139"/>
      <c r="CO155" s="140"/>
      <c r="CP155" s="140"/>
      <c r="CQ155" s="140"/>
      <c r="CR155" s="140"/>
      <c r="CS155" s="140"/>
      <c r="CT155" s="140"/>
      <c r="CU155" s="140"/>
      <c r="CV155" s="140"/>
      <c r="CW155" s="140"/>
      <c r="CX155" s="139"/>
      <c r="CY155" s="140"/>
      <c r="CZ155" s="140"/>
      <c r="DH155" s="132"/>
      <c r="DR155" s="132"/>
      <c r="EB155" s="132"/>
      <c r="EL155" s="132"/>
      <c r="EV155" s="132"/>
      <c r="FF155" s="132"/>
      <c r="FP155" s="132"/>
      <c r="FZ155" s="132"/>
      <c r="GJ155" s="132"/>
      <c r="GT155" s="132"/>
      <c r="HD155" s="132"/>
      <c r="HN155" s="132"/>
      <c r="HX155" s="132"/>
      <c r="IH155" s="132"/>
    </row>
    <row xmlns:x14ac="http://schemas.microsoft.com/office/spreadsheetml/2009/9/ac" r="156" s="3" customFormat="true" x14ac:dyDescent="0.25">
      <c r="A156" s="401"/>
      <c r="B156" s="132"/>
      <c r="L156" s="132"/>
      <c r="V156" s="132"/>
      <c r="AF156" s="132"/>
      <c r="AP156" s="132"/>
      <c r="AZ156" s="139"/>
      <c r="BA156" s="139"/>
      <c r="BB156" s="139"/>
      <c r="BC156" s="139"/>
      <c r="BD156" s="139"/>
      <c r="BE156" s="139"/>
      <c r="BF156" s="139"/>
      <c r="BG156" s="139"/>
      <c r="BH156" s="140"/>
      <c r="BI156" s="140"/>
      <c r="BJ156" s="139"/>
      <c r="BK156" s="140"/>
      <c r="BL156" s="140"/>
      <c r="BM156" s="140"/>
      <c r="BN156" s="140"/>
      <c r="BO156" s="140"/>
      <c r="BP156" s="140"/>
      <c r="BQ156" s="140"/>
      <c r="BR156" s="140"/>
      <c r="BS156" s="140"/>
      <c r="BT156" s="139"/>
      <c r="BU156" s="140"/>
      <c r="BV156" s="140"/>
      <c r="BW156" s="140"/>
      <c r="BX156" s="140"/>
      <c r="BY156" s="140"/>
      <c r="BZ156" s="140"/>
      <c r="CA156" s="140"/>
      <c r="CB156" s="140"/>
      <c r="CC156" s="140"/>
      <c r="CD156" s="139"/>
      <c r="CE156" s="140"/>
      <c r="CF156" s="140"/>
      <c r="CG156" s="140"/>
      <c r="CH156" s="140"/>
      <c r="CI156" s="140"/>
      <c r="CJ156" s="140"/>
      <c r="CK156" s="140"/>
      <c r="CL156" s="140"/>
      <c r="CM156" s="140"/>
      <c r="CN156" s="139"/>
      <c r="CO156" s="140"/>
      <c r="CP156" s="140"/>
      <c r="CQ156" s="140"/>
      <c r="CR156" s="140"/>
      <c r="CS156" s="140"/>
      <c r="CT156" s="140"/>
      <c r="CU156" s="140"/>
      <c r="CV156" s="140"/>
      <c r="CW156" s="140"/>
      <c r="CX156" s="139"/>
      <c r="CY156" s="140"/>
      <c r="CZ156" s="140"/>
      <c r="DH156" s="132"/>
      <c r="DR156" s="132"/>
      <c r="EB156" s="132"/>
      <c r="EL156" s="132"/>
      <c r="EV156" s="132"/>
      <c r="FF156" s="132"/>
      <c r="FP156" s="132"/>
      <c r="FZ156" s="132"/>
      <c r="GJ156" s="132"/>
      <c r="GT156" s="132"/>
      <c r="HD156" s="132"/>
      <c r="HN156" s="132"/>
      <c r="HX156" s="132"/>
      <c r="IH156" s="132"/>
    </row>
    <row xmlns:x14ac="http://schemas.microsoft.com/office/spreadsheetml/2009/9/ac" r="157" s="3" customFormat="true" x14ac:dyDescent="0.25">
      <c r="A157" s="401"/>
      <c r="B157" s="132"/>
      <c r="L157" s="132"/>
      <c r="V157" s="132"/>
      <c r="AF157" s="132"/>
      <c r="AP157" s="132"/>
      <c r="AZ157" s="139"/>
      <c r="BA157" s="139"/>
      <c r="BB157" s="139"/>
      <c r="BC157" s="139"/>
      <c r="BD157" s="139"/>
      <c r="BE157" s="139"/>
      <c r="BF157" s="139"/>
      <c r="BG157" s="139"/>
      <c r="BH157" s="140"/>
      <c r="BI157" s="140"/>
      <c r="BJ157" s="139"/>
      <c r="BK157" s="140"/>
      <c r="BL157" s="140"/>
      <c r="BM157" s="140"/>
      <c r="BN157" s="140"/>
      <c r="BO157" s="140"/>
      <c r="BP157" s="140"/>
      <c r="BQ157" s="140"/>
      <c r="BR157" s="140"/>
      <c r="BS157" s="140"/>
      <c r="BT157" s="139"/>
      <c r="BU157" s="140"/>
      <c r="BV157" s="140"/>
      <c r="BW157" s="140"/>
      <c r="BX157" s="140"/>
      <c r="BY157" s="140"/>
      <c r="BZ157" s="140"/>
      <c r="CA157" s="140"/>
      <c r="CB157" s="140"/>
      <c r="CC157" s="140"/>
      <c r="CD157" s="139"/>
      <c r="CE157" s="140"/>
      <c r="CF157" s="140"/>
      <c r="CG157" s="140"/>
      <c r="CH157" s="140"/>
      <c r="CI157" s="140"/>
      <c r="CJ157" s="140"/>
      <c r="CK157" s="140"/>
      <c r="CL157" s="140"/>
      <c r="CM157" s="140"/>
      <c r="CN157" s="139"/>
      <c r="CO157" s="140"/>
      <c r="CP157" s="140"/>
      <c r="CQ157" s="140"/>
      <c r="CR157" s="140"/>
      <c r="CS157" s="140"/>
      <c r="CT157" s="140"/>
      <c r="CU157" s="140"/>
      <c r="CV157" s="140"/>
      <c r="CW157" s="140"/>
      <c r="CX157" s="139"/>
      <c r="CY157" s="140"/>
      <c r="CZ157" s="140"/>
      <c r="DH157" s="132"/>
      <c r="DR157" s="132"/>
      <c r="EB157" s="132"/>
      <c r="EL157" s="132"/>
      <c r="EV157" s="132"/>
      <c r="FF157" s="132"/>
      <c r="FP157" s="132"/>
      <c r="FZ157" s="132"/>
      <c r="GJ157" s="132"/>
      <c r="GT157" s="132"/>
      <c r="HD157" s="132"/>
      <c r="HN157" s="132"/>
      <c r="HX157" s="132"/>
      <c r="IH157" s="132"/>
    </row>
    <row xmlns:x14ac="http://schemas.microsoft.com/office/spreadsheetml/2009/9/ac" r="158" s="3" customFormat="true" x14ac:dyDescent="0.25">
      <c r="A158" s="401"/>
      <c r="B158" s="132"/>
      <c r="L158" s="132"/>
      <c r="V158" s="132"/>
      <c r="AF158" s="132"/>
      <c r="AP158" s="132"/>
      <c r="AZ158" s="139"/>
      <c r="BA158" s="139"/>
      <c r="BB158" s="139"/>
      <c r="BC158" s="139"/>
      <c r="BD158" s="139"/>
      <c r="BE158" s="139"/>
      <c r="BF158" s="139"/>
      <c r="BG158" s="139"/>
      <c r="BH158" s="140"/>
      <c r="BI158" s="140"/>
      <c r="BJ158" s="139"/>
      <c r="BK158" s="140"/>
      <c r="BL158" s="140"/>
      <c r="BM158" s="140"/>
      <c r="BN158" s="140"/>
      <c r="BO158" s="140"/>
      <c r="BP158" s="140"/>
      <c r="BQ158" s="140"/>
      <c r="BR158" s="140"/>
      <c r="BS158" s="140"/>
      <c r="BT158" s="139"/>
      <c r="BU158" s="140"/>
      <c r="BV158" s="140"/>
      <c r="BW158" s="140"/>
      <c r="BX158" s="140"/>
      <c r="BY158" s="140"/>
      <c r="BZ158" s="140"/>
      <c r="CA158" s="140"/>
      <c r="CB158" s="140"/>
      <c r="CC158" s="140"/>
      <c r="CD158" s="139"/>
      <c r="CE158" s="140"/>
      <c r="CF158" s="140"/>
      <c r="CG158" s="140"/>
      <c r="CH158" s="140"/>
      <c r="CI158" s="140"/>
      <c r="CJ158" s="140"/>
      <c r="CK158" s="140"/>
      <c r="CL158" s="140"/>
      <c r="CM158" s="140"/>
      <c r="CN158" s="139"/>
      <c r="CO158" s="140"/>
      <c r="CP158" s="140"/>
      <c r="CQ158" s="140"/>
      <c r="CR158" s="140"/>
      <c r="CS158" s="140"/>
      <c r="CT158" s="140"/>
      <c r="CU158" s="140"/>
      <c r="CV158" s="140"/>
      <c r="CW158" s="140"/>
      <c r="CX158" s="139"/>
      <c r="CY158" s="140"/>
      <c r="CZ158" s="140"/>
      <c r="DH158" s="132"/>
      <c r="DR158" s="132"/>
      <c r="EB158" s="132"/>
      <c r="EL158" s="132"/>
      <c r="EV158" s="132"/>
      <c r="FF158" s="132"/>
      <c r="FP158" s="132"/>
      <c r="FZ158" s="132"/>
      <c r="GJ158" s="132"/>
      <c r="GT158" s="132"/>
      <c r="HD158" s="132"/>
      <c r="HN158" s="132"/>
      <c r="HX158" s="132"/>
      <c r="IH158" s="132"/>
    </row>
    <row xmlns:x14ac="http://schemas.microsoft.com/office/spreadsheetml/2009/9/ac" r="159" s="3" customFormat="true" x14ac:dyDescent="0.25">
      <c r="A159" s="401"/>
      <c r="B159" s="132"/>
      <c r="L159" s="132"/>
      <c r="V159" s="132"/>
      <c r="AF159" s="132"/>
      <c r="AP159" s="132"/>
      <c r="AZ159" s="139"/>
      <c r="BA159" s="139"/>
      <c r="BB159" s="139"/>
      <c r="BC159" s="139"/>
      <c r="BD159" s="139"/>
      <c r="BE159" s="139"/>
      <c r="BF159" s="139"/>
      <c r="BG159" s="139"/>
      <c r="BH159" s="140"/>
      <c r="BI159" s="140"/>
      <c r="BJ159" s="139"/>
      <c r="BK159" s="140"/>
      <c r="BL159" s="140"/>
      <c r="BM159" s="140"/>
      <c r="BN159" s="140"/>
      <c r="BO159" s="140"/>
      <c r="BP159" s="140"/>
      <c r="BQ159" s="140"/>
      <c r="BR159" s="140"/>
      <c r="BS159" s="140"/>
      <c r="BT159" s="139"/>
      <c r="BU159" s="140"/>
      <c r="BV159" s="140"/>
      <c r="BW159" s="140"/>
      <c r="BX159" s="140"/>
      <c r="BY159" s="140"/>
      <c r="BZ159" s="140"/>
      <c r="CA159" s="140"/>
      <c r="CB159" s="140"/>
      <c r="CC159" s="140"/>
      <c r="CD159" s="139"/>
      <c r="CE159" s="140"/>
      <c r="CF159" s="140"/>
      <c r="CG159" s="140"/>
      <c r="CH159" s="140"/>
      <c r="CI159" s="140"/>
      <c r="CJ159" s="140"/>
      <c r="CK159" s="140"/>
      <c r="CL159" s="140"/>
      <c r="CM159" s="140"/>
      <c r="CN159" s="139"/>
      <c r="CO159" s="140"/>
      <c r="CP159" s="140"/>
      <c r="CQ159" s="140"/>
      <c r="CR159" s="140"/>
      <c r="CS159" s="140"/>
      <c r="CT159" s="140"/>
      <c r="CU159" s="140"/>
      <c r="CV159" s="140"/>
      <c r="CW159" s="140"/>
      <c r="CX159" s="139"/>
      <c r="CY159" s="140"/>
      <c r="CZ159" s="140"/>
      <c r="DH159" s="132"/>
      <c r="DR159" s="132"/>
      <c r="EB159" s="132"/>
      <c r="EL159" s="132"/>
      <c r="EV159" s="132"/>
      <c r="FF159" s="132"/>
      <c r="FP159" s="132"/>
      <c r="FZ159" s="132"/>
      <c r="GJ159" s="132"/>
      <c r="GT159" s="132"/>
      <c r="HD159" s="132"/>
      <c r="HN159" s="132"/>
      <c r="HX159" s="132"/>
      <c r="IH159" s="132"/>
    </row>
    <row xmlns:x14ac="http://schemas.microsoft.com/office/spreadsheetml/2009/9/ac" r="160" s="3" customFormat="true" x14ac:dyDescent="0.25">
      <c r="A160" s="401"/>
      <c r="B160" s="132"/>
      <c r="L160" s="132"/>
      <c r="V160" s="132"/>
      <c r="AF160" s="132"/>
      <c r="AP160" s="132"/>
      <c r="AZ160" s="139"/>
      <c r="BA160" s="139"/>
      <c r="BB160" s="139"/>
      <c r="BC160" s="139"/>
      <c r="BD160" s="139"/>
      <c r="BE160" s="139"/>
      <c r="BF160" s="139"/>
      <c r="BG160" s="139"/>
      <c r="BH160" s="140"/>
      <c r="BI160" s="140"/>
      <c r="BJ160" s="139"/>
      <c r="BK160" s="140"/>
      <c r="BL160" s="140"/>
      <c r="BM160" s="140"/>
      <c r="BN160" s="140"/>
      <c r="BO160" s="140"/>
      <c r="BP160" s="140"/>
      <c r="BQ160" s="140"/>
      <c r="BR160" s="140"/>
      <c r="BS160" s="140"/>
      <c r="BT160" s="139"/>
      <c r="BU160" s="140"/>
      <c r="BV160" s="140"/>
      <c r="BW160" s="140"/>
      <c r="BX160" s="140"/>
      <c r="BY160" s="140"/>
      <c r="BZ160" s="140"/>
      <c r="CA160" s="140"/>
      <c r="CB160" s="140"/>
      <c r="CC160" s="140"/>
      <c r="CD160" s="139"/>
      <c r="CE160" s="140"/>
      <c r="CF160" s="140"/>
      <c r="CG160" s="140"/>
      <c r="CH160" s="140"/>
      <c r="CI160" s="140"/>
      <c r="CJ160" s="140"/>
      <c r="CK160" s="140"/>
      <c r="CL160" s="140"/>
      <c r="CM160" s="140"/>
      <c r="CN160" s="139"/>
      <c r="CO160" s="140"/>
      <c r="CP160" s="140"/>
      <c r="CQ160" s="140"/>
      <c r="CR160" s="140"/>
      <c r="CS160" s="140"/>
      <c r="CT160" s="140"/>
      <c r="CU160" s="140"/>
      <c r="CV160" s="140"/>
      <c r="CW160" s="140"/>
      <c r="CX160" s="139"/>
      <c r="CY160" s="140"/>
      <c r="CZ160" s="140"/>
      <c r="DH160" s="132"/>
      <c r="DR160" s="132"/>
      <c r="EB160" s="132"/>
      <c r="EL160" s="132"/>
      <c r="EV160" s="132"/>
      <c r="FF160" s="132"/>
      <c r="FP160" s="132"/>
      <c r="FZ160" s="132"/>
      <c r="GJ160" s="132"/>
      <c r="GT160" s="132"/>
      <c r="HD160" s="132"/>
      <c r="HN160" s="132"/>
      <c r="HX160" s="132"/>
      <c r="IH160" s="132"/>
    </row>
    <row xmlns:x14ac="http://schemas.microsoft.com/office/spreadsheetml/2009/9/ac" r="161" s="3" customFormat="true" x14ac:dyDescent="0.25">
      <c r="A161" s="401"/>
      <c r="B161" s="132"/>
      <c r="L161" s="132"/>
      <c r="V161" s="132"/>
      <c r="AF161" s="132"/>
      <c r="AP161" s="132"/>
      <c r="AZ161" s="139"/>
      <c r="BA161" s="139"/>
      <c r="BB161" s="139"/>
      <c r="BC161" s="139"/>
      <c r="BD161" s="139"/>
      <c r="BE161" s="139"/>
      <c r="BF161" s="139"/>
      <c r="BG161" s="139"/>
      <c r="BH161" s="140"/>
      <c r="BI161" s="140"/>
      <c r="BJ161" s="139"/>
      <c r="BK161" s="140"/>
      <c r="BL161" s="140"/>
      <c r="BM161" s="140"/>
      <c r="BN161" s="140"/>
      <c r="BO161" s="140"/>
      <c r="BP161" s="140"/>
      <c r="BQ161" s="140"/>
      <c r="BR161" s="140"/>
      <c r="BS161" s="140"/>
      <c r="BT161" s="139"/>
      <c r="BU161" s="140"/>
      <c r="BV161" s="140"/>
      <c r="BW161" s="140"/>
      <c r="BX161" s="140"/>
      <c r="BY161" s="140"/>
      <c r="BZ161" s="140"/>
      <c r="CA161" s="140"/>
      <c r="CB161" s="140"/>
      <c r="CC161" s="140"/>
      <c r="CD161" s="139"/>
      <c r="CE161" s="140"/>
      <c r="CF161" s="140"/>
      <c r="CG161" s="140"/>
      <c r="CH161" s="140"/>
      <c r="CI161" s="140"/>
      <c r="CJ161" s="140"/>
      <c r="CK161" s="140"/>
      <c r="CL161" s="140"/>
      <c r="CM161" s="140"/>
      <c r="CN161" s="139"/>
      <c r="CO161" s="140"/>
      <c r="CP161" s="140"/>
      <c r="CQ161" s="140"/>
      <c r="CR161" s="140"/>
      <c r="CS161" s="140"/>
      <c r="CT161" s="140"/>
      <c r="CU161" s="140"/>
      <c r="CV161" s="140"/>
      <c r="CW161" s="140"/>
      <c r="CX161" s="139"/>
      <c r="CY161" s="140"/>
      <c r="CZ161" s="140"/>
      <c r="DH161" s="132"/>
      <c r="DR161" s="132"/>
      <c r="EB161" s="132"/>
      <c r="EL161" s="132"/>
      <c r="EV161" s="132"/>
      <c r="FF161" s="132"/>
      <c r="FP161" s="132"/>
      <c r="FZ161" s="132"/>
      <c r="GJ161" s="132"/>
      <c r="GT161" s="132"/>
      <c r="HD161" s="132"/>
      <c r="HN161" s="132"/>
      <c r="HX161" s="132"/>
      <c r="IH161" s="132"/>
    </row>
    <row xmlns:x14ac="http://schemas.microsoft.com/office/spreadsheetml/2009/9/ac" r="162" s="3" customFormat="true" x14ac:dyDescent="0.25">
      <c r="A162" s="401"/>
      <c r="B162" s="132"/>
      <c r="L162" s="132"/>
      <c r="V162" s="132"/>
      <c r="AF162" s="132"/>
      <c r="AP162" s="132"/>
      <c r="AZ162" s="139"/>
      <c r="BA162" s="139"/>
      <c r="BB162" s="139"/>
      <c r="BC162" s="139"/>
      <c r="BD162" s="139"/>
      <c r="BE162" s="139"/>
      <c r="BF162" s="139"/>
      <c r="BG162" s="139"/>
      <c r="BH162" s="140"/>
      <c r="BI162" s="140"/>
      <c r="BJ162" s="139"/>
      <c r="BK162" s="140"/>
      <c r="BL162" s="140"/>
      <c r="BM162" s="140"/>
      <c r="BN162" s="140"/>
      <c r="BO162" s="140"/>
      <c r="BP162" s="140"/>
      <c r="BQ162" s="140"/>
      <c r="BR162" s="140"/>
      <c r="BS162" s="140"/>
      <c r="BT162" s="139"/>
      <c r="BU162" s="140"/>
      <c r="BV162" s="140"/>
      <c r="BW162" s="140"/>
      <c r="BX162" s="140"/>
      <c r="BY162" s="140"/>
      <c r="BZ162" s="140"/>
      <c r="CA162" s="140"/>
      <c r="CB162" s="140"/>
      <c r="CC162" s="140"/>
      <c r="CD162" s="139"/>
      <c r="CE162" s="140"/>
      <c r="CF162" s="140"/>
      <c r="CG162" s="140"/>
      <c r="CH162" s="140"/>
      <c r="CI162" s="140"/>
      <c r="CJ162" s="140"/>
      <c r="CK162" s="140"/>
      <c r="CL162" s="140"/>
      <c r="CM162" s="140"/>
      <c r="CN162" s="139"/>
      <c r="CO162" s="140"/>
      <c r="CP162" s="140"/>
      <c r="CQ162" s="140"/>
      <c r="CR162" s="140"/>
      <c r="CS162" s="140"/>
      <c r="CT162" s="140"/>
      <c r="CU162" s="140"/>
      <c r="CV162" s="140"/>
      <c r="CW162" s="140"/>
      <c r="CX162" s="139"/>
      <c r="CY162" s="140"/>
      <c r="CZ162" s="140"/>
      <c r="DH162" s="132"/>
      <c r="DR162" s="132"/>
      <c r="EB162" s="132"/>
      <c r="EL162" s="132"/>
      <c r="EV162" s="132"/>
      <c r="FF162" s="132"/>
      <c r="FP162" s="132"/>
      <c r="FZ162" s="132"/>
      <c r="GJ162" s="132"/>
      <c r="GT162" s="132"/>
      <c r="HD162" s="132"/>
      <c r="HN162" s="132"/>
      <c r="HX162" s="132"/>
      <c r="IH162" s="132"/>
    </row>
    <row xmlns:x14ac="http://schemas.microsoft.com/office/spreadsheetml/2009/9/ac" r="163" s="3" customFormat="true" x14ac:dyDescent="0.25">
      <c r="A163" s="401"/>
      <c r="B163" s="132"/>
      <c r="L163" s="132"/>
      <c r="V163" s="132"/>
      <c r="AF163" s="132"/>
      <c r="AP163" s="132"/>
      <c r="AZ163" s="139"/>
      <c r="BA163" s="139"/>
      <c r="BB163" s="139"/>
      <c r="BC163" s="139"/>
      <c r="BD163" s="139"/>
      <c r="BE163" s="139"/>
      <c r="BF163" s="139"/>
      <c r="BG163" s="139"/>
      <c r="BH163" s="140"/>
      <c r="BI163" s="140"/>
      <c r="BJ163" s="139"/>
      <c r="BK163" s="140"/>
      <c r="BL163" s="140"/>
      <c r="BM163" s="140"/>
      <c r="BN163" s="140"/>
      <c r="BO163" s="140"/>
      <c r="BP163" s="140"/>
      <c r="BQ163" s="140"/>
      <c r="BR163" s="140"/>
      <c r="BS163" s="140"/>
      <c r="BT163" s="139"/>
      <c r="BU163" s="140"/>
      <c r="BV163" s="140"/>
      <c r="BW163" s="140"/>
      <c r="BX163" s="140"/>
      <c r="BY163" s="140"/>
      <c r="BZ163" s="140"/>
      <c r="CA163" s="140"/>
      <c r="CB163" s="140"/>
      <c r="CC163" s="140"/>
      <c r="CD163" s="139"/>
      <c r="CE163" s="140"/>
      <c r="CF163" s="140"/>
      <c r="CG163" s="140"/>
      <c r="CH163" s="140"/>
      <c r="CI163" s="140"/>
      <c r="CJ163" s="140"/>
      <c r="CK163" s="140"/>
      <c r="CL163" s="140"/>
      <c r="CM163" s="140"/>
      <c r="CN163" s="139"/>
      <c r="CO163" s="140"/>
      <c r="CP163" s="140"/>
      <c r="CQ163" s="140"/>
      <c r="CR163" s="140"/>
      <c r="CS163" s="140"/>
      <c r="CT163" s="140"/>
      <c r="CU163" s="140"/>
      <c r="CV163" s="140"/>
      <c r="CW163" s="140"/>
      <c r="CX163" s="139"/>
      <c r="CY163" s="140"/>
      <c r="CZ163" s="140"/>
      <c r="DH163" s="132"/>
      <c r="DR163" s="132"/>
      <c r="EB163" s="132"/>
      <c r="EL163" s="132"/>
      <c r="EV163" s="132"/>
      <c r="FF163" s="132"/>
      <c r="FP163" s="132"/>
      <c r="FZ163" s="132"/>
      <c r="GJ163" s="132"/>
      <c r="GT163" s="132"/>
      <c r="HD163" s="132"/>
      <c r="HN163" s="132"/>
      <c r="HX163" s="132"/>
      <c r="IH163" s="132"/>
    </row>
    <row xmlns:x14ac="http://schemas.microsoft.com/office/spreadsheetml/2009/9/ac" r="164" s="3" customFormat="true" x14ac:dyDescent="0.25">
      <c r="A164" s="401"/>
      <c r="B164" s="132"/>
      <c r="L164" s="132"/>
      <c r="V164" s="132"/>
      <c r="AF164" s="132"/>
      <c r="AP164" s="132"/>
      <c r="AZ164" s="139"/>
      <c r="BA164" s="139"/>
      <c r="BB164" s="139"/>
      <c r="BC164" s="139"/>
      <c r="BD164" s="139"/>
      <c r="BE164" s="139"/>
      <c r="BF164" s="139"/>
      <c r="BG164" s="139"/>
      <c r="BH164" s="140"/>
      <c r="BI164" s="140"/>
      <c r="BJ164" s="139"/>
      <c r="BK164" s="140"/>
      <c r="BL164" s="140"/>
      <c r="BM164" s="140"/>
      <c r="BN164" s="140"/>
      <c r="BO164" s="140"/>
      <c r="BP164" s="140"/>
      <c r="BQ164" s="140"/>
      <c r="BR164" s="140"/>
      <c r="BS164" s="140"/>
      <c r="BT164" s="139"/>
      <c r="BU164" s="140"/>
      <c r="BV164" s="140"/>
      <c r="BW164" s="140"/>
      <c r="BX164" s="140"/>
      <c r="BY164" s="140"/>
      <c r="BZ164" s="140"/>
      <c r="CA164" s="140"/>
      <c r="CB164" s="140"/>
      <c r="CC164" s="140"/>
      <c r="CD164" s="139"/>
      <c r="CE164" s="140"/>
      <c r="CF164" s="140"/>
      <c r="CG164" s="140"/>
      <c r="CH164" s="140"/>
      <c r="CI164" s="140"/>
      <c r="CJ164" s="140"/>
      <c r="CK164" s="140"/>
      <c r="CL164" s="140"/>
      <c r="CM164" s="140"/>
      <c r="CN164" s="139"/>
      <c r="CO164" s="140"/>
      <c r="CP164" s="140"/>
      <c r="CQ164" s="140"/>
      <c r="CR164" s="140"/>
      <c r="CS164" s="140"/>
      <c r="CT164" s="140"/>
      <c r="CU164" s="140"/>
      <c r="CV164" s="140"/>
      <c r="CW164" s="140"/>
      <c r="CX164" s="139"/>
      <c r="CY164" s="140"/>
      <c r="CZ164" s="140"/>
      <c r="DH164" s="132"/>
      <c r="DR164" s="132"/>
      <c r="EB164" s="132"/>
      <c r="EL164" s="132"/>
      <c r="EV164" s="132"/>
      <c r="FF164" s="132"/>
      <c r="FP164" s="132"/>
      <c r="FZ164" s="132"/>
      <c r="GJ164" s="132"/>
      <c r="GT164" s="132"/>
      <c r="HD164" s="132"/>
      <c r="HN164" s="132"/>
      <c r="HX164" s="132"/>
      <c r="IH164" s="132"/>
    </row>
    <row xmlns:x14ac="http://schemas.microsoft.com/office/spreadsheetml/2009/9/ac" r="165" s="3" customFormat="true" x14ac:dyDescent="0.25">
      <c r="A165" s="401"/>
      <c r="B165" s="132"/>
      <c r="L165" s="132"/>
      <c r="V165" s="132"/>
      <c r="AF165" s="132"/>
      <c r="AP165" s="132"/>
      <c r="AZ165" s="139"/>
      <c r="BA165" s="139"/>
      <c r="BB165" s="139"/>
      <c r="BC165" s="139"/>
      <c r="BD165" s="139"/>
      <c r="BE165" s="139"/>
      <c r="BF165" s="139"/>
      <c r="BG165" s="139"/>
      <c r="BH165" s="140"/>
      <c r="BI165" s="140"/>
      <c r="BJ165" s="139"/>
      <c r="BK165" s="140"/>
      <c r="BL165" s="140"/>
      <c r="BM165" s="140"/>
      <c r="BN165" s="140"/>
      <c r="BO165" s="140"/>
      <c r="BP165" s="140"/>
      <c r="BQ165" s="140"/>
      <c r="BR165" s="140"/>
      <c r="BS165" s="140"/>
      <c r="BT165" s="139"/>
      <c r="BU165" s="140"/>
      <c r="BV165" s="140"/>
      <c r="BW165" s="140"/>
      <c r="BX165" s="140"/>
      <c r="BY165" s="140"/>
      <c r="BZ165" s="140"/>
      <c r="CA165" s="140"/>
      <c r="CB165" s="140"/>
      <c r="CC165" s="140"/>
      <c r="CD165" s="139"/>
      <c r="CE165" s="140"/>
      <c r="CF165" s="140"/>
      <c r="CG165" s="140"/>
      <c r="CH165" s="140"/>
      <c r="CI165" s="140"/>
      <c r="CJ165" s="140"/>
      <c r="CK165" s="140"/>
      <c r="CL165" s="140"/>
      <c r="CM165" s="140"/>
      <c r="CN165" s="139"/>
      <c r="CO165" s="140"/>
      <c r="CP165" s="140"/>
      <c r="CQ165" s="140"/>
      <c r="CR165" s="140"/>
      <c r="CS165" s="140"/>
      <c r="CT165" s="140"/>
      <c r="CU165" s="140"/>
      <c r="CV165" s="140"/>
      <c r="CW165" s="140"/>
      <c r="CX165" s="139"/>
      <c r="CY165" s="140"/>
      <c r="CZ165" s="140"/>
      <c r="DH165" s="132"/>
      <c r="DR165" s="132"/>
      <c r="EB165" s="132"/>
      <c r="EL165" s="132"/>
      <c r="EV165" s="132"/>
      <c r="FF165" s="132"/>
      <c r="FP165" s="132"/>
      <c r="FZ165" s="132"/>
      <c r="GJ165" s="132"/>
      <c r="GT165" s="132"/>
      <c r="HD165" s="132"/>
      <c r="HN165" s="132"/>
      <c r="HX165" s="132"/>
      <c r="IH165" s="132"/>
    </row>
    <row xmlns:x14ac="http://schemas.microsoft.com/office/spreadsheetml/2009/9/ac" r="166" s="3" customFormat="true" x14ac:dyDescent="0.25">
      <c r="A166" s="401"/>
      <c r="B166" s="132"/>
      <c r="L166" s="132"/>
      <c r="V166" s="132"/>
      <c r="AF166" s="132"/>
      <c r="AP166" s="132"/>
      <c r="AZ166" s="139"/>
      <c r="BA166" s="139"/>
      <c r="BB166" s="139"/>
      <c r="BC166" s="139"/>
      <c r="BD166" s="139"/>
      <c r="BE166" s="139"/>
      <c r="BF166" s="139"/>
      <c r="BG166" s="139"/>
      <c r="BH166" s="140"/>
      <c r="BI166" s="140"/>
      <c r="BJ166" s="139"/>
      <c r="BK166" s="140"/>
      <c r="BL166" s="140"/>
      <c r="BM166" s="140"/>
      <c r="BN166" s="140"/>
      <c r="BO166" s="140"/>
      <c r="BP166" s="140"/>
      <c r="BQ166" s="140"/>
      <c r="BR166" s="140"/>
      <c r="BS166" s="140"/>
      <c r="BT166" s="139"/>
      <c r="BU166" s="140"/>
      <c r="BV166" s="140"/>
      <c r="BW166" s="140"/>
      <c r="BX166" s="140"/>
      <c r="BY166" s="140"/>
      <c r="BZ166" s="140"/>
      <c r="CA166" s="140"/>
      <c r="CB166" s="140"/>
      <c r="CC166" s="140"/>
      <c r="CD166" s="139"/>
      <c r="CE166" s="140"/>
      <c r="CF166" s="140"/>
      <c r="CG166" s="140"/>
      <c r="CH166" s="140"/>
      <c r="CI166" s="140"/>
      <c r="CJ166" s="140"/>
      <c r="CK166" s="140"/>
      <c r="CL166" s="140"/>
      <c r="CM166" s="140"/>
      <c r="CN166" s="139"/>
      <c r="CO166" s="140"/>
      <c r="CP166" s="140"/>
      <c r="CQ166" s="140"/>
      <c r="CR166" s="140"/>
      <c r="CS166" s="140"/>
      <c r="CT166" s="140"/>
      <c r="CU166" s="140"/>
      <c r="CV166" s="140"/>
      <c r="CW166" s="140"/>
      <c r="CX166" s="139"/>
      <c r="CY166" s="140"/>
      <c r="CZ166" s="140"/>
      <c r="DH166" s="132"/>
      <c r="DR166" s="132"/>
      <c r="EB166" s="132"/>
      <c r="EL166" s="132"/>
      <c r="EV166" s="132"/>
      <c r="FF166" s="132"/>
      <c r="FP166" s="132"/>
      <c r="FZ166" s="132"/>
      <c r="GJ166" s="132"/>
      <c r="GT166" s="132"/>
      <c r="HD166" s="132"/>
      <c r="HN166" s="132"/>
      <c r="HX166" s="132"/>
      <c r="IH166" s="132"/>
    </row>
    <row xmlns:x14ac="http://schemas.microsoft.com/office/spreadsheetml/2009/9/ac" r="167" s="3" customFormat="true" x14ac:dyDescent="0.25">
      <c r="A167" s="401"/>
      <c r="B167" s="132"/>
      <c r="L167" s="132"/>
      <c r="V167" s="132"/>
      <c r="AF167" s="132"/>
      <c r="AP167" s="132"/>
      <c r="AZ167" s="139"/>
      <c r="BA167" s="139"/>
      <c r="BB167" s="139"/>
      <c r="BC167" s="139"/>
      <c r="BD167" s="139"/>
      <c r="BE167" s="139"/>
      <c r="BF167" s="139"/>
      <c r="BG167" s="139"/>
      <c r="BH167" s="140"/>
      <c r="BI167" s="140"/>
      <c r="BJ167" s="139"/>
      <c r="BK167" s="140"/>
      <c r="BL167" s="140"/>
      <c r="BM167" s="140"/>
      <c r="BN167" s="140"/>
      <c r="BO167" s="140"/>
      <c r="BP167" s="140"/>
      <c r="BQ167" s="140"/>
      <c r="BR167" s="140"/>
      <c r="BS167" s="140"/>
      <c r="BT167" s="139"/>
      <c r="BU167" s="140"/>
      <c r="BV167" s="140"/>
      <c r="BW167" s="140"/>
      <c r="BX167" s="140"/>
      <c r="BY167" s="140"/>
      <c r="BZ167" s="140"/>
      <c r="CA167" s="140"/>
      <c r="CB167" s="140"/>
      <c r="CC167" s="140"/>
      <c r="CD167" s="139"/>
      <c r="CE167" s="140"/>
      <c r="CF167" s="140"/>
      <c r="CG167" s="140"/>
      <c r="CH167" s="140"/>
      <c r="CI167" s="140"/>
      <c r="CJ167" s="140"/>
      <c r="CK167" s="140"/>
      <c r="CL167" s="140"/>
      <c r="CM167" s="140"/>
      <c r="CN167" s="139"/>
      <c r="CO167" s="140"/>
      <c r="CP167" s="140"/>
      <c r="CQ167" s="140"/>
      <c r="CR167" s="140"/>
      <c r="CS167" s="140"/>
      <c r="CT167" s="140"/>
      <c r="CU167" s="140"/>
      <c r="CV167" s="140"/>
      <c r="CW167" s="140"/>
      <c r="CX167" s="139"/>
      <c r="CY167" s="140"/>
      <c r="CZ167" s="140"/>
      <c r="DH167" s="132"/>
      <c r="DR167" s="132"/>
      <c r="EB167" s="132"/>
      <c r="EL167" s="132"/>
      <c r="EV167" s="132"/>
      <c r="FF167" s="132"/>
      <c r="FP167" s="132"/>
      <c r="FZ167" s="132"/>
      <c r="GJ167" s="132"/>
      <c r="GT167" s="132"/>
      <c r="HD167" s="132"/>
      <c r="HN167" s="132"/>
      <c r="HX167" s="132"/>
      <c r="IH167" s="132"/>
    </row>
    <row xmlns:x14ac="http://schemas.microsoft.com/office/spreadsheetml/2009/9/ac" r="168" s="3" customFormat="true" x14ac:dyDescent="0.25">
      <c r="A168" s="401"/>
      <c r="B168" s="132"/>
      <c r="L168" s="132"/>
      <c r="V168" s="132"/>
      <c r="AF168" s="132"/>
      <c r="AP168" s="132"/>
      <c r="AZ168" s="139"/>
      <c r="BA168" s="139"/>
      <c r="BB168" s="139"/>
      <c r="BC168" s="139"/>
      <c r="BD168" s="139"/>
      <c r="BE168" s="139"/>
      <c r="BF168" s="139"/>
      <c r="BG168" s="139"/>
      <c r="BH168" s="140"/>
      <c r="BI168" s="140"/>
      <c r="BJ168" s="139"/>
      <c r="BK168" s="140"/>
      <c r="BL168" s="140"/>
      <c r="BM168" s="140"/>
      <c r="BN168" s="140"/>
      <c r="BO168" s="140"/>
      <c r="BP168" s="140"/>
      <c r="BQ168" s="140"/>
      <c r="BR168" s="140"/>
      <c r="BS168" s="140"/>
      <c r="BT168" s="139"/>
      <c r="BU168" s="140"/>
      <c r="BV168" s="140"/>
      <c r="BW168" s="140"/>
      <c r="BX168" s="140"/>
      <c r="BY168" s="140"/>
      <c r="BZ168" s="140"/>
      <c r="CA168" s="140"/>
      <c r="CB168" s="140"/>
      <c r="CC168" s="140"/>
      <c r="CD168" s="139"/>
      <c r="CE168" s="140"/>
      <c r="CF168" s="140"/>
      <c r="CG168" s="140"/>
      <c r="CH168" s="140"/>
      <c r="CI168" s="140"/>
      <c r="CJ168" s="140"/>
      <c r="CK168" s="140"/>
      <c r="CL168" s="140"/>
      <c r="CM168" s="140"/>
      <c r="CN168" s="139"/>
      <c r="CO168" s="140"/>
      <c r="CP168" s="140"/>
      <c r="CQ168" s="140"/>
      <c r="CR168" s="140"/>
      <c r="CS168" s="140"/>
      <c r="CT168" s="140"/>
      <c r="CU168" s="140"/>
      <c r="CV168" s="140"/>
      <c r="CW168" s="140"/>
      <c r="CX168" s="139"/>
      <c r="CY168" s="140"/>
      <c r="CZ168" s="140"/>
      <c r="DH168" s="132"/>
      <c r="DR168" s="132"/>
      <c r="EB168" s="132"/>
      <c r="EL168" s="132"/>
      <c r="EV168" s="132"/>
      <c r="FF168" s="132"/>
      <c r="FP168" s="132"/>
      <c r="FZ168" s="132"/>
      <c r="GJ168" s="132"/>
      <c r="GT168" s="132"/>
      <c r="HD168" s="132"/>
      <c r="HN168" s="132"/>
      <c r="HX168" s="132"/>
      <c r="IH168" s="132"/>
    </row>
    <row xmlns:x14ac="http://schemas.microsoft.com/office/spreadsheetml/2009/9/ac" r="169" s="3" customFormat="true" x14ac:dyDescent="0.25">
      <c r="A169" s="401"/>
      <c r="B169" s="132"/>
      <c r="L169" s="132"/>
      <c r="V169" s="132"/>
      <c r="AF169" s="132"/>
      <c r="AP169" s="132"/>
      <c r="AZ169" s="139"/>
      <c r="BA169" s="139"/>
      <c r="BB169" s="139"/>
      <c r="BC169" s="139"/>
      <c r="BD169" s="139"/>
      <c r="BE169" s="139"/>
      <c r="BF169" s="139"/>
      <c r="BG169" s="139"/>
      <c r="BH169" s="140"/>
      <c r="BI169" s="140"/>
      <c r="BJ169" s="139"/>
      <c r="BK169" s="140"/>
      <c r="BL169" s="140"/>
      <c r="BM169" s="140"/>
      <c r="BN169" s="140"/>
      <c r="BO169" s="140"/>
      <c r="BP169" s="140"/>
      <c r="BQ169" s="140"/>
      <c r="BR169" s="140"/>
      <c r="BS169" s="140"/>
      <c r="BT169" s="139"/>
      <c r="BU169" s="140"/>
      <c r="BV169" s="140"/>
      <c r="BW169" s="140"/>
      <c r="BX169" s="140"/>
      <c r="BY169" s="140"/>
      <c r="BZ169" s="140"/>
      <c r="CA169" s="140"/>
      <c r="CB169" s="140"/>
      <c r="CC169" s="140"/>
      <c r="CD169" s="139"/>
      <c r="CE169" s="140"/>
      <c r="CF169" s="140"/>
      <c r="CG169" s="140"/>
      <c r="CH169" s="140"/>
      <c r="CI169" s="140"/>
      <c r="CJ169" s="140"/>
      <c r="CK169" s="140"/>
      <c r="CL169" s="140"/>
      <c r="CM169" s="140"/>
      <c r="CN169" s="139"/>
      <c r="CO169" s="140"/>
      <c r="CP169" s="140"/>
      <c r="CQ169" s="140"/>
      <c r="CR169" s="140"/>
      <c r="CS169" s="140"/>
      <c r="CT169" s="140"/>
      <c r="CU169" s="140"/>
      <c r="CV169" s="140"/>
      <c r="CW169" s="140"/>
      <c r="CX169" s="139"/>
      <c r="CY169" s="140"/>
      <c r="CZ169" s="140"/>
      <c r="DH169" s="132"/>
      <c r="DR169" s="132"/>
      <c r="EB169" s="132"/>
      <c r="EL169" s="132"/>
      <c r="EV169" s="132"/>
      <c r="FF169" s="132"/>
      <c r="FP169" s="132"/>
      <c r="FZ169" s="132"/>
      <c r="GJ169" s="132"/>
      <c r="GT169" s="132"/>
      <c r="HD169" s="132"/>
      <c r="HN169" s="132"/>
      <c r="HX169" s="132"/>
      <c r="IH169" s="132"/>
    </row>
    <row xmlns:x14ac="http://schemas.microsoft.com/office/spreadsheetml/2009/9/ac" r="170" s="3" customFormat="true" x14ac:dyDescent="0.25">
      <c r="A170" s="401"/>
      <c r="B170" s="132"/>
      <c r="L170" s="132"/>
      <c r="V170" s="132"/>
      <c r="AF170" s="132"/>
      <c r="AP170" s="132"/>
      <c r="AZ170" s="139"/>
      <c r="BA170" s="139"/>
      <c r="BB170" s="139"/>
      <c r="BC170" s="139"/>
      <c r="BD170" s="139"/>
      <c r="BE170" s="139"/>
      <c r="BF170" s="139"/>
      <c r="BG170" s="139"/>
      <c r="BH170" s="140"/>
      <c r="BI170" s="140"/>
      <c r="BJ170" s="139"/>
      <c r="BK170" s="140"/>
      <c r="BL170" s="140"/>
      <c r="BM170" s="140"/>
      <c r="BN170" s="140"/>
      <c r="BO170" s="140"/>
      <c r="BP170" s="140"/>
      <c r="BQ170" s="140"/>
      <c r="BR170" s="140"/>
      <c r="BS170" s="140"/>
      <c r="BT170" s="139"/>
      <c r="BU170" s="140"/>
      <c r="BV170" s="140"/>
      <c r="BW170" s="140"/>
      <c r="BX170" s="140"/>
      <c r="BY170" s="140"/>
      <c r="BZ170" s="140"/>
      <c r="CA170" s="140"/>
      <c r="CB170" s="140"/>
      <c r="CC170" s="140"/>
      <c r="CD170" s="139"/>
      <c r="CE170" s="140"/>
      <c r="CF170" s="140"/>
      <c r="CG170" s="140"/>
      <c r="CH170" s="140"/>
      <c r="CI170" s="140"/>
      <c r="CJ170" s="140"/>
      <c r="CK170" s="140"/>
      <c r="CL170" s="140"/>
      <c r="CM170" s="140"/>
      <c r="CN170" s="139"/>
      <c r="CO170" s="140"/>
      <c r="CP170" s="140"/>
      <c r="CQ170" s="140"/>
      <c r="CR170" s="140"/>
      <c r="CS170" s="140"/>
      <c r="CT170" s="140"/>
      <c r="CU170" s="140"/>
      <c r="CV170" s="140"/>
      <c r="CW170" s="140"/>
      <c r="CX170" s="139"/>
      <c r="CY170" s="140"/>
      <c r="CZ170" s="140"/>
      <c r="DH170" s="132"/>
      <c r="DR170" s="132"/>
      <c r="EB170" s="132"/>
      <c r="EL170" s="132"/>
      <c r="EV170" s="132"/>
      <c r="FF170" s="132"/>
      <c r="FP170" s="132"/>
      <c r="FZ170" s="132"/>
      <c r="GJ170" s="132"/>
      <c r="GT170" s="132"/>
      <c r="HD170" s="132"/>
      <c r="HN170" s="132"/>
      <c r="HX170" s="132"/>
      <c r="IH170" s="132"/>
    </row>
    <row xmlns:x14ac="http://schemas.microsoft.com/office/spreadsheetml/2009/9/ac" r="171" s="3" customFormat="true" x14ac:dyDescent="0.25">
      <c r="A171" s="401"/>
      <c r="B171" s="132"/>
      <c r="L171" s="132"/>
      <c r="V171" s="132"/>
      <c r="AF171" s="132"/>
      <c r="AP171" s="132"/>
      <c r="AZ171" s="139"/>
      <c r="BA171" s="139"/>
      <c r="BB171" s="139"/>
      <c r="BC171" s="139"/>
      <c r="BD171" s="139"/>
      <c r="BE171" s="139"/>
      <c r="BF171" s="139"/>
      <c r="BG171" s="139"/>
      <c r="BH171" s="140"/>
      <c r="BI171" s="140"/>
      <c r="BJ171" s="139"/>
      <c r="BK171" s="140"/>
      <c r="BL171" s="140"/>
      <c r="BM171" s="140"/>
      <c r="BN171" s="140"/>
      <c r="BO171" s="140"/>
      <c r="BP171" s="140"/>
      <c r="BQ171" s="140"/>
      <c r="BR171" s="140"/>
      <c r="BS171" s="140"/>
      <c r="BT171" s="139"/>
      <c r="BU171" s="140"/>
      <c r="BV171" s="140"/>
      <c r="BW171" s="140"/>
      <c r="BX171" s="140"/>
      <c r="BY171" s="140"/>
      <c r="BZ171" s="140"/>
      <c r="CA171" s="140"/>
      <c r="CB171" s="140"/>
      <c r="CC171" s="140"/>
      <c r="CD171" s="139"/>
      <c r="CE171" s="140"/>
      <c r="CF171" s="140"/>
      <c r="CG171" s="140"/>
      <c r="CH171" s="140"/>
      <c r="CI171" s="140"/>
      <c r="CJ171" s="140"/>
      <c r="CK171" s="140"/>
      <c r="CL171" s="140"/>
      <c r="CM171" s="140"/>
      <c r="CN171" s="139"/>
      <c r="CO171" s="140"/>
      <c r="CP171" s="140"/>
      <c r="CQ171" s="140"/>
      <c r="CR171" s="140"/>
      <c r="CS171" s="140"/>
      <c r="CT171" s="140"/>
      <c r="CU171" s="140"/>
      <c r="CV171" s="140"/>
      <c r="CW171" s="140"/>
      <c r="CX171" s="139"/>
      <c r="CY171" s="140"/>
      <c r="CZ171" s="140"/>
      <c r="DH171" s="132"/>
      <c r="DR171" s="132"/>
      <c r="EB171" s="132"/>
      <c r="EL171" s="132"/>
      <c r="EV171" s="132"/>
      <c r="FF171" s="132"/>
      <c r="FP171" s="132"/>
      <c r="FZ171" s="132"/>
      <c r="GJ171" s="132"/>
      <c r="GT171" s="132"/>
      <c r="HD171" s="132"/>
      <c r="HN171" s="132"/>
      <c r="HX171" s="132"/>
      <c r="IH171" s="132"/>
    </row>
    <row xmlns:x14ac="http://schemas.microsoft.com/office/spreadsheetml/2009/9/ac" r="172" s="3" customFormat="true" x14ac:dyDescent="0.25">
      <c r="A172" s="401"/>
      <c r="B172" s="132"/>
      <c r="L172" s="132"/>
      <c r="V172" s="132"/>
      <c r="AF172" s="132"/>
      <c r="AP172" s="132"/>
      <c r="AZ172" s="139"/>
      <c r="BA172" s="139"/>
      <c r="BB172" s="139"/>
      <c r="BC172" s="139"/>
      <c r="BD172" s="139"/>
      <c r="BE172" s="139"/>
      <c r="BF172" s="139"/>
      <c r="BG172" s="139"/>
      <c r="BH172" s="140"/>
      <c r="BI172" s="140"/>
      <c r="BJ172" s="139"/>
      <c r="BK172" s="140"/>
      <c r="BL172" s="140"/>
      <c r="BM172" s="140"/>
      <c r="BN172" s="140"/>
      <c r="BO172" s="140"/>
      <c r="BP172" s="140"/>
      <c r="BQ172" s="140"/>
      <c r="BR172" s="140"/>
      <c r="BS172" s="140"/>
      <c r="BT172" s="139"/>
      <c r="BU172" s="140"/>
      <c r="BV172" s="140"/>
      <c r="BW172" s="140"/>
      <c r="BX172" s="140"/>
      <c r="BY172" s="140"/>
      <c r="BZ172" s="140"/>
      <c r="CA172" s="140"/>
      <c r="CB172" s="140"/>
      <c r="CC172" s="140"/>
      <c r="CD172" s="139"/>
      <c r="CE172" s="140"/>
      <c r="CF172" s="140"/>
      <c r="CG172" s="140"/>
      <c r="CH172" s="140"/>
      <c r="CI172" s="140"/>
      <c r="CJ172" s="140"/>
      <c r="CK172" s="140"/>
      <c r="CL172" s="140"/>
      <c r="CM172" s="140"/>
      <c r="CN172" s="139"/>
      <c r="CO172" s="140"/>
      <c r="CP172" s="140"/>
      <c r="CQ172" s="140"/>
      <c r="CR172" s="140"/>
      <c r="CS172" s="140"/>
      <c r="CT172" s="140"/>
      <c r="CU172" s="140"/>
      <c r="CV172" s="140"/>
      <c r="CW172" s="140"/>
      <c r="CX172" s="139"/>
      <c r="CY172" s="140"/>
      <c r="CZ172" s="140"/>
      <c r="DH172" s="132"/>
      <c r="DR172" s="132"/>
      <c r="EB172" s="132"/>
      <c r="EL172" s="132"/>
      <c r="EV172" s="132"/>
      <c r="FF172" s="132"/>
      <c r="FP172" s="132"/>
      <c r="FZ172" s="132"/>
      <c r="GJ172" s="132"/>
      <c r="GT172" s="132"/>
      <c r="HD172" s="132"/>
      <c r="HN172" s="132"/>
      <c r="HX172" s="132"/>
      <c r="IH172" s="132"/>
    </row>
    <row xmlns:x14ac="http://schemas.microsoft.com/office/spreadsheetml/2009/9/ac" r="173" s="3" customFormat="true" x14ac:dyDescent="0.25">
      <c r="A173" s="401"/>
      <c r="B173" s="132"/>
      <c r="L173" s="132"/>
      <c r="V173" s="132"/>
      <c r="AF173" s="132"/>
      <c r="AP173" s="132"/>
      <c r="AZ173" s="139"/>
      <c r="BA173" s="139"/>
      <c r="BB173" s="139"/>
      <c r="BC173" s="139"/>
      <c r="BD173" s="139"/>
      <c r="BE173" s="139"/>
      <c r="BF173" s="139"/>
      <c r="BG173" s="139"/>
      <c r="BH173" s="140"/>
      <c r="BI173" s="140"/>
      <c r="BJ173" s="139"/>
      <c r="BK173" s="140"/>
      <c r="BL173" s="140"/>
      <c r="BM173" s="140"/>
      <c r="BN173" s="140"/>
      <c r="BO173" s="140"/>
      <c r="BP173" s="140"/>
      <c r="BQ173" s="140"/>
      <c r="BR173" s="140"/>
      <c r="BS173" s="140"/>
      <c r="BT173" s="139"/>
      <c r="BU173" s="140"/>
      <c r="BV173" s="140"/>
      <c r="BW173" s="140"/>
      <c r="BX173" s="140"/>
      <c r="BY173" s="140"/>
      <c r="BZ173" s="140"/>
      <c r="CA173" s="140"/>
      <c r="CB173" s="140"/>
      <c r="CC173" s="140"/>
      <c r="CD173" s="139"/>
      <c r="CE173" s="140"/>
      <c r="CF173" s="140"/>
      <c r="CG173" s="140"/>
      <c r="CH173" s="140"/>
      <c r="CI173" s="140"/>
      <c r="CJ173" s="140"/>
      <c r="CK173" s="140"/>
      <c r="CL173" s="140"/>
      <c r="CM173" s="140"/>
      <c r="CN173" s="139"/>
      <c r="CO173" s="140"/>
      <c r="CP173" s="140"/>
      <c r="CQ173" s="140"/>
      <c r="CR173" s="140"/>
      <c r="CS173" s="140"/>
      <c r="CT173" s="140"/>
      <c r="CU173" s="140"/>
      <c r="CV173" s="140"/>
      <c r="CW173" s="140"/>
      <c r="CX173" s="139"/>
      <c r="CY173" s="140"/>
      <c r="CZ173" s="140"/>
      <c r="DH173" s="132"/>
      <c r="DR173" s="132"/>
      <c r="EB173" s="132"/>
      <c r="EL173" s="132"/>
      <c r="EV173" s="132"/>
      <c r="FF173" s="132"/>
      <c r="FP173" s="132"/>
      <c r="FZ173" s="132"/>
      <c r="GJ173" s="132"/>
      <c r="GT173" s="132"/>
      <c r="HD173" s="132"/>
      <c r="HN173" s="132"/>
      <c r="HX173" s="132"/>
      <c r="IH173" s="132"/>
    </row>
    <row xmlns:x14ac="http://schemas.microsoft.com/office/spreadsheetml/2009/9/ac" r="174" s="3" customFormat="true" x14ac:dyDescent="0.25">
      <c r="A174" s="401"/>
      <c r="B174" s="132"/>
      <c r="L174" s="132"/>
      <c r="V174" s="132"/>
      <c r="AF174" s="132"/>
      <c r="AP174" s="132"/>
      <c r="AZ174" s="139"/>
      <c r="BA174" s="139"/>
      <c r="BB174" s="139"/>
      <c r="BC174" s="139"/>
      <c r="BD174" s="139"/>
      <c r="BE174" s="139"/>
      <c r="BF174" s="139"/>
      <c r="BG174" s="139"/>
      <c r="BH174" s="140"/>
      <c r="BI174" s="140"/>
      <c r="BJ174" s="139"/>
      <c r="BK174" s="140"/>
      <c r="BL174" s="140"/>
      <c r="BM174" s="140"/>
      <c r="BN174" s="140"/>
      <c r="BO174" s="140"/>
      <c r="BP174" s="140"/>
      <c r="BQ174" s="140"/>
      <c r="BR174" s="140"/>
      <c r="BS174" s="140"/>
      <c r="BT174" s="139"/>
      <c r="BU174" s="140"/>
      <c r="BV174" s="140"/>
      <c r="BW174" s="140"/>
      <c r="BX174" s="140"/>
      <c r="BY174" s="140"/>
      <c r="BZ174" s="140"/>
      <c r="CA174" s="140"/>
      <c r="CB174" s="140"/>
      <c r="CC174" s="140"/>
      <c r="CD174" s="139"/>
      <c r="CE174" s="140"/>
      <c r="CF174" s="140"/>
      <c r="CG174" s="140"/>
      <c r="CH174" s="140"/>
      <c r="CI174" s="140"/>
      <c r="CJ174" s="140"/>
      <c r="CK174" s="140"/>
      <c r="CL174" s="140"/>
      <c r="CM174" s="140"/>
      <c r="CN174" s="139"/>
      <c r="CO174" s="140"/>
      <c r="CP174" s="140"/>
      <c r="CQ174" s="140"/>
      <c r="CR174" s="140"/>
      <c r="CS174" s="140"/>
      <c r="CT174" s="140"/>
      <c r="CU174" s="140"/>
      <c r="CV174" s="140"/>
      <c r="CW174" s="140"/>
      <c r="CX174" s="139"/>
      <c r="CY174" s="140"/>
      <c r="CZ174" s="140"/>
      <c r="DH174" s="132"/>
      <c r="DR174" s="132"/>
      <c r="EB174" s="132"/>
      <c r="EL174" s="132"/>
      <c r="EV174" s="132"/>
      <c r="FF174" s="132"/>
      <c r="FP174" s="132"/>
      <c r="FZ174" s="132"/>
      <c r="GJ174" s="132"/>
      <c r="GT174" s="132"/>
      <c r="HD174" s="132"/>
      <c r="HN174" s="132"/>
      <c r="HX174" s="132"/>
      <c r="IH174" s="132"/>
    </row>
    <row xmlns:x14ac="http://schemas.microsoft.com/office/spreadsheetml/2009/9/ac" r="175" s="3" customFormat="true" x14ac:dyDescent="0.25">
      <c r="A175" s="401"/>
      <c r="B175" s="132"/>
      <c r="L175" s="132"/>
      <c r="V175" s="132"/>
      <c r="AF175" s="132"/>
      <c r="AP175" s="132"/>
      <c r="AZ175" s="139"/>
      <c r="BA175" s="139"/>
      <c r="BB175" s="139"/>
      <c r="BC175" s="139"/>
      <c r="BD175" s="139"/>
      <c r="BE175" s="139"/>
      <c r="BF175" s="139"/>
      <c r="BG175" s="139"/>
      <c r="BH175" s="140"/>
      <c r="BI175" s="140"/>
      <c r="BJ175" s="139"/>
      <c r="BK175" s="140"/>
      <c r="BL175" s="140"/>
      <c r="BM175" s="140"/>
      <c r="BN175" s="140"/>
      <c r="BO175" s="140"/>
      <c r="BP175" s="140"/>
      <c r="BQ175" s="140"/>
      <c r="BR175" s="140"/>
      <c r="BS175" s="140"/>
      <c r="BT175" s="139"/>
      <c r="BU175" s="140"/>
      <c r="BV175" s="140"/>
      <c r="BW175" s="140"/>
      <c r="BX175" s="140"/>
      <c r="BY175" s="140"/>
      <c r="BZ175" s="140"/>
      <c r="CA175" s="140"/>
      <c r="CB175" s="140"/>
      <c r="CC175" s="140"/>
      <c r="CD175" s="139"/>
      <c r="CE175" s="140"/>
      <c r="CF175" s="140"/>
      <c r="CG175" s="140"/>
      <c r="CH175" s="140"/>
      <c r="CI175" s="140"/>
      <c r="CJ175" s="140"/>
      <c r="CK175" s="140"/>
      <c r="CL175" s="140"/>
      <c r="CM175" s="140"/>
      <c r="CN175" s="139"/>
      <c r="CO175" s="140"/>
      <c r="CP175" s="140"/>
      <c r="CQ175" s="140"/>
      <c r="CR175" s="140"/>
      <c r="CS175" s="140"/>
      <c r="CT175" s="140"/>
      <c r="CU175" s="140"/>
      <c r="CV175" s="140"/>
      <c r="CW175" s="140"/>
      <c r="CX175" s="139"/>
      <c r="CY175" s="140"/>
      <c r="CZ175" s="140"/>
      <c r="DH175" s="132"/>
      <c r="DR175" s="132"/>
      <c r="EB175" s="132"/>
      <c r="EL175" s="132"/>
      <c r="EV175" s="132"/>
      <c r="FF175" s="132"/>
      <c r="FP175" s="132"/>
      <c r="FZ175" s="132"/>
      <c r="GJ175" s="132"/>
      <c r="GT175" s="132"/>
      <c r="HD175" s="132"/>
      <c r="HN175" s="132"/>
      <c r="HX175" s="132"/>
      <c r="IH175" s="132"/>
    </row>
    <row xmlns:x14ac="http://schemas.microsoft.com/office/spreadsheetml/2009/9/ac" r="176" s="3" customFormat="true" x14ac:dyDescent="0.25">
      <c r="A176" s="401"/>
      <c r="B176" s="132"/>
      <c r="L176" s="132"/>
      <c r="V176" s="132"/>
      <c r="AF176" s="132"/>
      <c r="AP176" s="132"/>
      <c r="AZ176" s="139"/>
      <c r="BA176" s="139"/>
      <c r="BB176" s="139"/>
      <c r="BC176" s="139"/>
      <c r="BD176" s="139"/>
      <c r="BE176" s="139"/>
      <c r="BF176" s="139"/>
      <c r="BG176" s="139"/>
      <c r="BH176" s="140"/>
      <c r="BI176" s="140"/>
      <c r="BJ176" s="139"/>
      <c r="BK176" s="140"/>
      <c r="BL176" s="140"/>
      <c r="BM176" s="140"/>
      <c r="BN176" s="140"/>
      <c r="BO176" s="140"/>
      <c r="BP176" s="140"/>
      <c r="BQ176" s="140"/>
      <c r="BR176" s="140"/>
      <c r="BS176" s="140"/>
      <c r="BT176" s="139"/>
      <c r="BU176" s="140"/>
      <c r="BV176" s="140"/>
      <c r="BW176" s="140"/>
      <c r="BX176" s="140"/>
      <c r="BY176" s="140"/>
      <c r="BZ176" s="140"/>
      <c r="CA176" s="140"/>
      <c r="CB176" s="140"/>
      <c r="CC176" s="140"/>
      <c r="CD176" s="139"/>
      <c r="CE176" s="140"/>
      <c r="CF176" s="140"/>
      <c r="CG176" s="140"/>
      <c r="CH176" s="140"/>
      <c r="CI176" s="140"/>
      <c r="CJ176" s="140"/>
      <c r="CK176" s="140"/>
      <c r="CL176" s="140"/>
      <c r="CM176" s="140"/>
      <c r="CN176" s="139"/>
      <c r="CO176" s="140"/>
      <c r="CP176" s="140"/>
      <c r="CQ176" s="140"/>
      <c r="CR176" s="140"/>
      <c r="CS176" s="140"/>
      <c r="CT176" s="140"/>
      <c r="CU176" s="140"/>
      <c r="CV176" s="140"/>
      <c r="CW176" s="140"/>
      <c r="CX176" s="139"/>
      <c r="CY176" s="140"/>
      <c r="CZ176" s="140"/>
      <c r="DH176" s="132"/>
      <c r="DR176" s="132"/>
      <c r="EB176" s="132"/>
      <c r="EL176" s="132"/>
      <c r="EV176" s="132"/>
      <c r="FF176" s="132"/>
      <c r="FP176" s="132"/>
      <c r="FZ176" s="132"/>
      <c r="GJ176" s="132"/>
      <c r="GT176" s="132"/>
      <c r="HD176" s="132"/>
      <c r="HN176" s="132"/>
      <c r="HX176" s="132"/>
      <c r="IH176" s="132"/>
    </row>
    <row xmlns:x14ac="http://schemas.microsoft.com/office/spreadsheetml/2009/9/ac" r="177" s="3" customFormat="true" x14ac:dyDescent="0.25">
      <c r="A177" s="401"/>
      <c r="B177" s="132"/>
      <c r="L177" s="132"/>
      <c r="V177" s="132"/>
      <c r="AF177" s="132"/>
      <c r="AP177" s="132"/>
      <c r="AZ177" s="139"/>
      <c r="BA177" s="139"/>
      <c r="BB177" s="139"/>
      <c r="BC177" s="139"/>
      <c r="BD177" s="139"/>
      <c r="BE177" s="139"/>
      <c r="BF177" s="139"/>
      <c r="BG177" s="139"/>
      <c r="BH177" s="140"/>
      <c r="BI177" s="140"/>
      <c r="BJ177" s="139"/>
      <c r="BK177" s="140"/>
      <c r="BL177" s="140"/>
      <c r="BM177" s="140"/>
      <c r="BN177" s="140"/>
      <c r="BO177" s="140"/>
      <c r="BP177" s="140"/>
      <c r="BQ177" s="140"/>
      <c r="BR177" s="140"/>
      <c r="BS177" s="140"/>
      <c r="BT177" s="139"/>
      <c r="BU177" s="140"/>
      <c r="BV177" s="140"/>
      <c r="BW177" s="140"/>
      <c r="BX177" s="140"/>
      <c r="BY177" s="140"/>
      <c r="BZ177" s="140"/>
      <c r="CA177" s="140"/>
      <c r="CB177" s="140"/>
      <c r="CC177" s="140"/>
      <c r="CD177" s="139"/>
      <c r="CE177" s="140"/>
      <c r="CF177" s="140"/>
      <c r="CG177" s="140"/>
      <c r="CH177" s="140"/>
      <c r="CI177" s="140"/>
      <c r="CJ177" s="140"/>
      <c r="CK177" s="140"/>
      <c r="CL177" s="140"/>
      <c r="CM177" s="140"/>
      <c r="CN177" s="139"/>
      <c r="CO177" s="140"/>
      <c r="CP177" s="140"/>
      <c r="CQ177" s="140"/>
      <c r="CR177" s="140"/>
      <c r="CS177" s="140"/>
      <c r="CT177" s="140"/>
      <c r="CU177" s="140"/>
      <c r="CV177" s="140"/>
      <c r="CW177" s="140"/>
      <c r="CX177" s="139"/>
      <c r="CY177" s="140"/>
      <c r="CZ177" s="140"/>
      <c r="DH177" s="132"/>
      <c r="DR177" s="132"/>
      <c r="EB177" s="132"/>
      <c r="EL177" s="132"/>
      <c r="EV177" s="132"/>
      <c r="FF177" s="132"/>
      <c r="FP177" s="132"/>
      <c r="FZ177" s="132"/>
      <c r="GJ177" s="132"/>
      <c r="GT177" s="132"/>
      <c r="HD177" s="132"/>
      <c r="HN177" s="132"/>
      <c r="HX177" s="132"/>
      <c r="IH177" s="132"/>
    </row>
    <row xmlns:x14ac="http://schemas.microsoft.com/office/spreadsheetml/2009/9/ac" r="178" s="3" customFormat="true" x14ac:dyDescent="0.25">
      <c r="A178" s="401"/>
      <c r="B178" s="132"/>
      <c r="L178" s="132"/>
      <c r="V178" s="132"/>
      <c r="AF178" s="132"/>
      <c r="AP178" s="132"/>
      <c r="AZ178" s="139"/>
      <c r="BA178" s="139"/>
      <c r="BB178" s="139"/>
      <c r="BC178" s="139"/>
      <c r="BD178" s="139"/>
      <c r="BE178" s="139"/>
      <c r="BF178" s="139"/>
      <c r="BG178" s="139"/>
      <c r="BH178" s="140"/>
      <c r="BI178" s="140"/>
      <c r="BJ178" s="139"/>
      <c r="BK178" s="140"/>
      <c r="BL178" s="140"/>
      <c r="BM178" s="140"/>
      <c r="BN178" s="140"/>
      <c r="BO178" s="140"/>
      <c r="BP178" s="140"/>
      <c r="BQ178" s="140"/>
      <c r="BR178" s="140"/>
      <c r="BS178" s="140"/>
      <c r="BT178" s="139"/>
      <c r="BU178" s="140"/>
      <c r="BV178" s="140"/>
      <c r="BW178" s="140"/>
      <c r="BX178" s="140"/>
      <c r="BY178" s="140"/>
      <c r="BZ178" s="140"/>
      <c r="CA178" s="140"/>
      <c r="CB178" s="140"/>
      <c r="CC178" s="140"/>
      <c r="CD178" s="139"/>
      <c r="CE178" s="140"/>
      <c r="CF178" s="140"/>
      <c r="CG178" s="140"/>
      <c r="CH178" s="140"/>
      <c r="CI178" s="140"/>
      <c r="CJ178" s="140"/>
      <c r="CK178" s="140"/>
      <c r="CL178" s="140"/>
      <c r="CM178" s="140"/>
      <c r="CN178" s="139"/>
      <c r="CO178" s="140"/>
      <c r="CP178" s="140"/>
      <c r="CQ178" s="140"/>
      <c r="CR178" s="140"/>
      <c r="CS178" s="140"/>
      <c r="CT178" s="140"/>
      <c r="CU178" s="140"/>
      <c r="CV178" s="140"/>
      <c r="CW178" s="140"/>
      <c r="CX178" s="139"/>
      <c r="CY178" s="140"/>
      <c r="CZ178" s="140"/>
      <c r="DH178" s="132"/>
      <c r="DR178" s="132"/>
      <c r="EB178" s="132"/>
      <c r="EL178" s="132"/>
      <c r="EV178" s="132"/>
      <c r="FF178" s="132"/>
      <c r="FP178" s="132"/>
      <c r="FZ178" s="132"/>
      <c r="GJ178" s="132"/>
      <c r="GT178" s="132"/>
      <c r="HD178" s="132"/>
      <c r="HN178" s="132"/>
      <c r="HX178" s="132"/>
      <c r="IH178" s="132"/>
    </row>
    <row xmlns:x14ac="http://schemas.microsoft.com/office/spreadsheetml/2009/9/ac" r="179" s="3" customFormat="true" x14ac:dyDescent="0.25">
      <c r="A179" s="401"/>
      <c r="B179" s="132"/>
      <c r="L179" s="132"/>
      <c r="V179" s="132"/>
      <c r="AF179" s="132"/>
      <c r="AP179" s="132"/>
      <c r="AZ179" s="139"/>
      <c r="BA179" s="139"/>
      <c r="BB179" s="139"/>
      <c r="BC179" s="139"/>
      <c r="BD179" s="139"/>
      <c r="BE179" s="139"/>
      <c r="BF179" s="139"/>
      <c r="BG179" s="139"/>
      <c r="BH179" s="140"/>
      <c r="BI179" s="140"/>
      <c r="BJ179" s="139"/>
      <c r="BK179" s="140"/>
      <c r="BL179" s="140"/>
      <c r="BM179" s="140"/>
      <c r="BN179" s="140"/>
      <c r="BO179" s="140"/>
      <c r="BP179" s="140"/>
      <c r="BQ179" s="140"/>
      <c r="BR179" s="140"/>
      <c r="BS179" s="140"/>
      <c r="BT179" s="139"/>
      <c r="BU179" s="140"/>
      <c r="BV179" s="140"/>
      <c r="BW179" s="140"/>
      <c r="BX179" s="140"/>
      <c r="BY179" s="140"/>
      <c r="BZ179" s="140"/>
      <c r="CA179" s="140"/>
      <c r="CB179" s="140"/>
      <c r="CC179" s="140"/>
      <c r="CD179" s="139"/>
      <c r="CE179" s="140"/>
      <c r="CF179" s="140"/>
      <c r="CG179" s="140"/>
      <c r="CH179" s="140"/>
      <c r="CI179" s="140"/>
      <c r="CJ179" s="140"/>
      <c r="CK179" s="140"/>
      <c r="CL179" s="140"/>
      <c r="CM179" s="140"/>
      <c r="CN179" s="139"/>
      <c r="CO179" s="140"/>
      <c r="CP179" s="140"/>
      <c r="CQ179" s="140"/>
      <c r="CR179" s="140"/>
      <c r="CS179" s="140"/>
      <c r="CT179" s="140"/>
      <c r="CU179" s="140"/>
      <c r="CV179" s="140"/>
      <c r="CW179" s="140"/>
      <c r="CX179" s="139"/>
      <c r="CY179" s="140"/>
      <c r="CZ179" s="140"/>
      <c r="DH179" s="132"/>
      <c r="DR179" s="132"/>
      <c r="EB179" s="132"/>
      <c r="EL179" s="132"/>
      <c r="EV179" s="132"/>
      <c r="FF179" s="132"/>
      <c r="FP179" s="132"/>
      <c r="FZ179" s="132"/>
      <c r="GJ179" s="132"/>
      <c r="GT179" s="132"/>
      <c r="HD179" s="132"/>
      <c r="HN179" s="132"/>
      <c r="HX179" s="132"/>
      <c r="IH179" s="132"/>
    </row>
    <row xmlns:x14ac="http://schemas.microsoft.com/office/spreadsheetml/2009/9/ac" r="180" s="3" customFormat="true" x14ac:dyDescent="0.25">
      <c r="A180" s="401"/>
      <c r="B180" s="132"/>
      <c r="L180" s="132"/>
      <c r="V180" s="132"/>
      <c r="AF180" s="132"/>
      <c r="AP180" s="132"/>
      <c r="AZ180" s="139"/>
      <c r="BA180" s="139"/>
      <c r="BB180" s="139"/>
      <c r="BC180" s="139"/>
      <c r="BD180" s="139"/>
      <c r="BE180" s="139"/>
      <c r="BF180" s="139"/>
      <c r="BG180" s="139"/>
      <c r="BH180" s="140"/>
      <c r="BI180" s="140"/>
      <c r="BJ180" s="139"/>
      <c r="BK180" s="140"/>
      <c r="BL180" s="140"/>
      <c r="BM180" s="140"/>
      <c r="BN180" s="140"/>
      <c r="BO180" s="140"/>
      <c r="BP180" s="140"/>
      <c r="BQ180" s="140"/>
      <c r="BR180" s="140"/>
      <c r="BS180" s="140"/>
      <c r="BT180" s="139"/>
      <c r="BU180" s="140"/>
      <c r="BV180" s="140"/>
      <c r="BW180" s="140"/>
      <c r="BX180" s="140"/>
      <c r="BY180" s="140"/>
      <c r="BZ180" s="140"/>
      <c r="CA180" s="140"/>
      <c r="CB180" s="140"/>
      <c r="CC180" s="140"/>
      <c r="CD180" s="139"/>
      <c r="CE180" s="140"/>
      <c r="CF180" s="140"/>
      <c r="CG180" s="140"/>
      <c r="CH180" s="140"/>
      <c r="CI180" s="140"/>
      <c r="CJ180" s="140"/>
      <c r="CK180" s="140"/>
      <c r="CL180" s="140"/>
      <c r="CM180" s="140"/>
      <c r="CN180" s="139"/>
      <c r="CO180" s="140"/>
      <c r="CP180" s="140"/>
      <c r="CQ180" s="140"/>
      <c r="CR180" s="140"/>
      <c r="CS180" s="140"/>
      <c r="CT180" s="140"/>
      <c r="CU180" s="140"/>
      <c r="CV180" s="140"/>
      <c r="CW180" s="140"/>
      <c r="CX180" s="139"/>
      <c r="CY180" s="140"/>
      <c r="CZ180" s="140"/>
      <c r="DH180" s="132"/>
      <c r="DR180" s="132"/>
      <c r="EB180" s="132"/>
      <c r="EL180" s="132"/>
      <c r="EV180" s="132"/>
      <c r="FF180" s="132"/>
      <c r="FP180" s="132"/>
      <c r="FZ180" s="132"/>
      <c r="GJ180" s="132"/>
      <c r="GT180" s="132"/>
      <c r="HD180" s="132"/>
      <c r="HN180" s="132"/>
      <c r="HX180" s="132"/>
      <c r="IH180" s="132"/>
    </row>
    <row xmlns:x14ac="http://schemas.microsoft.com/office/spreadsheetml/2009/9/ac" r="181" s="3" customFormat="true" x14ac:dyDescent="0.25">
      <c r="A181" s="401"/>
      <c r="B181" s="132"/>
      <c r="L181" s="132"/>
      <c r="V181" s="132"/>
      <c r="AF181" s="132"/>
      <c r="AP181" s="132"/>
      <c r="AZ181" s="139"/>
      <c r="BA181" s="139"/>
      <c r="BB181" s="139"/>
      <c r="BC181" s="139"/>
      <c r="BD181" s="139"/>
      <c r="BE181" s="139"/>
      <c r="BF181" s="139"/>
      <c r="BG181" s="139"/>
      <c r="BH181" s="140"/>
      <c r="BI181" s="140"/>
      <c r="BJ181" s="139"/>
      <c r="BK181" s="140"/>
      <c r="BL181" s="140"/>
      <c r="BM181" s="140"/>
      <c r="BN181" s="140"/>
      <c r="BO181" s="140"/>
      <c r="BP181" s="140"/>
      <c r="BQ181" s="140"/>
      <c r="BR181" s="140"/>
      <c r="BS181" s="140"/>
      <c r="BT181" s="139"/>
      <c r="BU181" s="140"/>
      <c r="BV181" s="140"/>
      <c r="BW181" s="140"/>
      <c r="BX181" s="140"/>
      <c r="BY181" s="140"/>
      <c r="BZ181" s="140"/>
      <c r="CA181" s="140"/>
      <c r="CB181" s="140"/>
      <c r="CC181" s="140"/>
      <c r="CD181" s="139"/>
      <c r="CE181" s="140"/>
      <c r="CF181" s="140"/>
      <c r="CG181" s="140"/>
      <c r="CH181" s="140"/>
      <c r="CI181" s="140"/>
      <c r="CJ181" s="140"/>
      <c r="CK181" s="140"/>
      <c r="CL181" s="140"/>
      <c r="CM181" s="140"/>
      <c r="CN181" s="139"/>
      <c r="CO181" s="140"/>
      <c r="CP181" s="140"/>
      <c r="CQ181" s="140"/>
      <c r="CR181" s="140"/>
      <c r="CS181" s="140"/>
      <c r="CT181" s="140"/>
      <c r="CU181" s="140"/>
      <c r="CV181" s="140"/>
      <c r="CW181" s="140"/>
      <c r="CX181" s="139"/>
      <c r="CY181" s="140"/>
      <c r="CZ181" s="140"/>
      <c r="DH181" s="132"/>
      <c r="DR181" s="132"/>
      <c r="EB181" s="132"/>
      <c r="EL181" s="132"/>
      <c r="EV181" s="132"/>
      <c r="FF181" s="132"/>
      <c r="FP181" s="132"/>
      <c r="FZ181" s="132"/>
      <c r="GJ181" s="132"/>
      <c r="GT181" s="132"/>
      <c r="HD181" s="132"/>
      <c r="HN181" s="132"/>
      <c r="HX181" s="132"/>
      <c r="IH181" s="132"/>
    </row>
    <row xmlns:x14ac="http://schemas.microsoft.com/office/spreadsheetml/2009/9/ac" r="182" s="3" customFormat="true" x14ac:dyDescent="0.25">
      <c r="A182" s="401"/>
      <c r="B182" s="132"/>
      <c r="L182" s="132"/>
      <c r="V182" s="132"/>
      <c r="AF182" s="132"/>
      <c r="AP182" s="132"/>
      <c r="AZ182" s="139"/>
      <c r="BA182" s="139"/>
      <c r="BB182" s="139"/>
      <c r="BC182" s="139"/>
      <c r="BD182" s="139"/>
      <c r="BE182" s="139"/>
      <c r="BF182" s="139"/>
      <c r="BG182" s="139"/>
      <c r="BH182" s="140"/>
      <c r="BI182" s="140"/>
      <c r="BJ182" s="139"/>
      <c r="BK182" s="140"/>
      <c r="BL182" s="140"/>
      <c r="BM182" s="140"/>
      <c r="BN182" s="140"/>
      <c r="BO182" s="140"/>
      <c r="BP182" s="140"/>
      <c r="BQ182" s="140"/>
      <c r="BR182" s="140"/>
      <c r="BS182" s="140"/>
      <c r="BT182" s="139"/>
      <c r="BU182" s="140"/>
      <c r="BV182" s="140"/>
      <c r="BW182" s="140"/>
      <c r="BX182" s="140"/>
      <c r="BY182" s="140"/>
      <c r="BZ182" s="140"/>
      <c r="CA182" s="140"/>
      <c r="CB182" s="140"/>
      <c r="CC182" s="140"/>
      <c r="CD182" s="139"/>
      <c r="CE182" s="140"/>
      <c r="CF182" s="140"/>
      <c r="CG182" s="140"/>
      <c r="CH182" s="140"/>
      <c r="CI182" s="140"/>
      <c r="CJ182" s="140"/>
      <c r="CK182" s="140"/>
      <c r="CL182" s="140"/>
      <c r="CM182" s="140"/>
      <c r="CN182" s="139"/>
      <c r="CO182" s="140"/>
      <c r="CP182" s="140"/>
      <c r="CQ182" s="140"/>
      <c r="CR182" s="140"/>
      <c r="CS182" s="140"/>
      <c r="CT182" s="140"/>
      <c r="CU182" s="140"/>
      <c r="CV182" s="140"/>
      <c r="CW182" s="140"/>
      <c r="CX182" s="139"/>
      <c r="CY182" s="140"/>
      <c r="CZ182" s="140"/>
      <c r="DH182" s="132"/>
      <c r="DR182" s="132"/>
      <c r="EB182" s="132"/>
      <c r="EL182" s="132"/>
      <c r="EV182" s="132"/>
      <c r="FF182" s="132"/>
      <c r="FP182" s="132"/>
      <c r="FZ182" s="132"/>
      <c r="GJ182" s="132"/>
      <c r="GT182" s="132"/>
      <c r="HD182" s="132"/>
      <c r="HN182" s="132"/>
      <c r="HX182" s="132"/>
      <c r="IH182" s="132"/>
    </row>
    <row xmlns:x14ac="http://schemas.microsoft.com/office/spreadsheetml/2009/9/ac" r="183" s="3" customFormat="true" x14ac:dyDescent="0.25">
      <c r="A183" s="401"/>
      <c r="B183" s="132"/>
      <c r="L183" s="132"/>
      <c r="V183" s="132"/>
      <c r="AF183" s="132"/>
      <c r="AP183" s="132"/>
      <c r="AZ183" s="139"/>
      <c r="BA183" s="139"/>
      <c r="BB183" s="139"/>
      <c r="BC183" s="139"/>
      <c r="BD183" s="139"/>
      <c r="BE183" s="139"/>
      <c r="BF183" s="139"/>
      <c r="BG183" s="139"/>
      <c r="BH183" s="140"/>
      <c r="BI183" s="140"/>
      <c r="BJ183" s="139"/>
      <c r="BK183" s="140"/>
      <c r="BL183" s="140"/>
      <c r="BM183" s="140"/>
      <c r="BN183" s="140"/>
      <c r="BO183" s="140"/>
      <c r="BP183" s="140"/>
      <c r="BQ183" s="140"/>
      <c r="BR183" s="140"/>
      <c r="BS183" s="140"/>
      <c r="BT183" s="139"/>
      <c r="BU183" s="140"/>
      <c r="BV183" s="140"/>
      <c r="BW183" s="140"/>
      <c r="BX183" s="140"/>
      <c r="BY183" s="140"/>
      <c r="BZ183" s="140"/>
      <c r="CA183" s="140"/>
      <c r="CB183" s="140"/>
      <c r="CC183" s="140"/>
      <c r="CD183" s="139"/>
      <c r="CE183" s="140"/>
      <c r="CF183" s="140"/>
      <c r="CG183" s="140"/>
      <c r="CH183" s="140"/>
      <c r="CI183" s="140"/>
      <c r="CJ183" s="140"/>
      <c r="CK183" s="140"/>
      <c r="CL183" s="140"/>
      <c r="CM183" s="140"/>
      <c r="CN183" s="139"/>
      <c r="CO183" s="140"/>
      <c r="CP183" s="140"/>
      <c r="CQ183" s="140"/>
      <c r="CR183" s="140"/>
      <c r="CS183" s="140"/>
      <c r="CT183" s="140"/>
      <c r="CU183" s="140"/>
      <c r="CV183" s="140"/>
      <c r="CW183" s="140"/>
      <c r="CX183" s="139"/>
      <c r="CY183" s="140"/>
      <c r="CZ183" s="140"/>
      <c r="DH183" s="132"/>
      <c r="DR183" s="132"/>
      <c r="EB183" s="132"/>
      <c r="EL183" s="132"/>
      <c r="EV183" s="132"/>
      <c r="FF183" s="132"/>
      <c r="FP183" s="132"/>
      <c r="FZ183" s="132"/>
      <c r="GJ183" s="132"/>
      <c r="GT183" s="132"/>
      <c r="HD183" s="132"/>
      <c r="HN183" s="132"/>
      <c r="HX183" s="132"/>
      <c r="IH183" s="132"/>
    </row>
    <row xmlns:x14ac="http://schemas.microsoft.com/office/spreadsheetml/2009/9/ac" r="184" s="3" customFormat="true" x14ac:dyDescent="0.25">
      <c r="A184" s="401"/>
      <c r="B184" s="132"/>
      <c r="L184" s="132"/>
      <c r="V184" s="132"/>
      <c r="AF184" s="132"/>
      <c r="AP184" s="132"/>
      <c r="AZ184" s="139"/>
      <c r="BA184" s="139"/>
      <c r="BB184" s="139"/>
      <c r="BC184" s="139"/>
      <c r="BD184" s="139"/>
      <c r="BE184" s="139"/>
      <c r="BF184" s="139"/>
      <c r="BG184" s="139"/>
      <c r="BH184" s="140"/>
      <c r="BI184" s="140"/>
      <c r="BJ184" s="139"/>
      <c r="BK184" s="140"/>
      <c r="BL184" s="140"/>
      <c r="BM184" s="140"/>
      <c r="BN184" s="140"/>
      <c r="BO184" s="140"/>
      <c r="BP184" s="140"/>
      <c r="BQ184" s="140"/>
      <c r="BR184" s="140"/>
      <c r="BS184" s="140"/>
      <c r="BT184" s="139"/>
      <c r="BU184" s="140"/>
      <c r="BV184" s="140"/>
      <c r="BW184" s="140"/>
      <c r="BX184" s="140"/>
      <c r="BY184" s="140"/>
      <c r="BZ184" s="140"/>
      <c r="CA184" s="140"/>
      <c r="CB184" s="140"/>
      <c r="CC184" s="140"/>
      <c r="CD184" s="139"/>
      <c r="CE184" s="140"/>
      <c r="CF184" s="140"/>
      <c r="CG184" s="140"/>
      <c r="CH184" s="140"/>
      <c r="CI184" s="140"/>
      <c r="CJ184" s="140"/>
      <c r="CK184" s="140"/>
      <c r="CL184" s="140"/>
      <c r="CM184" s="140"/>
      <c r="CN184" s="139"/>
      <c r="CO184" s="140"/>
      <c r="CP184" s="140"/>
      <c r="CQ184" s="140"/>
      <c r="CR184" s="140"/>
      <c r="CS184" s="140"/>
      <c r="CT184" s="140"/>
      <c r="CU184" s="140"/>
      <c r="CV184" s="140"/>
      <c r="CW184" s="140"/>
      <c r="CX184" s="139"/>
      <c r="CY184" s="140"/>
      <c r="CZ184" s="140"/>
      <c r="DH184" s="132"/>
      <c r="DR184" s="132"/>
      <c r="EB184" s="132"/>
      <c r="EL184" s="132"/>
      <c r="EV184" s="132"/>
      <c r="FF184" s="132"/>
      <c r="FP184" s="132"/>
      <c r="FZ184" s="132"/>
      <c r="GJ184" s="132"/>
      <c r="GT184" s="132"/>
      <c r="HD184" s="132"/>
      <c r="HN184" s="132"/>
      <c r="HX184" s="132"/>
      <c r="IH184" s="132"/>
    </row>
    <row xmlns:x14ac="http://schemas.microsoft.com/office/spreadsheetml/2009/9/ac" r="185" s="3" customFormat="true" x14ac:dyDescent="0.25">
      <c r="A185" s="401"/>
      <c r="B185" s="132"/>
      <c r="L185" s="132"/>
      <c r="V185" s="132"/>
      <c r="AF185" s="132"/>
      <c r="AP185" s="132"/>
      <c r="AZ185" s="139"/>
      <c r="BA185" s="139"/>
      <c r="BB185" s="139"/>
      <c r="BC185" s="139"/>
      <c r="BD185" s="139"/>
      <c r="BE185" s="139"/>
      <c r="BF185" s="139"/>
      <c r="BG185" s="139"/>
      <c r="BH185" s="140"/>
      <c r="BI185" s="140"/>
      <c r="BJ185" s="139"/>
      <c r="BK185" s="140"/>
      <c r="BL185" s="140"/>
      <c r="BM185" s="140"/>
      <c r="BN185" s="140"/>
      <c r="BO185" s="140"/>
      <c r="BP185" s="140"/>
      <c r="BQ185" s="140"/>
      <c r="BR185" s="140"/>
      <c r="BS185" s="140"/>
      <c r="BT185" s="139"/>
      <c r="BU185" s="140"/>
      <c r="BV185" s="140"/>
      <c r="BW185" s="140"/>
      <c r="BX185" s="140"/>
      <c r="BY185" s="140"/>
      <c r="BZ185" s="140"/>
      <c r="CA185" s="140"/>
      <c r="CB185" s="140"/>
      <c r="CC185" s="140"/>
      <c r="CD185" s="139"/>
      <c r="CE185" s="140"/>
      <c r="CF185" s="140"/>
      <c r="CG185" s="140"/>
      <c r="CH185" s="140"/>
      <c r="CI185" s="140"/>
      <c r="CJ185" s="140"/>
      <c r="CK185" s="140"/>
      <c r="CL185" s="140"/>
      <c r="CM185" s="140"/>
      <c r="CN185" s="139"/>
      <c r="CO185" s="140"/>
      <c r="CP185" s="140"/>
      <c r="CQ185" s="140"/>
      <c r="CR185" s="140"/>
      <c r="CS185" s="140"/>
      <c r="CT185" s="140"/>
      <c r="CU185" s="140"/>
      <c r="CV185" s="140"/>
      <c r="CW185" s="140"/>
      <c r="CX185" s="139"/>
      <c r="CY185" s="140"/>
      <c r="CZ185" s="140"/>
      <c r="DH185" s="132"/>
      <c r="DR185" s="132"/>
      <c r="EB185" s="132"/>
      <c r="EL185" s="132"/>
      <c r="EV185" s="132"/>
      <c r="FF185" s="132"/>
      <c r="FP185" s="132"/>
      <c r="FZ185" s="132"/>
      <c r="GJ185" s="132"/>
      <c r="GT185" s="132"/>
      <c r="HD185" s="132"/>
      <c r="HN185" s="132"/>
      <c r="HX185" s="132"/>
      <c r="IH185" s="132"/>
    </row>
    <row xmlns:x14ac="http://schemas.microsoft.com/office/spreadsheetml/2009/9/ac" r="186" s="3" customFormat="true" x14ac:dyDescent="0.25">
      <c r="A186" s="401"/>
      <c r="B186" s="132"/>
      <c r="L186" s="132"/>
      <c r="V186" s="132"/>
      <c r="AF186" s="132"/>
      <c r="AP186" s="132"/>
      <c r="AZ186" s="139"/>
      <c r="BA186" s="139"/>
      <c r="BB186" s="139"/>
      <c r="BC186" s="139"/>
      <c r="BD186" s="139"/>
      <c r="BE186" s="139"/>
      <c r="BF186" s="139"/>
      <c r="BG186" s="139"/>
      <c r="BH186" s="140"/>
      <c r="BI186" s="140"/>
      <c r="BJ186" s="139"/>
      <c r="BK186" s="140"/>
      <c r="BL186" s="140"/>
      <c r="BM186" s="140"/>
      <c r="BN186" s="140"/>
      <c r="BO186" s="140"/>
      <c r="BP186" s="140"/>
      <c r="BQ186" s="140"/>
      <c r="BR186" s="140"/>
      <c r="BS186" s="140"/>
      <c r="BT186" s="139"/>
      <c r="BU186" s="140"/>
      <c r="BV186" s="140"/>
      <c r="BW186" s="140"/>
      <c r="BX186" s="140"/>
      <c r="BY186" s="140"/>
      <c r="BZ186" s="140"/>
      <c r="CA186" s="140"/>
      <c r="CB186" s="140"/>
      <c r="CC186" s="140"/>
      <c r="CD186" s="139"/>
      <c r="CE186" s="140"/>
      <c r="CF186" s="140"/>
      <c r="CG186" s="140"/>
      <c r="CH186" s="140"/>
      <c r="CI186" s="140"/>
      <c r="CJ186" s="140"/>
      <c r="CK186" s="140"/>
      <c r="CL186" s="140"/>
      <c r="CM186" s="140"/>
      <c r="CN186" s="139"/>
      <c r="CO186" s="140"/>
      <c r="CP186" s="140"/>
      <c r="CQ186" s="140"/>
      <c r="CR186" s="140"/>
      <c r="CS186" s="140"/>
      <c r="CT186" s="140"/>
      <c r="CU186" s="140"/>
      <c r="CV186" s="140"/>
      <c r="CW186" s="140"/>
      <c r="CX186" s="139"/>
      <c r="CY186" s="140"/>
      <c r="CZ186" s="140"/>
      <c r="DH186" s="132"/>
      <c r="DR186" s="132"/>
      <c r="EB186" s="132"/>
      <c r="EL186" s="132"/>
      <c r="EV186" s="132"/>
      <c r="FF186" s="132"/>
      <c r="FP186" s="132"/>
      <c r="FZ186" s="132"/>
      <c r="GJ186" s="132"/>
      <c r="GT186" s="132"/>
      <c r="HD186" s="132"/>
      <c r="HN186" s="132"/>
      <c r="HX186" s="132"/>
      <c r="IH186" s="132"/>
    </row>
    <row xmlns:x14ac="http://schemas.microsoft.com/office/spreadsheetml/2009/9/ac" r="187" s="3" customFormat="true" x14ac:dyDescent="0.25">
      <c r="A187" s="401"/>
      <c r="B187" s="132"/>
      <c r="L187" s="132"/>
      <c r="V187" s="132"/>
      <c r="AF187" s="132"/>
      <c r="AP187" s="132"/>
      <c r="AZ187" s="139"/>
      <c r="BA187" s="139"/>
      <c r="BB187" s="139"/>
      <c r="BC187" s="139"/>
      <c r="BD187" s="139"/>
      <c r="BE187" s="139"/>
      <c r="BF187" s="139"/>
      <c r="BG187" s="139"/>
      <c r="BH187" s="140"/>
      <c r="BI187" s="140"/>
      <c r="BJ187" s="139"/>
      <c r="BK187" s="140"/>
      <c r="BL187" s="140"/>
      <c r="BM187" s="140"/>
      <c r="BN187" s="140"/>
      <c r="BO187" s="140"/>
      <c r="BP187" s="140"/>
      <c r="BQ187" s="140"/>
      <c r="BR187" s="140"/>
      <c r="BS187" s="140"/>
      <c r="BT187" s="139"/>
      <c r="BU187" s="140"/>
      <c r="BV187" s="140"/>
      <c r="BW187" s="140"/>
      <c r="BX187" s="140"/>
      <c r="BY187" s="140"/>
      <c r="BZ187" s="140"/>
      <c r="CA187" s="140"/>
      <c r="CB187" s="140"/>
      <c r="CC187" s="140"/>
      <c r="CD187" s="139"/>
      <c r="CE187" s="140"/>
      <c r="CF187" s="140"/>
      <c r="CG187" s="140"/>
      <c r="CH187" s="140"/>
      <c r="CI187" s="140"/>
      <c r="CJ187" s="140"/>
      <c r="CK187" s="140"/>
      <c r="CL187" s="140"/>
      <c r="CM187" s="140"/>
      <c r="CN187" s="139"/>
      <c r="CO187" s="140"/>
      <c r="CP187" s="140"/>
      <c r="CQ187" s="140"/>
      <c r="CR187" s="140"/>
      <c r="CS187" s="140"/>
      <c r="CT187" s="140"/>
      <c r="CU187" s="140"/>
      <c r="CV187" s="140"/>
      <c r="CW187" s="140"/>
      <c r="CX187" s="139"/>
      <c r="CY187" s="140"/>
      <c r="CZ187" s="140"/>
      <c r="DH187" s="132"/>
      <c r="DR187" s="132"/>
      <c r="EB187" s="132"/>
      <c r="EL187" s="132"/>
      <c r="EV187" s="132"/>
      <c r="FF187" s="132"/>
      <c r="FP187" s="132"/>
      <c r="FZ187" s="132"/>
      <c r="GJ187" s="132"/>
      <c r="GT187" s="132"/>
      <c r="HD187" s="132"/>
      <c r="HN187" s="132"/>
      <c r="HX187" s="132"/>
      <c r="IH187" s="132"/>
    </row>
    <row xmlns:x14ac="http://schemas.microsoft.com/office/spreadsheetml/2009/9/ac" r="188" s="3" customFormat="true" x14ac:dyDescent="0.25">
      <c r="A188" s="401"/>
      <c r="B188" s="132"/>
      <c r="L188" s="132"/>
      <c r="V188" s="132"/>
      <c r="AF188" s="132"/>
      <c r="AP188" s="132"/>
      <c r="AZ188" s="139"/>
      <c r="BA188" s="139"/>
      <c r="BB188" s="139"/>
      <c r="BC188" s="139"/>
      <c r="BD188" s="139"/>
      <c r="BE188" s="139"/>
      <c r="BF188" s="139"/>
      <c r="BG188" s="139"/>
      <c r="BH188" s="140"/>
      <c r="BI188" s="140"/>
      <c r="BJ188" s="139"/>
      <c r="BK188" s="140"/>
      <c r="BL188" s="140"/>
      <c r="BM188" s="140"/>
      <c r="BN188" s="140"/>
      <c r="BO188" s="140"/>
      <c r="BP188" s="140"/>
      <c r="BQ188" s="140"/>
      <c r="BR188" s="140"/>
      <c r="BS188" s="140"/>
      <c r="BT188" s="139"/>
      <c r="BU188" s="140"/>
      <c r="BV188" s="140"/>
      <c r="BW188" s="140"/>
      <c r="BX188" s="140"/>
      <c r="BY188" s="140"/>
      <c r="BZ188" s="140"/>
      <c r="CA188" s="140"/>
      <c r="CB188" s="140"/>
      <c r="CC188" s="140"/>
      <c r="CD188" s="139"/>
      <c r="CE188" s="140"/>
      <c r="CF188" s="140"/>
      <c r="CG188" s="140"/>
      <c r="CH188" s="140"/>
      <c r="CI188" s="140"/>
      <c r="CJ188" s="140"/>
      <c r="CK188" s="140"/>
      <c r="CL188" s="140"/>
      <c r="CM188" s="140"/>
      <c r="CN188" s="139"/>
      <c r="CO188" s="140"/>
      <c r="CP188" s="140"/>
      <c r="CQ188" s="140"/>
      <c r="CR188" s="140"/>
      <c r="CS188" s="140"/>
      <c r="CT188" s="140"/>
      <c r="CU188" s="140"/>
      <c r="CV188" s="140"/>
      <c r="CW188" s="140"/>
      <c r="CX188" s="139"/>
      <c r="CY188" s="140"/>
      <c r="CZ188" s="140"/>
      <c r="DH188" s="132"/>
      <c r="DR188" s="132"/>
      <c r="EB188" s="132"/>
      <c r="EL188" s="132"/>
      <c r="EV188" s="132"/>
      <c r="FF188" s="132"/>
      <c r="FP188" s="132"/>
      <c r="FZ188" s="132"/>
      <c r="GJ188" s="132"/>
      <c r="GT188" s="132"/>
      <c r="HD188" s="132"/>
      <c r="HN188" s="132"/>
      <c r="HX188" s="132"/>
      <c r="IH188" s="132"/>
    </row>
    <row xmlns:x14ac="http://schemas.microsoft.com/office/spreadsheetml/2009/9/ac" r="189" s="3" customFormat="true" x14ac:dyDescent="0.25">
      <c r="A189" s="401"/>
      <c r="B189" s="132"/>
      <c r="L189" s="132"/>
      <c r="V189" s="132"/>
      <c r="AF189" s="132"/>
      <c r="AP189" s="132"/>
      <c r="AZ189" s="139"/>
      <c r="BA189" s="139"/>
      <c r="BB189" s="139"/>
      <c r="BC189" s="139"/>
      <c r="BD189" s="139"/>
      <c r="BE189" s="139"/>
      <c r="BF189" s="139"/>
      <c r="BG189" s="139"/>
      <c r="BH189" s="140"/>
      <c r="BI189" s="140"/>
      <c r="BJ189" s="139"/>
      <c r="BK189" s="140"/>
      <c r="BL189" s="140"/>
      <c r="BM189" s="140"/>
      <c r="BN189" s="140"/>
      <c r="BO189" s="140"/>
      <c r="BP189" s="140"/>
      <c r="BQ189" s="140"/>
      <c r="BR189" s="140"/>
      <c r="BS189" s="140"/>
      <c r="BT189" s="139"/>
      <c r="BU189" s="140"/>
      <c r="BV189" s="140"/>
      <c r="BW189" s="140"/>
      <c r="BX189" s="140"/>
      <c r="BY189" s="140"/>
      <c r="BZ189" s="140"/>
      <c r="CA189" s="140"/>
      <c r="CB189" s="140"/>
      <c r="CC189" s="140"/>
      <c r="CD189" s="139"/>
      <c r="CE189" s="140"/>
      <c r="CF189" s="140"/>
      <c r="CG189" s="140"/>
      <c r="CH189" s="140"/>
      <c r="CI189" s="140"/>
      <c r="CJ189" s="140"/>
      <c r="CK189" s="140"/>
      <c r="CL189" s="140"/>
      <c r="CM189" s="140"/>
      <c r="CN189" s="139"/>
      <c r="CO189" s="140"/>
      <c r="CP189" s="140"/>
      <c r="CQ189" s="140"/>
      <c r="CR189" s="140"/>
      <c r="CS189" s="140"/>
      <c r="CT189" s="140"/>
      <c r="CU189" s="140"/>
      <c r="CV189" s="140"/>
      <c r="CW189" s="140"/>
      <c r="CX189" s="139"/>
      <c r="CY189" s="140"/>
      <c r="CZ189" s="140"/>
      <c r="DH189" s="132"/>
      <c r="DR189" s="132"/>
      <c r="EB189" s="132"/>
      <c r="EL189" s="132"/>
      <c r="EV189" s="132"/>
      <c r="FF189" s="132"/>
      <c r="FP189" s="132"/>
      <c r="FZ189" s="132"/>
      <c r="GJ189" s="132"/>
      <c r="GT189" s="132"/>
      <c r="HD189" s="132"/>
      <c r="HN189" s="132"/>
      <c r="HX189" s="132"/>
      <c r="IH189" s="132"/>
    </row>
    <row xmlns:x14ac="http://schemas.microsoft.com/office/spreadsheetml/2009/9/ac" r="190" s="3" customFormat="true" x14ac:dyDescent="0.25">
      <c r="A190" s="401"/>
      <c r="B190" s="132"/>
      <c r="L190" s="132"/>
      <c r="V190" s="132"/>
      <c r="AF190" s="132"/>
      <c r="AP190" s="132"/>
      <c r="AZ190" s="139"/>
      <c r="BA190" s="139"/>
      <c r="BB190" s="139"/>
      <c r="BC190" s="139"/>
      <c r="BD190" s="139"/>
      <c r="BE190" s="139"/>
      <c r="BF190" s="139"/>
      <c r="BG190" s="139"/>
      <c r="BH190" s="140"/>
      <c r="BI190" s="140"/>
      <c r="BJ190" s="139"/>
      <c r="BK190" s="140"/>
      <c r="BL190" s="140"/>
      <c r="BM190" s="140"/>
      <c r="BN190" s="140"/>
      <c r="BO190" s="140"/>
      <c r="BP190" s="140"/>
      <c r="BQ190" s="140"/>
      <c r="BR190" s="140"/>
      <c r="BS190" s="140"/>
      <c r="BT190" s="139"/>
      <c r="BU190" s="140"/>
      <c r="BV190" s="140"/>
      <c r="BW190" s="140"/>
      <c r="BX190" s="140"/>
      <c r="BY190" s="140"/>
      <c r="BZ190" s="140"/>
      <c r="CA190" s="140"/>
      <c r="CB190" s="140"/>
      <c r="CC190" s="140"/>
      <c r="CD190" s="139"/>
      <c r="CE190" s="140"/>
      <c r="CF190" s="140"/>
      <c r="CG190" s="140"/>
      <c r="CH190" s="140"/>
      <c r="CI190" s="140"/>
      <c r="CJ190" s="140"/>
      <c r="CK190" s="140"/>
      <c r="CL190" s="140"/>
      <c r="CM190" s="140"/>
      <c r="CN190" s="139"/>
      <c r="CO190" s="140"/>
      <c r="CP190" s="140"/>
      <c r="CQ190" s="140"/>
      <c r="CR190" s="140"/>
      <c r="CS190" s="140"/>
      <c r="CT190" s="140"/>
      <c r="CU190" s="140"/>
      <c r="CV190" s="140"/>
      <c r="CW190" s="140"/>
      <c r="CX190" s="139"/>
      <c r="CY190" s="140"/>
      <c r="CZ190" s="140"/>
      <c r="DH190" s="132"/>
      <c r="DR190" s="132"/>
      <c r="EB190" s="132"/>
      <c r="EL190" s="132"/>
      <c r="EV190" s="132"/>
      <c r="FF190" s="132"/>
      <c r="FP190" s="132"/>
      <c r="FZ190" s="132"/>
      <c r="GJ190" s="132"/>
      <c r="GT190" s="132"/>
      <c r="HD190" s="132"/>
      <c r="HN190" s="132"/>
      <c r="HX190" s="132"/>
      <c r="IH190" s="132"/>
    </row>
    <row xmlns:x14ac="http://schemas.microsoft.com/office/spreadsheetml/2009/9/ac" r="191" s="3" customFormat="true" x14ac:dyDescent="0.25">
      <c r="A191" s="401"/>
      <c r="B191" s="132"/>
      <c r="L191" s="132"/>
      <c r="V191" s="132"/>
      <c r="AF191" s="132"/>
      <c r="AP191" s="132"/>
      <c r="AZ191" s="139"/>
      <c r="BA191" s="139"/>
      <c r="BB191" s="139"/>
      <c r="BC191" s="139"/>
      <c r="BD191" s="139"/>
      <c r="BE191" s="139"/>
      <c r="BF191" s="139"/>
      <c r="BG191" s="139"/>
      <c r="BH191" s="140"/>
      <c r="BI191" s="140"/>
      <c r="BJ191" s="139"/>
      <c r="BK191" s="140"/>
      <c r="BL191" s="140"/>
      <c r="BM191" s="140"/>
      <c r="BN191" s="140"/>
      <c r="BO191" s="140"/>
      <c r="BP191" s="140"/>
      <c r="BQ191" s="140"/>
      <c r="BR191" s="140"/>
      <c r="BS191" s="140"/>
      <c r="BT191" s="139"/>
      <c r="BU191" s="140"/>
      <c r="BV191" s="140"/>
      <c r="BW191" s="140"/>
      <c r="BX191" s="140"/>
      <c r="BY191" s="140"/>
      <c r="BZ191" s="140"/>
      <c r="CA191" s="140"/>
      <c r="CB191" s="140"/>
      <c r="CC191" s="140"/>
      <c r="CD191" s="139"/>
      <c r="CE191" s="140"/>
      <c r="CF191" s="140"/>
      <c r="CG191" s="140"/>
      <c r="CH191" s="140"/>
      <c r="CI191" s="140"/>
      <c r="CJ191" s="140"/>
      <c r="CK191" s="140"/>
      <c r="CL191" s="140"/>
      <c r="CM191" s="140"/>
      <c r="CN191" s="139"/>
      <c r="CO191" s="140"/>
      <c r="CP191" s="140"/>
      <c r="CQ191" s="140"/>
      <c r="CR191" s="140"/>
      <c r="CS191" s="140"/>
      <c r="CT191" s="140"/>
      <c r="CU191" s="140"/>
      <c r="CV191" s="140"/>
      <c r="CW191" s="140"/>
      <c r="CX191" s="139"/>
      <c r="CY191" s="140"/>
      <c r="CZ191" s="140"/>
      <c r="DH191" s="132"/>
      <c r="DR191" s="132"/>
      <c r="EB191" s="132"/>
      <c r="EL191" s="132"/>
      <c r="EV191" s="132"/>
      <c r="FF191" s="132"/>
      <c r="FP191" s="132"/>
      <c r="FZ191" s="132"/>
      <c r="GJ191" s="132"/>
      <c r="GT191" s="132"/>
      <c r="HD191" s="132"/>
      <c r="HN191" s="132"/>
      <c r="HX191" s="132"/>
      <c r="IH191" s="132"/>
    </row>
    <row xmlns:x14ac="http://schemas.microsoft.com/office/spreadsheetml/2009/9/ac" r="192" s="3" customFormat="true" x14ac:dyDescent="0.25">
      <c r="A192" s="401"/>
      <c r="B192" s="132"/>
      <c r="L192" s="132"/>
      <c r="V192" s="132"/>
      <c r="AF192" s="132"/>
      <c r="AP192" s="132"/>
      <c r="AZ192" s="139"/>
      <c r="BA192" s="139"/>
      <c r="BB192" s="139"/>
      <c r="BC192" s="139"/>
      <c r="BD192" s="139"/>
      <c r="BE192" s="139"/>
      <c r="BF192" s="139"/>
      <c r="BG192" s="139"/>
      <c r="BH192" s="140"/>
      <c r="BI192" s="140"/>
      <c r="BJ192" s="139"/>
      <c r="BK192" s="140"/>
      <c r="BL192" s="140"/>
      <c r="BM192" s="140"/>
      <c r="BN192" s="140"/>
      <c r="BO192" s="140"/>
      <c r="BP192" s="140"/>
      <c r="BQ192" s="140"/>
      <c r="BR192" s="140"/>
      <c r="BS192" s="140"/>
      <c r="BT192" s="139"/>
      <c r="BU192" s="140"/>
      <c r="BV192" s="140"/>
      <c r="BW192" s="140"/>
      <c r="BX192" s="140"/>
      <c r="BY192" s="140"/>
      <c r="BZ192" s="140"/>
      <c r="CA192" s="140"/>
      <c r="CB192" s="140"/>
      <c r="CC192" s="140"/>
      <c r="CD192" s="139"/>
      <c r="CE192" s="140"/>
      <c r="CF192" s="140"/>
      <c r="CG192" s="140"/>
      <c r="CH192" s="140"/>
      <c r="CI192" s="140"/>
      <c r="CJ192" s="140"/>
      <c r="CK192" s="140"/>
      <c r="CL192" s="140"/>
      <c r="CM192" s="140"/>
      <c r="CN192" s="139"/>
      <c r="CO192" s="140"/>
      <c r="CP192" s="140"/>
      <c r="CQ192" s="140"/>
      <c r="CR192" s="140"/>
      <c r="CS192" s="140"/>
      <c r="CT192" s="140"/>
      <c r="CU192" s="140"/>
      <c r="CV192" s="140"/>
      <c r="CW192" s="140"/>
      <c r="CX192" s="139"/>
      <c r="CY192" s="140"/>
      <c r="CZ192" s="140"/>
      <c r="DH192" s="132"/>
      <c r="DR192" s="132"/>
      <c r="EB192" s="132"/>
      <c r="EL192" s="132"/>
      <c r="EV192" s="132"/>
      <c r="FF192" s="132"/>
      <c r="FP192" s="132"/>
      <c r="FZ192" s="132"/>
      <c r="GJ192" s="132"/>
      <c r="GT192" s="132"/>
      <c r="HD192" s="132"/>
      <c r="HN192" s="132"/>
      <c r="HX192" s="132"/>
      <c r="IH192" s="132"/>
    </row>
    <row xmlns:x14ac="http://schemas.microsoft.com/office/spreadsheetml/2009/9/ac" r="193" s="3" customFormat="true" x14ac:dyDescent="0.25">
      <c r="A193" s="401"/>
      <c r="B193" s="132"/>
      <c r="L193" s="132"/>
      <c r="V193" s="132"/>
      <c r="AF193" s="132"/>
      <c r="AP193" s="132"/>
      <c r="AZ193" s="139"/>
      <c r="BA193" s="139"/>
      <c r="BB193" s="139"/>
      <c r="BC193" s="139"/>
      <c r="BD193" s="139"/>
      <c r="BE193" s="139"/>
      <c r="BF193" s="139"/>
      <c r="BG193" s="139"/>
      <c r="BH193" s="140"/>
      <c r="BI193" s="140"/>
      <c r="BJ193" s="139"/>
      <c r="BK193" s="140"/>
      <c r="BL193" s="140"/>
      <c r="BM193" s="140"/>
      <c r="BN193" s="140"/>
      <c r="BO193" s="140"/>
      <c r="BP193" s="140"/>
      <c r="BQ193" s="140"/>
      <c r="BR193" s="140"/>
      <c r="BS193" s="140"/>
      <c r="BT193" s="139"/>
      <c r="BU193" s="140"/>
      <c r="BV193" s="140"/>
      <c r="BW193" s="140"/>
      <c r="BX193" s="140"/>
      <c r="BY193" s="140"/>
      <c r="BZ193" s="140"/>
      <c r="CA193" s="140"/>
      <c r="CB193" s="140"/>
      <c r="CC193" s="140"/>
      <c r="CD193" s="139"/>
      <c r="CE193" s="140"/>
      <c r="CF193" s="140"/>
      <c r="CG193" s="140"/>
      <c r="CH193" s="140"/>
      <c r="CI193" s="140"/>
      <c r="CJ193" s="140"/>
      <c r="CK193" s="140"/>
      <c r="CL193" s="140"/>
      <c r="CM193" s="140"/>
      <c r="CN193" s="139"/>
      <c r="CO193" s="140"/>
      <c r="CP193" s="140"/>
      <c r="CQ193" s="140"/>
      <c r="CR193" s="140"/>
      <c r="CS193" s="140"/>
      <c r="CT193" s="140"/>
      <c r="CU193" s="140"/>
      <c r="CV193" s="140"/>
      <c r="CW193" s="140"/>
      <c r="CX193" s="139"/>
      <c r="CY193" s="140"/>
      <c r="CZ193" s="140"/>
      <c r="DH193" s="132"/>
      <c r="DR193" s="132"/>
      <c r="EB193" s="132"/>
      <c r="EL193" s="132"/>
      <c r="EV193" s="132"/>
      <c r="FF193" s="132"/>
      <c r="FP193" s="132"/>
      <c r="FZ193" s="132"/>
      <c r="GJ193" s="132"/>
      <c r="GT193" s="132"/>
      <c r="HD193" s="132"/>
      <c r="HN193" s="132"/>
      <c r="HX193" s="132"/>
      <c r="IH193" s="132"/>
    </row>
    <row xmlns:x14ac="http://schemas.microsoft.com/office/spreadsheetml/2009/9/ac" r="194" s="3" customFormat="true" x14ac:dyDescent="0.25">
      <c r="A194" s="401"/>
      <c r="B194" s="132"/>
      <c r="L194" s="132"/>
      <c r="V194" s="132"/>
      <c r="AF194" s="132"/>
      <c r="AP194" s="132"/>
      <c r="AZ194" s="139"/>
      <c r="BA194" s="139"/>
      <c r="BB194" s="139"/>
      <c r="BC194" s="139"/>
      <c r="BD194" s="139"/>
      <c r="BE194" s="139"/>
      <c r="BF194" s="139"/>
      <c r="BG194" s="139"/>
      <c r="BH194" s="140"/>
      <c r="BI194" s="140"/>
      <c r="BJ194" s="139"/>
      <c r="BK194" s="140"/>
      <c r="BL194" s="140"/>
      <c r="BM194" s="140"/>
      <c r="BN194" s="140"/>
      <c r="BO194" s="140"/>
      <c r="BP194" s="140"/>
      <c r="BQ194" s="140"/>
      <c r="BR194" s="140"/>
      <c r="BS194" s="140"/>
      <c r="BT194" s="139"/>
      <c r="BU194" s="140"/>
      <c r="BV194" s="140"/>
      <c r="BW194" s="140"/>
      <c r="BX194" s="140"/>
      <c r="BY194" s="140"/>
      <c r="BZ194" s="140"/>
      <c r="CA194" s="140"/>
      <c r="CB194" s="140"/>
      <c r="CC194" s="140"/>
      <c r="CD194" s="139"/>
      <c r="CE194" s="140"/>
      <c r="CF194" s="140"/>
      <c r="CG194" s="140"/>
      <c r="CH194" s="140"/>
      <c r="CI194" s="140"/>
      <c r="CJ194" s="140"/>
      <c r="CK194" s="140"/>
      <c r="CL194" s="140"/>
      <c r="CM194" s="140"/>
      <c r="CN194" s="139"/>
      <c r="CO194" s="140"/>
      <c r="CP194" s="140"/>
      <c r="CQ194" s="140"/>
      <c r="CR194" s="140"/>
      <c r="CS194" s="140"/>
      <c r="CT194" s="140"/>
      <c r="CU194" s="140"/>
      <c r="CV194" s="140"/>
      <c r="CW194" s="140"/>
      <c r="CX194" s="139"/>
      <c r="CY194" s="140"/>
      <c r="CZ194" s="140"/>
      <c r="DH194" s="132"/>
      <c r="DR194" s="132"/>
      <c r="EB194" s="132"/>
      <c r="EL194" s="132"/>
      <c r="EV194" s="132"/>
      <c r="FF194" s="132"/>
      <c r="FP194" s="132"/>
      <c r="FZ194" s="132"/>
      <c r="GJ194" s="132"/>
      <c r="GT194" s="132"/>
      <c r="HD194" s="132"/>
      <c r="HN194" s="132"/>
      <c r="HX194" s="132"/>
      <c r="IH194" s="132"/>
    </row>
    <row xmlns:x14ac="http://schemas.microsoft.com/office/spreadsheetml/2009/9/ac" r="195" s="3" customFormat="true" x14ac:dyDescent="0.25">
      <c r="A195" s="401"/>
      <c r="B195" s="132"/>
      <c r="L195" s="132"/>
      <c r="V195" s="132"/>
      <c r="AF195" s="132"/>
      <c r="AP195" s="132"/>
      <c r="AZ195" s="139"/>
      <c r="BA195" s="139"/>
      <c r="BB195" s="139"/>
      <c r="BC195" s="139"/>
      <c r="BD195" s="139"/>
      <c r="BE195" s="139"/>
      <c r="BF195" s="139"/>
      <c r="BG195" s="139"/>
      <c r="BH195" s="140"/>
      <c r="BI195" s="140"/>
      <c r="BJ195" s="139"/>
      <c r="BK195" s="140"/>
      <c r="BL195" s="140"/>
      <c r="BM195" s="140"/>
      <c r="BN195" s="140"/>
      <c r="BO195" s="140"/>
      <c r="BP195" s="140"/>
      <c r="BQ195" s="140"/>
      <c r="BR195" s="140"/>
      <c r="BS195" s="140"/>
      <c r="BT195" s="139"/>
      <c r="BU195" s="140"/>
      <c r="BV195" s="140"/>
      <c r="BW195" s="140"/>
      <c r="BX195" s="140"/>
      <c r="BY195" s="140"/>
      <c r="BZ195" s="140"/>
      <c r="CA195" s="140"/>
      <c r="CB195" s="140"/>
      <c r="CC195" s="140"/>
      <c r="CD195" s="139"/>
      <c r="CE195" s="140"/>
      <c r="CF195" s="140"/>
      <c r="CG195" s="140"/>
      <c r="CH195" s="140"/>
      <c r="CI195" s="140"/>
      <c r="CJ195" s="140"/>
      <c r="CK195" s="140"/>
      <c r="CL195" s="140"/>
      <c r="CM195" s="140"/>
      <c r="CN195" s="139"/>
      <c r="CO195" s="140"/>
      <c r="CP195" s="140"/>
      <c r="CQ195" s="140"/>
      <c r="CR195" s="140"/>
      <c r="CS195" s="140"/>
      <c r="CT195" s="140"/>
      <c r="CU195" s="140"/>
      <c r="CV195" s="140"/>
      <c r="CW195" s="140"/>
      <c r="CX195" s="139"/>
      <c r="CY195" s="140"/>
      <c r="CZ195" s="140"/>
      <c r="DH195" s="132"/>
      <c r="DR195" s="132"/>
      <c r="EB195" s="132"/>
      <c r="EL195" s="132"/>
      <c r="EV195" s="132"/>
      <c r="FF195" s="132"/>
      <c r="FP195" s="132"/>
      <c r="FZ195" s="132"/>
      <c r="GJ195" s="132"/>
      <c r="GT195" s="132"/>
      <c r="HD195" s="132"/>
      <c r="HN195" s="132"/>
      <c r="HX195" s="132"/>
      <c r="IH195" s="132"/>
    </row>
    <row xmlns:x14ac="http://schemas.microsoft.com/office/spreadsheetml/2009/9/ac" r="196" s="3" customFormat="true" x14ac:dyDescent="0.25">
      <c r="A196" s="401"/>
      <c r="B196" s="132"/>
      <c r="L196" s="132"/>
      <c r="V196" s="132"/>
      <c r="AF196" s="132"/>
      <c r="AP196" s="132"/>
      <c r="AZ196" s="139"/>
      <c r="BA196" s="139"/>
      <c r="BB196" s="139"/>
      <c r="BC196" s="139"/>
      <c r="BD196" s="139"/>
      <c r="BE196" s="139"/>
      <c r="BF196" s="139"/>
      <c r="BG196" s="139"/>
      <c r="BH196" s="140"/>
      <c r="BI196" s="140"/>
      <c r="BJ196" s="139"/>
      <c r="BK196" s="140"/>
      <c r="BL196" s="140"/>
      <c r="BM196" s="140"/>
      <c r="BN196" s="140"/>
      <c r="BO196" s="140"/>
      <c r="BP196" s="140"/>
      <c r="BQ196" s="140"/>
      <c r="BR196" s="140"/>
      <c r="BS196" s="140"/>
      <c r="BT196" s="139"/>
      <c r="BU196" s="140"/>
      <c r="BV196" s="140"/>
      <c r="BW196" s="140"/>
      <c r="BX196" s="140"/>
      <c r="BY196" s="140"/>
      <c r="BZ196" s="140"/>
      <c r="CA196" s="140"/>
      <c r="CB196" s="140"/>
      <c r="CC196" s="140"/>
      <c r="CD196" s="139"/>
      <c r="CE196" s="140"/>
      <c r="CF196" s="140"/>
      <c r="CG196" s="140"/>
      <c r="CH196" s="140"/>
      <c r="CI196" s="140"/>
      <c r="CJ196" s="140"/>
      <c r="CK196" s="140"/>
      <c r="CL196" s="140"/>
      <c r="CM196" s="140"/>
      <c r="CN196" s="139"/>
      <c r="CO196" s="140"/>
      <c r="CP196" s="140"/>
      <c r="CQ196" s="140"/>
      <c r="CR196" s="140"/>
      <c r="CS196" s="140"/>
      <c r="CT196" s="140"/>
      <c r="CU196" s="140"/>
      <c r="CV196" s="140"/>
      <c r="CW196" s="140"/>
      <c r="CX196" s="139"/>
      <c r="CY196" s="140"/>
      <c r="CZ196" s="140"/>
      <c r="DH196" s="132"/>
      <c r="DR196" s="132"/>
      <c r="EB196" s="132"/>
      <c r="EL196" s="132"/>
      <c r="EV196" s="132"/>
      <c r="FF196" s="132"/>
      <c r="FP196" s="132"/>
      <c r="FZ196" s="132"/>
      <c r="GJ196" s="132"/>
      <c r="GT196" s="132"/>
      <c r="HD196" s="132"/>
      <c r="HN196" s="132"/>
      <c r="HX196" s="132"/>
      <c r="IH196" s="132"/>
    </row>
    <row xmlns:x14ac="http://schemas.microsoft.com/office/spreadsheetml/2009/9/ac" r="197" s="3" customFormat="true" x14ac:dyDescent="0.25">
      <c r="A197" s="401"/>
      <c r="B197" s="132"/>
      <c r="L197" s="132"/>
      <c r="V197" s="132"/>
      <c r="AF197" s="132"/>
      <c r="AP197" s="132"/>
      <c r="AZ197" s="139"/>
      <c r="BA197" s="139"/>
      <c r="BB197" s="139"/>
      <c r="BC197" s="139"/>
      <c r="BD197" s="139"/>
      <c r="BE197" s="139"/>
      <c r="BF197" s="139"/>
      <c r="BG197" s="139"/>
      <c r="BH197" s="140"/>
      <c r="BI197" s="140"/>
      <c r="BJ197" s="139"/>
      <c r="BK197" s="140"/>
      <c r="BL197" s="140"/>
      <c r="BM197" s="140"/>
      <c r="BN197" s="140"/>
      <c r="BO197" s="140"/>
      <c r="BP197" s="140"/>
      <c r="BQ197" s="140"/>
      <c r="BR197" s="140"/>
      <c r="BS197" s="140"/>
      <c r="BT197" s="139"/>
      <c r="BU197" s="140"/>
      <c r="BV197" s="140"/>
      <c r="BW197" s="140"/>
      <c r="BX197" s="140"/>
      <c r="BY197" s="140"/>
      <c r="BZ197" s="140"/>
      <c r="CA197" s="140"/>
      <c r="CB197" s="140"/>
      <c r="CC197" s="140"/>
      <c r="CD197" s="139"/>
      <c r="CE197" s="140"/>
      <c r="CF197" s="140"/>
      <c r="CG197" s="140"/>
      <c r="CH197" s="140"/>
      <c r="CI197" s="140"/>
      <c r="CJ197" s="140"/>
      <c r="CK197" s="140"/>
      <c r="CL197" s="140"/>
      <c r="CM197" s="140"/>
      <c r="CN197" s="139"/>
      <c r="CO197" s="140"/>
      <c r="CP197" s="140"/>
      <c r="CQ197" s="140"/>
      <c r="CR197" s="140"/>
      <c r="CS197" s="140"/>
      <c r="CT197" s="140"/>
      <c r="CU197" s="140"/>
      <c r="CV197" s="140"/>
      <c r="CW197" s="140"/>
      <c r="CX197" s="139"/>
      <c r="CY197" s="140"/>
      <c r="CZ197" s="140"/>
      <c r="DH197" s="132"/>
      <c r="DR197" s="132"/>
      <c r="EB197" s="132"/>
      <c r="EL197" s="132"/>
      <c r="EV197" s="132"/>
      <c r="FF197" s="132"/>
      <c r="FP197" s="132"/>
      <c r="FZ197" s="132"/>
      <c r="GJ197" s="132"/>
      <c r="GT197" s="132"/>
      <c r="HD197" s="132"/>
      <c r="HN197" s="132"/>
      <c r="HX197" s="132"/>
      <c r="IH197" s="132"/>
    </row>
    <row xmlns:x14ac="http://schemas.microsoft.com/office/spreadsheetml/2009/9/ac" r="198" s="3" customFormat="true" x14ac:dyDescent="0.25">
      <c r="A198" s="401"/>
      <c r="B198" s="132"/>
      <c r="L198" s="132"/>
      <c r="V198" s="132"/>
      <c r="AF198" s="132"/>
      <c r="AP198" s="132"/>
      <c r="AZ198" s="139"/>
      <c r="BA198" s="139"/>
      <c r="BB198" s="139"/>
      <c r="BC198" s="139"/>
      <c r="BD198" s="139"/>
      <c r="BE198" s="139"/>
      <c r="BF198" s="139"/>
      <c r="BG198" s="139"/>
      <c r="BH198" s="140"/>
      <c r="BI198" s="140"/>
      <c r="BJ198" s="139"/>
      <c r="BK198" s="140"/>
      <c r="BL198" s="140"/>
      <c r="BM198" s="140"/>
      <c r="BN198" s="140"/>
      <c r="BO198" s="140"/>
      <c r="BP198" s="140"/>
      <c r="BQ198" s="140"/>
      <c r="BR198" s="140"/>
      <c r="BS198" s="140"/>
      <c r="BT198" s="139"/>
      <c r="BU198" s="140"/>
      <c r="BV198" s="140"/>
      <c r="BW198" s="140"/>
      <c r="BX198" s="140"/>
      <c r="BY198" s="140"/>
      <c r="BZ198" s="140"/>
      <c r="CA198" s="140"/>
      <c r="CB198" s="140"/>
      <c r="CC198" s="140"/>
      <c r="CD198" s="139"/>
      <c r="CE198" s="140"/>
      <c r="CF198" s="140"/>
      <c r="CG198" s="140"/>
      <c r="CH198" s="140"/>
      <c r="CI198" s="140"/>
      <c r="CJ198" s="140"/>
      <c r="CK198" s="140"/>
      <c r="CL198" s="140"/>
      <c r="CM198" s="140"/>
      <c r="CN198" s="139"/>
      <c r="CO198" s="140"/>
      <c r="CP198" s="140"/>
      <c r="CQ198" s="140"/>
      <c r="CR198" s="140"/>
      <c r="CS198" s="140"/>
      <c r="CT198" s="140"/>
      <c r="CU198" s="140"/>
      <c r="CV198" s="140"/>
      <c r="CW198" s="140"/>
      <c r="CX198" s="139"/>
      <c r="CY198" s="140"/>
      <c r="CZ198" s="140"/>
      <c r="DH198" s="132"/>
      <c r="DR198" s="132"/>
      <c r="EB198" s="132"/>
      <c r="EL198" s="132"/>
      <c r="EV198" s="132"/>
      <c r="FF198" s="132"/>
      <c r="FP198" s="132"/>
      <c r="FZ198" s="132"/>
      <c r="GJ198" s="132"/>
      <c r="GT198" s="132"/>
      <c r="HD198" s="132"/>
      <c r="HN198" s="132"/>
      <c r="HX198" s="132"/>
      <c r="IH198" s="132"/>
    </row>
    <row xmlns:x14ac="http://schemas.microsoft.com/office/spreadsheetml/2009/9/ac" r="199" s="3" customFormat="true" x14ac:dyDescent="0.25">
      <c r="A199" s="401"/>
      <c r="B199" s="132"/>
      <c r="L199" s="132"/>
      <c r="V199" s="132"/>
      <c r="AF199" s="132"/>
      <c r="AP199" s="132"/>
      <c r="AZ199" s="139"/>
      <c r="BA199" s="139"/>
      <c r="BB199" s="139"/>
      <c r="BC199" s="139"/>
      <c r="BD199" s="139"/>
      <c r="BE199" s="139"/>
      <c r="BF199" s="139"/>
      <c r="BG199" s="139"/>
      <c r="BH199" s="140"/>
      <c r="BI199" s="140"/>
      <c r="BJ199" s="139"/>
      <c r="BK199" s="140"/>
      <c r="BL199" s="140"/>
      <c r="BM199" s="140"/>
      <c r="BN199" s="140"/>
      <c r="BO199" s="140"/>
      <c r="BP199" s="140"/>
      <c r="BQ199" s="140"/>
      <c r="BR199" s="140"/>
      <c r="BS199" s="140"/>
      <c r="BT199" s="139"/>
      <c r="BU199" s="140"/>
      <c r="BV199" s="140"/>
      <c r="BW199" s="140"/>
      <c r="BX199" s="140"/>
      <c r="BY199" s="140"/>
      <c r="BZ199" s="140"/>
      <c r="CA199" s="140"/>
      <c r="CB199" s="140"/>
      <c r="CC199" s="140"/>
      <c r="CD199" s="139"/>
      <c r="CE199" s="140"/>
      <c r="CF199" s="140"/>
      <c r="CG199" s="140"/>
      <c r="CH199" s="140"/>
      <c r="CI199" s="140"/>
      <c r="CJ199" s="140"/>
      <c r="CK199" s="140"/>
      <c r="CL199" s="140"/>
      <c r="CM199" s="140"/>
      <c r="CN199" s="139"/>
      <c r="CO199" s="140"/>
      <c r="CP199" s="140"/>
      <c r="CQ199" s="140"/>
      <c r="CR199" s="140"/>
      <c r="CS199" s="140"/>
      <c r="CT199" s="140"/>
      <c r="CU199" s="140"/>
      <c r="CV199" s="140"/>
      <c r="CW199" s="140"/>
      <c r="CX199" s="139"/>
      <c r="CY199" s="140"/>
      <c r="CZ199" s="140"/>
      <c r="DH199" s="132"/>
      <c r="DR199" s="132"/>
      <c r="EB199" s="132"/>
      <c r="EL199" s="132"/>
      <c r="EV199" s="132"/>
      <c r="FF199" s="132"/>
      <c r="FP199" s="132"/>
      <c r="FZ199" s="132"/>
      <c r="GJ199" s="132"/>
      <c r="GT199" s="132"/>
      <c r="HD199" s="132"/>
      <c r="HN199" s="132"/>
      <c r="HX199" s="132"/>
      <c r="IH199" s="132"/>
    </row>
    <row xmlns:x14ac="http://schemas.microsoft.com/office/spreadsheetml/2009/9/ac" r="200" s="3" customFormat="true" x14ac:dyDescent="0.25">
      <c r="A200" s="401"/>
      <c r="B200" s="132"/>
      <c r="L200" s="132"/>
      <c r="V200" s="132"/>
      <c r="AF200" s="132"/>
      <c r="AP200" s="132"/>
      <c r="AZ200" s="139"/>
      <c r="BA200" s="139"/>
      <c r="BB200" s="139"/>
      <c r="BC200" s="139"/>
      <c r="BD200" s="139"/>
      <c r="BE200" s="139"/>
      <c r="BF200" s="139"/>
      <c r="BG200" s="139"/>
      <c r="BH200" s="140"/>
      <c r="BI200" s="140"/>
      <c r="BJ200" s="139"/>
      <c r="BK200" s="140"/>
      <c r="BL200" s="140"/>
      <c r="BM200" s="140"/>
      <c r="BN200" s="140"/>
      <c r="BO200" s="140"/>
      <c r="BP200" s="140"/>
      <c r="BQ200" s="140"/>
      <c r="BR200" s="140"/>
      <c r="BS200" s="140"/>
      <c r="BT200" s="139"/>
      <c r="BU200" s="140"/>
      <c r="BV200" s="140"/>
      <c r="BW200" s="140"/>
      <c r="BX200" s="140"/>
      <c r="BY200" s="140"/>
      <c r="BZ200" s="140"/>
      <c r="CA200" s="140"/>
      <c r="CB200" s="140"/>
      <c r="CC200" s="140"/>
      <c r="CD200" s="139"/>
      <c r="CE200" s="140"/>
      <c r="CF200" s="140"/>
      <c r="CG200" s="140"/>
      <c r="CH200" s="140"/>
      <c r="CI200" s="140"/>
      <c r="CJ200" s="140"/>
      <c r="CK200" s="140"/>
      <c r="CL200" s="140"/>
      <c r="CM200" s="140"/>
      <c r="CN200" s="139"/>
      <c r="CO200" s="140"/>
      <c r="CP200" s="140"/>
      <c r="CQ200" s="140"/>
      <c r="CR200" s="140"/>
      <c r="CS200" s="140"/>
      <c r="CT200" s="140"/>
      <c r="CU200" s="140"/>
      <c r="CV200" s="140"/>
      <c r="CW200" s="140"/>
      <c r="CX200" s="139"/>
      <c r="CY200" s="140"/>
      <c r="CZ200" s="140"/>
      <c r="DH200" s="132"/>
      <c r="DR200" s="132"/>
      <c r="EB200" s="132"/>
      <c r="EL200" s="132"/>
      <c r="EV200" s="132"/>
      <c r="FF200" s="132"/>
      <c r="FP200" s="132"/>
      <c r="FZ200" s="132"/>
      <c r="GJ200" s="132"/>
      <c r="GT200" s="132"/>
      <c r="HD200" s="132"/>
      <c r="HN200" s="132"/>
      <c r="HX200" s="132"/>
      <c r="IH200" s="132"/>
    </row>
    <row xmlns:x14ac="http://schemas.microsoft.com/office/spreadsheetml/2009/9/ac" r="201" s="3" customFormat="true" x14ac:dyDescent="0.25">
      <c r="A201" s="401"/>
      <c r="B201" s="132"/>
      <c r="L201" s="132"/>
      <c r="V201" s="132"/>
      <c r="AF201" s="132"/>
      <c r="AP201" s="132"/>
      <c r="AZ201" s="139"/>
      <c r="BA201" s="139"/>
      <c r="BB201" s="139"/>
      <c r="BC201" s="139"/>
      <c r="BD201" s="139"/>
      <c r="BE201" s="139"/>
      <c r="BF201" s="139"/>
      <c r="BG201" s="139"/>
      <c r="BH201" s="140"/>
      <c r="BI201" s="140"/>
      <c r="BJ201" s="139"/>
      <c r="BK201" s="140"/>
      <c r="BL201" s="140"/>
      <c r="BM201" s="140"/>
      <c r="BN201" s="140"/>
      <c r="BO201" s="140"/>
      <c r="BP201" s="140"/>
      <c r="BQ201" s="140"/>
      <c r="BR201" s="140"/>
      <c r="BS201" s="140"/>
      <c r="BT201" s="139"/>
      <c r="BU201" s="140"/>
      <c r="BV201" s="140"/>
      <c r="BW201" s="140"/>
      <c r="BX201" s="140"/>
      <c r="BY201" s="140"/>
      <c r="BZ201" s="140"/>
      <c r="CA201" s="140"/>
      <c r="CB201" s="140"/>
      <c r="CC201" s="140"/>
      <c r="CD201" s="139"/>
      <c r="CE201" s="140"/>
      <c r="CF201" s="140"/>
      <c r="CG201" s="140"/>
      <c r="CH201" s="140"/>
      <c r="CI201" s="140"/>
      <c r="CJ201" s="140"/>
      <c r="CK201" s="140"/>
      <c r="CL201" s="140"/>
      <c r="CM201" s="140"/>
      <c r="CN201" s="139"/>
      <c r="CO201" s="140"/>
      <c r="CP201" s="140"/>
      <c r="CQ201" s="140"/>
      <c r="CR201" s="140"/>
      <c r="CS201" s="140"/>
      <c r="CT201" s="140"/>
      <c r="CU201" s="140"/>
      <c r="CV201" s="140"/>
      <c r="CW201" s="140"/>
      <c r="CX201" s="139"/>
      <c r="CY201" s="140"/>
      <c r="CZ201" s="140"/>
      <c r="DH201" s="132"/>
      <c r="DR201" s="132"/>
      <c r="EB201" s="132"/>
      <c r="EL201" s="132"/>
      <c r="EV201" s="132"/>
      <c r="FF201" s="132"/>
      <c r="FP201" s="132"/>
      <c r="FZ201" s="132"/>
      <c r="GJ201" s="132"/>
      <c r="GT201" s="132"/>
      <c r="HD201" s="132"/>
      <c r="HN201" s="132"/>
      <c r="HX201" s="132"/>
      <c r="IH201" s="132"/>
    </row>
    <row xmlns:x14ac="http://schemas.microsoft.com/office/spreadsheetml/2009/9/ac" r="202" s="3" customFormat="true" x14ac:dyDescent="0.25">
      <c r="A202" s="401"/>
      <c r="B202" s="132"/>
      <c r="L202" s="132"/>
      <c r="V202" s="132"/>
      <c r="AF202" s="132"/>
      <c r="AP202" s="132"/>
      <c r="AZ202" s="139"/>
      <c r="BA202" s="139"/>
      <c r="BB202" s="139"/>
      <c r="BC202" s="139"/>
      <c r="BD202" s="139"/>
      <c r="BE202" s="139"/>
      <c r="BF202" s="139"/>
      <c r="BG202" s="139"/>
      <c r="BH202" s="140"/>
      <c r="BI202" s="140"/>
      <c r="BJ202" s="139"/>
      <c r="BK202" s="140"/>
      <c r="BL202" s="140"/>
      <c r="BM202" s="140"/>
      <c r="BN202" s="140"/>
      <c r="BO202" s="140"/>
      <c r="BP202" s="140"/>
      <c r="BQ202" s="140"/>
      <c r="BR202" s="140"/>
      <c r="BS202" s="140"/>
      <c r="BT202" s="139"/>
      <c r="BU202" s="140"/>
      <c r="BV202" s="140"/>
      <c r="BW202" s="140"/>
      <c r="BX202" s="140"/>
      <c r="BY202" s="140"/>
      <c r="BZ202" s="140"/>
      <c r="CA202" s="140"/>
      <c r="CB202" s="140"/>
      <c r="CC202" s="140"/>
      <c r="CD202" s="139"/>
      <c r="CE202" s="140"/>
      <c r="CF202" s="140"/>
      <c r="CG202" s="140"/>
      <c r="CH202" s="140"/>
      <c r="CI202" s="140"/>
      <c r="CJ202" s="140"/>
      <c r="CK202" s="140"/>
      <c r="CL202" s="140"/>
      <c r="CM202" s="140"/>
      <c r="CN202" s="139"/>
      <c r="CO202" s="140"/>
      <c r="CP202" s="140"/>
      <c r="CQ202" s="140"/>
      <c r="CR202" s="140"/>
      <c r="CS202" s="140"/>
      <c r="CT202" s="140"/>
      <c r="CU202" s="140"/>
      <c r="CV202" s="140"/>
      <c r="CW202" s="140"/>
      <c r="CX202" s="139"/>
      <c r="CY202" s="140"/>
      <c r="CZ202" s="140"/>
      <c r="DH202" s="132"/>
      <c r="DR202" s="132"/>
      <c r="EB202" s="132"/>
      <c r="EL202" s="132"/>
      <c r="EV202" s="132"/>
      <c r="FF202" s="132"/>
      <c r="FP202" s="132"/>
      <c r="FZ202" s="132"/>
      <c r="GJ202" s="132"/>
      <c r="GT202" s="132"/>
      <c r="HD202" s="132"/>
      <c r="HN202" s="132"/>
      <c r="HX202" s="132"/>
      <c r="IH202" s="132"/>
    </row>
    <row xmlns:x14ac="http://schemas.microsoft.com/office/spreadsheetml/2009/9/ac" r="203" s="3" customFormat="true" x14ac:dyDescent="0.25">
      <c r="A203" s="401"/>
      <c r="B203" s="132"/>
      <c r="L203" s="132"/>
      <c r="V203" s="132"/>
      <c r="AF203" s="132"/>
      <c r="AP203" s="132"/>
      <c r="AZ203" s="139"/>
      <c r="BA203" s="139"/>
      <c r="BB203" s="139"/>
      <c r="BC203" s="139"/>
      <c r="BD203" s="139"/>
      <c r="BE203" s="139"/>
      <c r="BF203" s="139"/>
      <c r="BG203" s="139"/>
      <c r="BH203" s="140"/>
      <c r="BI203" s="140"/>
      <c r="BJ203" s="139"/>
      <c r="BK203" s="140"/>
      <c r="BL203" s="140"/>
      <c r="BM203" s="140"/>
      <c r="BN203" s="140"/>
      <c r="BO203" s="140"/>
      <c r="BP203" s="140"/>
      <c r="BQ203" s="140"/>
      <c r="BR203" s="140"/>
      <c r="BS203" s="140"/>
      <c r="BT203" s="139"/>
      <c r="BU203" s="140"/>
      <c r="BV203" s="140"/>
      <c r="BW203" s="140"/>
      <c r="BX203" s="140"/>
      <c r="BY203" s="140"/>
      <c r="BZ203" s="140"/>
      <c r="CA203" s="140"/>
      <c r="CB203" s="140"/>
      <c r="CC203" s="140"/>
      <c r="CD203" s="139"/>
      <c r="CE203" s="140"/>
      <c r="CF203" s="140"/>
      <c r="CG203" s="140"/>
      <c r="CH203" s="140"/>
      <c r="CI203" s="140"/>
      <c r="CJ203" s="140"/>
      <c r="CK203" s="140"/>
      <c r="CL203" s="140"/>
      <c r="CM203" s="140"/>
      <c r="CN203" s="139"/>
      <c r="CO203" s="140"/>
      <c r="CP203" s="140"/>
      <c r="CQ203" s="140"/>
      <c r="CR203" s="140"/>
      <c r="CS203" s="140"/>
      <c r="CT203" s="140"/>
      <c r="CU203" s="140"/>
      <c r="CV203" s="140"/>
      <c r="CW203" s="140"/>
      <c r="CX203" s="139"/>
      <c r="CY203" s="140"/>
      <c r="CZ203" s="140"/>
      <c r="DH203" s="132"/>
      <c r="DR203" s="132"/>
      <c r="EB203" s="132"/>
      <c r="EL203" s="132"/>
      <c r="EV203" s="132"/>
      <c r="FF203" s="132"/>
      <c r="FP203" s="132"/>
      <c r="FZ203" s="132"/>
      <c r="GJ203" s="132"/>
      <c r="GT203" s="132"/>
      <c r="HD203" s="132"/>
      <c r="HN203" s="132"/>
      <c r="HX203" s="132"/>
      <c r="IH203" s="132"/>
    </row>
    <row xmlns:x14ac="http://schemas.microsoft.com/office/spreadsheetml/2009/9/ac" r="204" s="3" customFormat="true" x14ac:dyDescent="0.25">
      <c r="A204" s="401"/>
      <c r="B204" s="132"/>
      <c r="L204" s="132"/>
      <c r="V204" s="132"/>
      <c r="AF204" s="132"/>
      <c r="AP204" s="132"/>
      <c r="AZ204" s="139"/>
      <c r="BA204" s="139"/>
      <c r="BB204" s="139"/>
      <c r="BC204" s="139"/>
      <c r="BD204" s="139"/>
      <c r="BE204" s="139"/>
      <c r="BF204" s="139"/>
      <c r="BG204" s="139"/>
      <c r="BH204" s="140"/>
      <c r="BI204" s="140"/>
      <c r="BJ204" s="139"/>
      <c r="BK204" s="140"/>
      <c r="BL204" s="140"/>
      <c r="BM204" s="140"/>
      <c r="BN204" s="140"/>
      <c r="BO204" s="140"/>
      <c r="BP204" s="140"/>
      <c r="BQ204" s="140"/>
      <c r="BR204" s="140"/>
      <c r="BS204" s="140"/>
      <c r="BT204" s="139"/>
      <c r="BU204" s="140"/>
      <c r="BV204" s="140"/>
      <c r="BW204" s="140"/>
      <c r="BX204" s="140"/>
      <c r="BY204" s="140"/>
      <c r="BZ204" s="140"/>
      <c r="CA204" s="140"/>
      <c r="CB204" s="140"/>
      <c r="CC204" s="140"/>
      <c r="CD204" s="139"/>
      <c r="CE204" s="140"/>
      <c r="CF204" s="140"/>
      <c r="CG204" s="140"/>
      <c r="CH204" s="140"/>
      <c r="CI204" s="140"/>
      <c r="CJ204" s="140"/>
      <c r="CK204" s="140"/>
      <c r="CL204" s="140"/>
      <c r="CM204" s="140"/>
      <c r="CN204" s="139"/>
      <c r="CO204" s="140"/>
      <c r="CP204" s="140"/>
      <c r="CQ204" s="140"/>
      <c r="CR204" s="140"/>
      <c r="CS204" s="140"/>
      <c r="CT204" s="140"/>
      <c r="CU204" s="140"/>
      <c r="CV204" s="140"/>
      <c r="CW204" s="140"/>
      <c r="CX204" s="139"/>
      <c r="CY204" s="140"/>
      <c r="CZ204" s="140"/>
      <c r="DH204" s="132"/>
      <c r="DR204" s="132"/>
      <c r="EB204" s="132"/>
      <c r="EL204" s="132"/>
      <c r="EV204" s="132"/>
      <c r="FF204" s="132"/>
      <c r="FP204" s="132"/>
      <c r="FZ204" s="132"/>
      <c r="GJ204" s="132"/>
      <c r="GT204" s="132"/>
      <c r="HD204" s="132"/>
      <c r="HN204" s="132"/>
      <c r="HX204" s="132"/>
      <c r="IH204" s="132"/>
    </row>
    <row xmlns:x14ac="http://schemas.microsoft.com/office/spreadsheetml/2009/9/ac" r="205" s="3" customFormat="true" x14ac:dyDescent="0.25">
      <c r="A205" s="401"/>
      <c r="B205" s="132"/>
      <c r="L205" s="132"/>
      <c r="V205" s="132"/>
      <c r="AF205" s="132"/>
      <c r="AP205" s="132"/>
      <c r="AZ205" s="139"/>
      <c r="BA205" s="139"/>
      <c r="BB205" s="139"/>
      <c r="BC205" s="139"/>
      <c r="BD205" s="139"/>
      <c r="BE205" s="139"/>
      <c r="BF205" s="139"/>
      <c r="BG205" s="139"/>
      <c r="BH205" s="140"/>
      <c r="BI205" s="140"/>
      <c r="BJ205" s="139"/>
      <c r="BK205" s="140"/>
      <c r="BL205" s="140"/>
      <c r="BM205" s="140"/>
      <c r="BN205" s="140"/>
      <c r="BO205" s="140"/>
      <c r="BP205" s="140"/>
      <c r="BQ205" s="140"/>
      <c r="BR205" s="140"/>
      <c r="BS205" s="140"/>
      <c r="BT205" s="139"/>
      <c r="BU205" s="140"/>
      <c r="BV205" s="140"/>
      <c r="BW205" s="140"/>
      <c r="BX205" s="140"/>
      <c r="BY205" s="140"/>
      <c r="BZ205" s="140"/>
      <c r="CA205" s="140"/>
      <c r="CB205" s="140"/>
      <c r="CC205" s="140"/>
      <c r="CD205" s="139"/>
      <c r="CE205" s="140"/>
      <c r="CF205" s="140"/>
      <c r="CG205" s="140"/>
      <c r="CH205" s="140"/>
      <c r="CI205" s="140"/>
      <c r="CJ205" s="140"/>
      <c r="CK205" s="140"/>
      <c r="CL205" s="140"/>
      <c r="CM205" s="140"/>
      <c r="CN205" s="139"/>
      <c r="CO205" s="140"/>
      <c r="CP205" s="140"/>
      <c r="CQ205" s="140"/>
      <c r="CR205" s="140"/>
      <c r="CS205" s="140"/>
      <c r="CT205" s="140"/>
      <c r="CU205" s="140"/>
      <c r="CV205" s="140"/>
      <c r="CW205" s="140"/>
      <c r="CX205" s="139"/>
      <c r="CY205" s="140"/>
      <c r="CZ205" s="140"/>
      <c r="DH205" s="132"/>
      <c r="DR205" s="132"/>
      <c r="EB205" s="132"/>
      <c r="EL205" s="132"/>
      <c r="EV205" s="132"/>
      <c r="FF205" s="132"/>
      <c r="FP205" s="132"/>
      <c r="FZ205" s="132"/>
      <c r="GJ205" s="132"/>
      <c r="GT205" s="132"/>
      <c r="HD205" s="132"/>
      <c r="HN205" s="132"/>
      <c r="HX205" s="132"/>
      <c r="IH205" s="132"/>
    </row>
    <row xmlns:x14ac="http://schemas.microsoft.com/office/spreadsheetml/2009/9/ac" r="206" s="3" customFormat="true" x14ac:dyDescent="0.25">
      <c r="A206" s="401"/>
      <c r="B206" s="132"/>
      <c r="L206" s="132"/>
      <c r="V206" s="132"/>
      <c r="AF206" s="132"/>
      <c r="AP206" s="132"/>
      <c r="AZ206" s="139"/>
      <c r="BA206" s="139"/>
      <c r="BB206" s="139"/>
      <c r="BC206" s="139"/>
      <c r="BD206" s="139"/>
      <c r="BE206" s="139"/>
      <c r="BF206" s="139"/>
      <c r="BG206" s="139"/>
      <c r="BH206" s="140"/>
      <c r="BI206" s="140"/>
      <c r="BJ206" s="139"/>
      <c r="BK206" s="140"/>
      <c r="BL206" s="140"/>
      <c r="BM206" s="140"/>
      <c r="BN206" s="140"/>
      <c r="BO206" s="140"/>
      <c r="BP206" s="140"/>
      <c r="BQ206" s="140"/>
      <c r="BR206" s="140"/>
      <c r="BS206" s="140"/>
      <c r="BT206" s="139"/>
      <c r="BU206" s="140"/>
      <c r="BV206" s="140"/>
      <c r="BW206" s="140"/>
      <c r="BX206" s="140"/>
      <c r="BY206" s="140"/>
      <c r="BZ206" s="140"/>
      <c r="CA206" s="140"/>
      <c r="CB206" s="140"/>
      <c r="CC206" s="140"/>
      <c r="CD206" s="139"/>
      <c r="CE206" s="140"/>
      <c r="CF206" s="140"/>
      <c r="CG206" s="140"/>
      <c r="CH206" s="140"/>
      <c r="CI206" s="140"/>
      <c r="CJ206" s="140"/>
      <c r="CK206" s="140"/>
      <c r="CL206" s="140"/>
      <c r="CM206" s="140"/>
      <c r="CN206" s="139"/>
      <c r="CO206" s="140"/>
      <c r="CP206" s="140"/>
      <c r="CQ206" s="140"/>
      <c r="CR206" s="140"/>
      <c r="CS206" s="140"/>
      <c r="CT206" s="140"/>
      <c r="CU206" s="140"/>
      <c r="CV206" s="140"/>
      <c r="CW206" s="140"/>
      <c r="CX206" s="139"/>
      <c r="CY206" s="140"/>
      <c r="CZ206" s="140"/>
      <c r="DH206" s="132"/>
      <c r="DR206" s="132"/>
      <c r="EB206" s="132"/>
      <c r="EL206" s="132"/>
      <c r="EV206" s="132"/>
      <c r="FF206" s="132"/>
      <c r="FP206" s="132"/>
      <c r="FZ206" s="132"/>
      <c r="GJ206" s="132"/>
      <c r="GT206" s="132"/>
      <c r="HD206" s="132"/>
      <c r="HN206" s="132"/>
      <c r="HX206" s="132"/>
      <c r="IH206" s="132"/>
    </row>
    <row xmlns:x14ac="http://schemas.microsoft.com/office/spreadsheetml/2009/9/ac" r="207" s="3" customFormat="true" x14ac:dyDescent="0.25">
      <c r="A207" s="401"/>
      <c r="B207" s="132"/>
      <c r="L207" s="132"/>
      <c r="V207" s="132"/>
      <c r="AF207" s="132"/>
      <c r="AP207" s="132"/>
      <c r="AZ207" s="139"/>
      <c r="BA207" s="139"/>
      <c r="BB207" s="139"/>
      <c r="BC207" s="139"/>
      <c r="BD207" s="139"/>
      <c r="BE207" s="139"/>
      <c r="BF207" s="139"/>
      <c r="BG207" s="139"/>
      <c r="BH207" s="140"/>
      <c r="BI207" s="140"/>
      <c r="BJ207" s="139"/>
      <c r="BK207" s="140"/>
      <c r="BL207" s="140"/>
      <c r="BM207" s="140"/>
      <c r="BN207" s="140"/>
      <c r="BO207" s="140"/>
      <c r="BP207" s="140"/>
      <c r="BQ207" s="140"/>
      <c r="BR207" s="140"/>
      <c r="BS207" s="140"/>
      <c r="BT207" s="139"/>
      <c r="BU207" s="140"/>
      <c r="BV207" s="140"/>
      <c r="BW207" s="140"/>
      <c r="BX207" s="140"/>
      <c r="BY207" s="140"/>
      <c r="BZ207" s="140"/>
      <c r="CA207" s="140"/>
      <c r="CB207" s="140"/>
      <c r="CC207" s="140"/>
      <c r="CD207" s="139"/>
      <c r="CE207" s="140"/>
      <c r="CF207" s="140"/>
      <c r="CG207" s="140"/>
      <c r="CH207" s="140"/>
      <c r="CI207" s="140"/>
      <c r="CJ207" s="140"/>
      <c r="CK207" s="140"/>
      <c r="CL207" s="140"/>
      <c r="CM207" s="140"/>
      <c r="CN207" s="139"/>
      <c r="CO207" s="140"/>
      <c r="CP207" s="140"/>
      <c r="CQ207" s="140"/>
      <c r="CR207" s="140"/>
      <c r="CS207" s="140"/>
      <c r="CT207" s="140"/>
      <c r="CU207" s="140"/>
      <c r="CV207" s="140"/>
      <c r="CW207" s="140"/>
      <c r="CX207" s="139"/>
      <c r="CY207" s="140"/>
      <c r="CZ207" s="140"/>
      <c r="DH207" s="132"/>
      <c r="DR207" s="132"/>
      <c r="EB207" s="132"/>
      <c r="EL207" s="132"/>
      <c r="EV207" s="132"/>
      <c r="FF207" s="132"/>
      <c r="FP207" s="132"/>
      <c r="FZ207" s="132"/>
      <c r="GJ207" s="132"/>
      <c r="GT207" s="132"/>
      <c r="HD207" s="132"/>
      <c r="HN207" s="132"/>
      <c r="HX207" s="132"/>
      <c r="IH207" s="132"/>
    </row>
    <row xmlns:x14ac="http://schemas.microsoft.com/office/spreadsheetml/2009/9/ac" r="208" s="3" customFormat="true" x14ac:dyDescent="0.25">
      <c r="A208" s="401"/>
      <c r="B208" s="132"/>
      <c r="L208" s="132"/>
      <c r="V208" s="132"/>
      <c r="AF208" s="132"/>
      <c r="AP208" s="132"/>
      <c r="AZ208" s="139"/>
      <c r="BA208" s="139"/>
      <c r="BB208" s="139"/>
      <c r="BC208" s="139"/>
      <c r="BD208" s="139"/>
      <c r="BE208" s="139"/>
      <c r="BF208" s="139"/>
      <c r="BG208" s="139"/>
      <c r="BH208" s="140"/>
      <c r="BI208" s="140"/>
      <c r="BJ208" s="139"/>
      <c r="BK208" s="140"/>
      <c r="BL208" s="140"/>
      <c r="BM208" s="140"/>
      <c r="BN208" s="140"/>
      <c r="BO208" s="140"/>
      <c r="BP208" s="140"/>
      <c r="BQ208" s="140"/>
      <c r="BR208" s="140"/>
      <c r="BS208" s="140"/>
      <c r="BT208" s="139"/>
      <c r="BU208" s="140"/>
      <c r="BV208" s="140"/>
      <c r="BW208" s="140"/>
      <c r="BX208" s="140"/>
      <c r="BY208" s="140"/>
      <c r="BZ208" s="140"/>
      <c r="CA208" s="140"/>
      <c r="CB208" s="140"/>
      <c r="CC208" s="140"/>
      <c r="CD208" s="139"/>
      <c r="CE208" s="140"/>
      <c r="CF208" s="140"/>
      <c r="CG208" s="140"/>
      <c r="CH208" s="140"/>
      <c r="CI208" s="140"/>
      <c r="CJ208" s="140"/>
      <c r="CK208" s="140"/>
      <c r="CL208" s="140"/>
      <c r="CM208" s="140"/>
      <c r="CN208" s="139"/>
      <c r="CO208" s="140"/>
      <c r="CP208" s="140"/>
      <c r="CQ208" s="140"/>
      <c r="CR208" s="140"/>
      <c r="CS208" s="140"/>
      <c r="CT208" s="140"/>
      <c r="CU208" s="140"/>
      <c r="CV208" s="140"/>
      <c r="CW208" s="140"/>
      <c r="CX208" s="139"/>
      <c r="CY208" s="140"/>
      <c r="CZ208" s="140"/>
      <c r="DH208" s="132"/>
      <c r="DR208" s="132"/>
      <c r="EB208" s="132"/>
      <c r="EL208" s="132"/>
      <c r="EV208" s="132"/>
      <c r="FF208" s="132"/>
      <c r="FP208" s="132"/>
      <c r="FZ208" s="132"/>
      <c r="GJ208" s="132"/>
      <c r="GT208" s="132"/>
      <c r="HD208" s="132"/>
      <c r="HN208" s="132"/>
      <c r="HX208" s="132"/>
      <c r="IH208" s="132"/>
    </row>
    <row xmlns:x14ac="http://schemas.microsoft.com/office/spreadsheetml/2009/9/ac" r="209" s="3" customFormat="true" x14ac:dyDescent="0.25">
      <c r="A209" s="401"/>
      <c r="B209" s="132"/>
      <c r="L209" s="132"/>
      <c r="V209" s="132"/>
      <c r="AF209" s="132"/>
      <c r="AP209" s="132"/>
      <c r="AZ209" s="139"/>
      <c r="BA209" s="139"/>
      <c r="BB209" s="139"/>
      <c r="BC209" s="139"/>
      <c r="BD209" s="139"/>
      <c r="BE209" s="139"/>
      <c r="BF209" s="139"/>
      <c r="BG209" s="139"/>
      <c r="BH209" s="140"/>
      <c r="BI209" s="140"/>
      <c r="BJ209" s="139"/>
      <c r="BK209" s="140"/>
      <c r="BL209" s="140"/>
      <c r="BM209" s="140"/>
      <c r="BN209" s="140"/>
      <c r="BO209" s="140"/>
      <c r="BP209" s="140"/>
      <c r="BQ209" s="140"/>
      <c r="BR209" s="140"/>
      <c r="BS209" s="140"/>
      <c r="BT209" s="139"/>
      <c r="BU209" s="140"/>
      <c r="BV209" s="140"/>
      <c r="BW209" s="140"/>
      <c r="BX209" s="140"/>
      <c r="BY209" s="140"/>
      <c r="BZ209" s="140"/>
      <c r="CA209" s="140"/>
      <c r="CB209" s="140"/>
      <c r="CC209" s="140"/>
      <c r="CD209" s="139"/>
      <c r="CE209" s="140"/>
      <c r="CF209" s="140"/>
      <c r="CG209" s="140"/>
      <c r="CH209" s="140"/>
      <c r="CI209" s="140"/>
      <c r="CJ209" s="140"/>
      <c r="CK209" s="140"/>
      <c r="CL209" s="140"/>
      <c r="CM209" s="140"/>
      <c r="CN209" s="139"/>
      <c r="CO209" s="140"/>
      <c r="CP209" s="140"/>
      <c r="CQ209" s="140"/>
      <c r="CR209" s="140"/>
      <c r="CS209" s="140"/>
      <c r="CT209" s="140"/>
      <c r="CU209" s="140"/>
      <c r="CV209" s="140"/>
      <c r="CW209" s="140"/>
      <c r="CX209" s="139"/>
      <c r="CY209" s="140"/>
      <c r="CZ209" s="140"/>
      <c r="DH209" s="132"/>
      <c r="DR209" s="132"/>
      <c r="EB209" s="132"/>
      <c r="EL209" s="132"/>
      <c r="EV209" s="132"/>
      <c r="FF209" s="132"/>
      <c r="FP209" s="132"/>
      <c r="FZ209" s="132"/>
      <c r="GJ209" s="132"/>
      <c r="GT209" s="132"/>
      <c r="HD209" s="132"/>
      <c r="HN209" s="132"/>
      <c r="HX209" s="132"/>
      <c r="IH209" s="132"/>
    </row>
    <row xmlns:x14ac="http://schemas.microsoft.com/office/spreadsheetml/2009/9/ac" r="210" s="3" customFormat="true" x14ac:dyDescent="0.25">
      <c r="A210" s="401"/>
      <c r="B210" s="132"/>
      <c r="L210" s="132"/>
      <c r="V210" s="132"/>
      <c r="AF210" s="132"/>
      <c r="AP210" s="132"/>
      <c r="AZ210" s="139"/>
      <c r="BA210" s="139"/>
      <c r="BB210" s="139"/>
      <c r="BC210" s="139"/>
      <c r="BD210" s="139"/>
      <c r="BE210" s="139"/>
      <c r="BF210" s="139"/>
      <c r="BG210" s="139"/>
      <c r="BH210" s="140"/>
      <c r="BI210" s="140"/>
      <c r="BJ210" s="139"/>
      <c r="BK210" s="140"/>
      <c r="BL210" s="140"/>
      <c r="BM210" s="140"/>
      <c r="BN210" s="140"/>
      <c r="BO210" s="140"/>
      <c r="BP210" s="140"/>
      <c r="BQ210" s="140"/>
      <c r="BR210" s="140"/>
      <c r="BS210" s="140"/>
      <c r="BT210" s="139"/>
      <c r="BU210" s="140"/>
      <c r="BV210" s="140"/>
      <c r="BW210" s="140"/>
      <c r="BX210" s="140"/>
      <c r="BY210" s="140"/>
      <c r="BZ210" s="140"/>
      <c r="CA210" s="140"/>
      <c r="CB210" s="140"/>
      <c r="CC210" s="140"/>
      <c r="CD210" s="139"/>
      <c r="CE210" s="140"/>
      <c r="CF210" s="140"/>
      <c r="CG210" s="140"/>
      <c r="CH210" s="140"/>
      <c r="CI210" s="140"/>
      <c r="CJ210" s="140"/>
      <c r="CK210" s="140"/>
      <c r="CL210" s="140"/>
      <c r="CM210" s="140"/>
      <c r="CN210" s="139"/>
      <c r="CO210" s="140"/>
      <c r="CP210" s="140"/>
      <c r="CQ210" s="140"/>
      <c r="CR210" s="140"/>
      <c r="CS210" s="140"/>
      <c r="CT210" s="140"/>
      <c r="CU210" s="140"/>
      <c r="CV210" s="140"/>
      <c r="CW210" s="140"/>
      <c r="CX210" s="139"/>
      <c r="CY210" s="140"/>
      <c r="CZ210" s="140"/>
      <c r="DH210" s="132"/>
      <c r="DR210" s="132"/>
      <c r="EB210" s="132"/>
      <c r="EL210" s="132"/>
      <c r="EV210" s="132"/>
      <c r="FF210" s="132"/>
      <c r="FP210" s="132"/>
      <c r="FZ210" s="132"/>
      <c r="GJ210" s="132"/>
      <c r="GT210" s="132"/>
      <c r="HD210" s="132"/>
      <c r="HN210" s="132"/>
      <c r="HX210" s="132"/>
      <c r="IH210" s="132"/>
    </row>
    <row xmlns:x14ac="http://schemas.microsoft.com/office/spreadsheetml/2009/9/ac" r="211" s="3" customFormat="true" x14ac:dyDescent="0.25">
      <c r="A211" s="401"/>
      <c r="B211" s="132"/>
      <c r="L211" s="132"/>
      <c r="V211" s="132"/>
      <c r="AF211" s="132"/>
      <c r="AP211" s="132"/>
      <c r="AZ211" s="139"/>
      <c r="BA211" s="139"/>
      <c r="BB211" s="139"/>
      <c r="BC211" s="139"/>
      <c r="BD211" s="139"/>
      <c r="BE211" s="139"/>
      <c r="BF211" s="139"/>
      <c r="BG211" s="139"/>
      <c r="BH211" s="140"/>
      <c r="BI211" s="140"/>
      <c r="BJ211" s="139"/>
      <c r="BK211" s="140"/>
      <c r="BL211" s="140"/>
      <c r="BM211" s="140"/>
      <c r="BN211" s="140"/>
      <c r="BO211" s="140"/>
      <c r="BP211" s="140"/>
      <c r="BQ211" s="140"/>
      <c r="BR211" s="140"/>
      <c r="BS211" s="140"/>
      <c r="BT211" s="139"/>
      <c r="BU211" s="140"/>
      <c r="BV211" s="140"/>
      <c r="BW211" s="140"/>
      <c r="BX211" s="140"/>
      <c r="BY211" s="140"/>
      <c r="BZ211" s="140"/>
      <c r="CA211" s="140"/>
      <c r="CB211" s="140"/>
      <c r="CC211" s="140"/>
      <c r="CD211" s="139"/>
      <c r="CE211" s="140"/>
      <c r="CF211" s="140"/>
      <c r="CG211" s="140"/>
      <c r="CH211" s="140"/>
      <c r="CI211" s="140"/>
      <c r="CJ211" s="140"/>
      <c r="CK211" s="140"/>
      <c r="CL211" s="140"/>
      <c r="CM211" s="140"/>
      <c r="CN211" s="139"/>
      <c r="CO211" s="140"/>
      <c r="CP211" s="140"/>
      <c r="CQ211" s="140"/>
      <c r="CR211" s="140"/>
      <c r="CS211" s="140"/>
      <c r="CT211" s="140"/>
      <c r="CU211" s="140"/>
      <c r="CV211" s="140"/>
      <c r="CW211" s="140"/>
      <c r="CX211" s="139"/>
      <c r="CY211" s="140"/>
      <c r="CZ211" s="140"/>
      <c r="DH211" s="132"/>
      <c r="DR211" s="132"/>
      <c r="EB211" s="132"/>
      <c r="EL211" s="132"/>
      <c r="EV211" s="132"/>
      <c r="FF211" s="132"/>
      <c r="FP211" s="132"/>
      <c r="FZ211" s="132"/>
      <c r="GJ211" s="132"/>
      <c r="GT211" s="132"/>
      <c r="HD211" s="132"/>
      <c r="HN211" s="132"/>
      <c r="HX211" s="132"/>
      <c r="IH211" s="132"/>
    </row>
    <row xmlns:x14ac="http://schemas.microsoft.com/office/spreadsheetml/2009/9/ac" r="212" s="3" customFormat="true" x14ac:dyDescent="0.25">
      <c r="A212" s="401"/>
      <c r="B212" s="132"/>
      <c r="L212" s="132"/>
      <c r="V212" s="132"/>
      <c r="AF212" s="132"/>
      <c r="AP212" s="132"/>
      <c r="AZ212" s="139"/>
      <c r="BA212" s="139"/>
      <c r="BB212" s="139"/>
      <c r="BC212" s="139"/>
      <c r="BD212" s="139"/>
      <c r="BE212" s="139"/>
      <c r="BF212" s="139"/>
      <c r="BG212" s="139"/>
      <c r="BH212" s="140"/>
      <c r="BI212" s="140"/>
      <c r="BJ212" s="139"/>
      <c r="BK212" s="140"/>
      <c r="BL212" s="140"/>
      <c r="BM212" s="140"/>
      <c r="BN212" s="140"/>
      <c r="BO212" s="140"/>
      <c r="BP212" s="140"/>
      <c r="BQ212" s="140"/>
      <c r="BR212" s="140"/>
      <c r="BS212" s="140"/>
      <c r="BT212" s="139"/>
      <c r="BU212" s="140"/>
      <c r="BV212" s="140"/>
      <c r="BW212" s="140"/>
      <c r="BX212" s="140"/>
      <c r="BY212" s="140"/>
      <c r="BZ212" s="140"/>
      <c r="CA212" s="140"/>
      <c r="CB212" s="140"/>
      <c r="CC212" s="140"/>
      <c r="CD212" s="139"/>
      <c r="CE212" s="140"/>
      <c r="CF212" s="140"/>
      <c r="CG212" s="140"/>
      <c r="CH212" s="140"/>
      <c r="CI212" s="140"/>
      <c r="CJ212" s="140"/>
      <c r="CK212" s="140"/>
      <c r="CL212" s="140"/>
      <c r="CM212" s="140"/>
      <c r="CN212" s="139"/>
      <c r="CO212" s="140"/>
      <c r="CP212" s="140"/>
      <c r="CQ212" s="140"/>
      <c r="CR212" s="140"/>
      <c r="CS212" s="140"/>
      <c r="CT212" s="140"/>
      <c r="CU212" s="140"/>
      <c r="CV212" s="140"/>
      <c r="CW212" s="140"/>
      <c r="CX212" s="139"/>
      <c r="CY212" s="140"/>
      <c r="CZ212" s="140"/>
      <c r="DH212" s="132"/>
      <c r="DR212" s="132"/>
      <c r="EB212" s="132"/>
      <c r="EL212" s="132"/>
      <c r="EV212" s="132"/>
      <c r="FF212" s="132"/>
      <c r="FP212" s="132"/>
      <c r="FZ212" s="132"/>
      <c r="GJ212" s="132"/>
      <c r="GT212" s="132"/>
      <c r="HD212" s="132"/>
      <c r="HN212" s="132"/>
      <c r="HX212" s="132"/>
      <c r="IH212" s="132"/>
    </row>
    <row xmlns:x14ac="http://schemas.microsoft.com/office/spreadsheetml/2009/9/ac" r="213" s="3" customFormat="true" x14ac:dyDescent="0.25">
      <c r="A213" s="401"/>
      <c r="B213" s="132"/>
      <c r="L213" s="132"/>
      <c r="V213" s="132"/>
      <c r="AF213" s="132"/>
      <c r="AP213" s="132"/>
      <c r="AZ213" s="139"/>
      <c r="BA213" s="139"/>
      <c r="BB213" s="139"/>
      <c r="BC213" s="139"/>
      <c r="BD213" s="139"/>
      <c r="BE213" s="139"/>
      <c r="BF213" s="139"/>
      <c r="BG213" s="139"/>
      <c r="BH213" s="140"/>
      <c r="BI213" s="140"/>
      <c r="BJ213" s="139"/>
      <c r="BK213" s="140"/>
      <c r="BL213" s="140"/>
      <c r="BM213" s="140"/>
      <c r="BN213" s="140"/>
      <c r="BO213" s="140"/>
      <c r="BP213" s="140"/>
      <c r="BQ213" s="140"/>
      <c r="BR213" s="140"/>
      <c r="BS213" s="140"/>
      <c r="BT213" s="139"/>
      <c r="BU213" s="140"/>
      <c r="BV213" s="140"/>
      <c r="BW213" s="140"/>
      <c r="BX213" s="140"/>
      <c r="BY213" s="140"/>
      <c r="BZ213" s="140"/>
      <c r="CA213" s="140"/>
      <c r="CB213" s="140"/>
      <c r="CC213" s="140"/>
      <c r="CD213" s="139"/>
      <c r="CE213" s="140"/>
      <c r="CF213" s="140"/>
      <c r="CG213" s="140"/>
      <c r="CH213" s="140"/>
      <c r="CI213" s="140"/>
      <c r="CJ213" s="140"/>
      <c r="CK213" s="140"/>
      <c r="CL213" s="140"/>
      <c r="CM213" s="140"/>
      <c r="CN213" s="139"/>
      <c r="CO213" s="140"/>
      <c r="CP213" s="140"/>
      <c r="CQ213" s="140"/>
      <c r="CR213" s="140"/>
      <c r="CS213" s="140"/>
      <c r="CT213" s="140"/>
      <c r="CU213" s="140"/>
      <c r="CV213" s="140"/>
      <c r="CW213" s="140"/>
      <c r="CX213" s="139"/>
      <c r="CY213" s="140"/>
      <c r="CZ213" s="140"/>
      <c r="DH213" s="132"/>
      <c r="DR213" s="132"/>
      <c r="EB213" s="132"/>
      <c r="EL213" s="132"/>
      <c r="EV213" s="132"/>
      <c r="FF213" s="132"/>
      <c r="FP213" s="132"/>
      <c r="FZ213" s="132"/>
      <c r="GJ213" s="132"/>
      <c r="GT213" s="132"/>
      <c r="HD213" s="132"/>
      <c r="HN213" s="132"/>
      <c r="HX213" s="132"/>
      <c r="IH213" s="132"/>
    </row>
    <row xmlns:x14ac="http://schemas.microsoft.com/office/spreadsheetml/2009/9/ac" r="214" s="3" customFormat="true" x14ac:dyDescent="0.25">
      <c r="A214" s="401"/>
      <c r="B214" s="132"/>
      <c r="L214" s="132"/>
      <c r="V214" s="132"/>
      <c r="AF214" s="132"/>
      <c r="AP214" s="132"/>
      <c r="AZ214" s="139"/>
      <c r="BA214" s="139"/>
      <c r="BB214" s="139"/>
      <c r="BC214" s="139"/>
      <c r="BD214" s="139"/>
      <c r="BE214" s="139"/>
      <c r="BF214" s="139"/>
      <c r="BG214" s="139"/>
      <c r="BH214" s="140"/>
      <c r="BI214" s="140"/>
      <c r="BJ214" s="139"/>
      <c r="BK214" s="140"/>
      <c r="BL214" s="140"/>
      <c r="BM214" s="140"/>
      <c r="BN214" s="140"/>
      <c r="BO214" s="140"/>
      <c r="BP214" s="140"/>
      <c r="BQ214" s="140"/>
      <c r="BR214" s="140"/>
      <c r="BS214" s="140"/>
      <c r="BT214" s="139"/>
      <c r="BU214" s="140"/>
      <c r="BV214" s="140"/>
      <c r="BW214" s="140"/>
      <c r="BX214" s="140"/>
      <c r="BY214" s="140"/>
      <c r="BZ214" s="140"/>
      <c r="CA214" s="140"/>
      <c r="CB214" s="140"/>
      <c r="CC214" s="140"/>
      <c r="CD214" s="139"/>
      <c r="CE214" s="140"/>
      <c r="CF214" s="140"/>
      <c r="CG214" s="140"/>
      <c r="CH214" s="140"/>
      <c r="CI214" s="140"/>
      <c r="CJ214" s="140"/>
      <c r="CK214" s="140"/>
      <c r="CL214" s="140"/>
      <c r="CM214" s="140"/>
      <c r="CN214" s="139"/>
      <c r="CO214" s="140"/>
      <c r="CP214" s="140"/>
      <c r="CQ214" s="140"/>
      <c r="CR214" s="140"/>
      <c r="CS214" s="140"/>
      <c r="CT214" s="140"/>
      <c r="CU214" s="140"/>
      <c r="CV214" s="140"/>
      <c r="CW214" s="140"/>
      <c r="CX214" s="139"/>
      <c r="CY214" s="140"/>
      <c r="CZ214" s="140"/>
      <c r="DH214" s="132"/>
      <c r="DR214" s="132"/>
      <c r="EB214" s="132"/>
      <c r="EL214" s="132"/>
      <c r="EV214" s="132"/>
      <c r="FF214" s="132"/>
      <c r="FP214" s="132"/>
      <c r="FZ214" s="132"/>
      <c r="GJ214" s="132"/>
      <c r="GT214" s="132"/>
      <c r="HD214" s="132"/>
      <c r="HN214" s="132"/>
      <c r="HX214" s="132"/>
      <c r="IH214" s="132"/>
    </row>
    <row xmlns:x14ac="http://schemas.microsoft.com/office/spreadsheetml/2009/9/ac" r="215" s="3" customFormat="true" x14ac:dyDescent="0.25">
      <c r="A215" s="401"/>
      <c r="B215" s="132"/>
      <c r="L215" s="132"/>
      <c r="V215" s="132"/>
      <c r="AF215" s="132"/>
      <c r="AP215" s="132"/>
      <c r="AZ215" s="139"/>
      <c r="BA215" s="139"/>
      <c r="BB215" s="139"/>
      <c r="BC215" s="139"/>
      <c r="BD215" s="139"/>
      <c r="BE215" s="139"/>
      <c r="BF215" s="139"/>
      <c r="BG215" s="139"/>
      <c r="BH215" s="140"/>
      <c r="BI215" s="140"/>
      <c r="BJ215" s="139"/>
      <c r="BK215" s="140"/>
      <c r="BL215" s="140"/>
      <c r="BM215" s="140"/>
      <c r="BN215" s="140"/>
      <c r="BO215" s="140"/>
      <c r="BP215" s="140"/>
      <c r="BQ215" s="140"/>
      <c r="BR215" s="140"/>
      <c r="BS215" s="140"/>
      <c r="BT215" s="139"/>
      <c r="BU215" s="140"/>
      <c r="BV215" s="140"/>
      <c r="BW215" s="140"/>
      <c r="BX215" s="140"/>
      <c r="BY215" s="140"/>
      <c r="BZ215" s="140"/>
      <c r="CA215" s="140"/>
      <c r="CB215" s="140"/>
      <c r="CC215" s="140"/>
      <c r="CD215" s="139"/>
      <c r="CE215" s="140"/>
      <c r="CF215" s="140"/>
      <c r="CG215" s="140"/>
      <c r="CH215" s="140"/>
      <c r="CI215" s="140"/>
      <c r="CJ215" s="140"/>
      <c r="CK215" s="140"/>
      <c r="CL215" s="140"/>
      <c r="CM215" s="140"/>
      <c r="CN215" s="139"/>
      <c r="CO215" s="140"/>
      <c r="CP215" s="140"/>
      <c r="CQ215" s="140"/>
      <c r="CR215" s="140"/>
      <c r="CS215" s="140"/>
      <c r="CT215" s="140"/>
      <c r="CU215" s="140"/>
      <c r="CV215" s="140"/>
      <c r="CW215" s="140"/>
      <c r="CX215" s="139"/>
      <c r="CY215" s="140"/>
      <c r="CZ215" s="140"/>
      <c r="DH215" s="132"/>
      <c r="DR215" s="132"/>
      <c r="EB215" s="132"/>
      <c r="EL215" s="132"/>
      <c r="EV215" s="132"/>
      <c r="FF215" s="132"/>
      <c r="FP215" s="132"/>
      <c r="FZ215" s="132"/>
      <c r="GJ215" s="132"/>
      <c r="GT215" s="132"/>
      <c r="HD215" s="132"/>
      <c r="HN215" s="132"/>
      <c r="HX215" s="132"/>
      <c r="IH215" s="132"/>
    </row>
    <row xmlns:x14ac="http://schemas.microsoft.com/office/spreadsheetml/2009/9/ac" r="216" s="3" customFormat="true" x14ac:dyDescent="0.25">
      <c r="A216" s="401"/>
      <c r="B216" s="132"/>
      <c r="L216" s="132"/>
      <c r="V216" s="132"/>
      <c r="AF216" s="132"/>
      <c r="AP216" s="132"/>
      <c r="AZ216" s="139"/>
      <c r="BA216" s="139"/>
      <c r="BB216" s="139"/>
      <c r="BC216" s="139"/>
      <c r="BD216" s="139"/>
      <c r="BE216" s="139"/>
      <c r="BF216" s="139"/>
      <c r="BG216" s="139"/>
      <c r="BH216" s="140"/>
      <c r="BI216" s="140"/>
      <c r="BJ216" s="139"/>
      <c r="BK216" s="140"/>
      <c r="BL216" s="140"/>
      <c r="BM216" s="140"/>
      <c r="BN216" s="140"/>
      <c r="BO216" s="140"/>
      <c r="BP216" s="140"/>
      <c r="BQ216" s="140"/>
      <c r="BR216" s="140"/>
      <c r="BS216" s="140"/>
      <c r="BT216" s="139"/>
      <c r="BU216" s="140"/>
      <c r="BV216" s="140"/>
      <c r="BW216" s="140"/>
      <c r="BX216" s="140"/>
      <c r="BY216" s="140"/>
      <c r="BZ216" s="140"/>
      <c r="CA216" s="140"/>
      <c r="CB216" s="140"/>
      <c r="CC216" s="140"/>
      <c r="CD216" s="139"/>
      <c r="CE216" s="140"/>
      <c r="CF216" s="140"/>
      <c r="CG216" s="140"/>
      <c r="CH216" s="140"/>
      <c r="CI216" s="140"/>
      <c r="CJ216" s="140"/>
      <c r="CK216" s="140"/>
      <c r="CL216" s="140"/>
      <c r="CM216" s="140"/>
      <c r="CN216" s="139"/>
      <c r="CO216" s="140"/>
      <c r="CP216" s="140"/>
      <c r="CQ216" s="140"/>
      <c r="CR216" s="140"/>
      <c r="CS216" s="140"/>
      <c r="CT216" s="140"/>
      <c r="CU216" s="140"/>
      <c r="CV216" s="140"/>
      <c r="CW216" s="140"/>
      <c r="CX216" s="139"/>
      <c r="CY216" s="140"/>
      <c r="CZ216" s="140"/>
      <c r="DH216" s="132"/>
      <c r="DR216" s="132"/>
      <c r="EB216" s="132"/>
      <c r="EL216" s="132"/>
      <c r="EV216" s="132"/>
      <c r="FF216" s="132"/>
      <c r="FP216" s="132"/>
      <c r="FZ216" s="132"/>
      <c r="GJ216" s="132"/>
      <c r="GT216" s="132"/>
      <c r="HD216" s="132"/>
      <c r="HN216" s="132"/>
      <c r="HX216" s="132"/>
      <c r="IH216" s="132"/>
    </row>
    <row xmlns:x14ac="http://schemas.microsoft.com/office/spreadsheetml/2009/9/ac" r="217" s="3" customFormat="true" x14ac:dyDescent="0.25">
      <c r="A217" s="401"/>
      <c r="B217" s="132"/>
      <c r="L217" s="132"/>
      <c r="V217" s="132"/>
      <c r="AF217" s="132"/>
      <c r="AP217" s="132"/>
      <c r="AZ217" s="139"/>
      <c r="BA217" s="139"/>
      <c r="BB217" s="139"/>
      <c r="BC217" s="139"/>
      <c r="BD217" s="139"/>
      <c r="BE217" s="139"/>
      <c r="BF217" s="139"/>
      <c r="BG217" s="139"/>
      <c r="BH217" s="140"/>
      <c r="BI217" s="140"/>
      <c r="BJ217" s="139"/>
      <c r="BK217" s="140"/>
      <c r="BL217" s="140"/>
      <c r="BM217" s="140"/>
      <c r="BN217" s="140"/>
      <c r="BO217" s="140"/>
      <c r="BP217" s="140"/>
      <c r="BQ217" s="140"/>
      <c r="BR217" s="140"/>
      <c r="BS217" s="140"/>
      <c r="BT217" s="139"/>
      <c r="BU217" s="140"/>
      <c r="BV217" s="140"/>
      <c r="BW217" s="140"/>
      <c r="BX217" s="140"/>
      <c r="BY217" s="140"/>
      <c r="BZ217" s="140"/>
      <c r="CA217" s="140"/>
      <c r="CB217" s="140"/>
      <c r="CC217" s="140"/>
      <c r="CD217" s="139"/>
      <c r="CE217" s="140"/>
      <c r="CF217" s="140"/>
      <c r="CG217" s="140"/>
      <c r="CH217" s="140"/>
      <c r="CI217" s="140"/>
      <c r="CJ217" s="140"/>
      <c r="CK217" s="140"/>
      <c r="CL217" s="140"/>
      <c r="CM217" s="140"/>
      <c r="CN217" s="139"/>
      <c r="CO217" s="140"/>
      <c r="CP217" s="140"/>
      <c r="CQ217" s="140"/>
      <c r="CR217" s="140"/>
      <c r="CS217" s="140"/>
      <c r="CT217" s="140"/>
      <c r="CU217" s="140"/>
      <c r="CV217" s="140"/>
      <c r="CW217" s="140"/>
      <c r="CX217" s="139"/>
      <c r="CY217" s="140"/>
      <c r="CZ217" s="140"/>
      <c r="DH217" s="132"/>
      <c r="DR217" s="132"/>
      <c r="EB217" s="132"/>
      <c r="EL217" s="132"/>
      <c r="EV217" s="132"/>
      <c r="FF217" s="132"/>
      <c r="FP217" s="132"/>
      <c r="FZ217" s="132"/>
      <c r="GJ217" s="132"/>
      <c r="GT217" s="132"/>
      <c r="HD217" s="132"/>
      <c r="HN217" s="132"/>
      <c r="HX217" s="132"/>
      <c r="IH217" s="132"/>
    </row>
    <row xmlns:x14ac="http://schemas.microsoft.com/office/spreadsheetml/2009/9/ac" r="218" s="3" customFormat="true" x14ac:dyDescent="0.25">
      <c r="A218" s="401"/>
      <c r="B218" s="132"/>
      <c r="L218" s="132"/>
      <c r="V218" s="132"/>
      <c r="AF218" s="132"/>
      <c r="AP218" s="132"/>
      <c r="AZ218" s="139"/>
      <c r="BA218" s="139"/>
      <c r="BB218" s="139"/>
      <c r="BC218" s="139"/>
      <c r="BD218" s="139"/>
      <c r="BE218" s="139"/>
      <c r="BF218" s="139"/>
      <c r="BG218" s="139"/>
      <c r="BH218" s="140"/>
      <c r="BI218" s="140"/>
      <c r="BJ218" s="139"/>
      <c r="BK218" s="140"/>
      <c r="BL218" s="140"/>
      <c r="BM218" s="140"/>
      <c r="BN218" s="140"/>
      <c r="BO218" s="140"/>
      <c r="BP218" s="140"/>
      <c r="BQ218" s="140"/>
      <c r="BR218" s="140"/>
      <c r="BS218" s="140"/>
      <c r="BT218" s="139"/>
      <c r="BU218" s="140"/>
      <c r="BV218" s="140"/>
      <c r="BW218" s="140"/>
      <c r="BX218" s="140"/>
      <c r="BY218" s="140"/>
      <c r="BZ218" s="140"/>
      <c r="CA218" s="140"/>
      <c r="CB218" s="140"/>
      <c r="CC218" s="140"/>
      <c r="CD218" s="139"/>
      <c r="CE218" s="140"/>
      <c r="CF218" s="140"/>
      <c r="CG218" s="140"/>
      <c r="CH218" s="140"/>
      <c r="CI218" s="140"/>
      <c r="CJ218" s="140"/>
      <c r="CK218" s="140"/>
      <c r="CL218" s="140"/>
      <c r="CM218" s="140"/>
      <c r="CN218" s="139"/>
      <c r="CO218" s="140"/>
      <c r="CP218" s="140"/>
      <c r="CQ218" s="140"/>
      <c r="CR218" s="140"/>
      <c r="CS218" s="140"/>
      <c r="CT218" s="140"/>
      <c r="CU218" s="140"/>
      <c r="CV218" s="140"/>
      <c r="CW218" s="140"/>
      <c r="CX218" s="139"/>
      <c r="CY218" s="140"/>
      <c r="CZ218" s="140"/>
      <c r="DH218" s="132"/>
      <c r="DR218" s="132"/>
      <c r="EB218" s="132"/>
      <c r="EL218" s="132"/>
      <c r="EV218" s="132"/>
      <c r="FF218" s="132"/>
      <c r="FP218" s="132"/>
      <c r="FZ218" s="132"/>
      <c r="GJ218" s="132"/>
      <c r="GT218" s="132"/>
      <c r="HD218" s="132"/>
      <c r="HN218" s="132"/>
      <c r="HX218" s="132"/>
      <c r="IH218" s="132"/>
    </row>
    <row xmlns:x14ac="http://schemas.microsoft.com/office/spreadsheetml/2009/9/ac" r="219" s="3" customFormat="true" x14ac:dyDescent="0.25">
      <c r="A219" s="401"/>
      <c r="B219" s="132"/>
      <c r="L219" s="132"/>
      <c r="V219" s="132"/>
      <c r="AF219" s="132"/>
      <c r="AP219" s="132"/>
      <c r="AZ219" s="139"/>
      <c r="BA219" s="139"/>
      <c r="BB219" s="139"/>
      <c r="BC219" s="139"/>
      <c r="BD219" s="139"/>
      <c r="BE219" s="139"/>
      <c r="BF219" s="139"/>
      <c r="BG219" s="139"/>
      <c r="BH219" s="140"/>
      <c r="BI219" s="140"/>
      <c r="BJ219" s="139"/>
      <c r="BK219" s="140"/>
      <c r="BL219" s="140"/>
      <c r="BM219" s="140"/>
      <c r="BN219" s="140"/>
      <c r="BO219" s="140"/>
      <c r="BP219" s="140"/>
      <c r="BQ219" s="140"/>
      <c r="BR219" s="140"/>
      <c r="BS219" s="140"/>
      <c r="BT219" s="139"/>
      <c r="BU219" s="140"/>
      <c r="BV219" s="140"/>
      <c r="BW219" s="140"/>
      <c r="BX219" s="140"/>
      <c r="BY219" s="140"/>
      <c r="BZ219" s="140"/>
      <c r="CA219" s="140"/>
      <c r="CB219" s="140"/>
      <c r="CC219" s="140"/>
      <c r="CD219" s="139"/>
      <c r="CE219" s="140"/>
      <c r="CF219" s="140"/>
      <c r="CG219" s="140"/>
      <c r="CH219" s="140"/>
      <c r="CI219" s="140"/>
      <c r="CJ219" s="140"/>
      <c r="CK219" s="140"/>
      <c r="CL219" s="140"/>
      <c r="CM219" s="140"/>
      <c r="CN219" s="139"/>
      <c r="CO219" s="140"/>
      <c r="CP219" s="140"/>
      <c r="CQ219" s="140"/>
      <c r="CR219" s="140"/>
      <c r="CS219" s="140"/>
      <c r="CT219" s="140"/>
      <c r="CU219" s="140"/>
      <c r="CV219" s="140"/>
      <c r="CW219" s="140"/>
      <c r="CX219" s="139"/>
      <c r="CY219" s="140"/>
      <c r="CZ219" s="140"/>
      <c r="DH219" s="132"/>
      <c r="DR219" s="132"/>
      <c r="EB219" s="132"/>
      <c r="EL219" s="132"/>
      <c r="EV219" s="132"/>
      <c r="FF219" s="132"/>
      <c r="FP219" s="132"/>
      <c r="FZ219" s="132"/>
      <c r="GJ219" s="132"/>
      <c r="GT219" s="132"/>
      <c r="HD219" s="132"/>
      <c r="HN219" s="132"/>
      <c r="HX219" s="132"/>
      <c r="IH219" s="132"/>
    </row>
    <row xmlns:x14ac="http://schemas.microsoft.com/office/spreadsheetml/2009/9/ac" r="220" s="3" customFormat="true" x14ac:dyDescent="0.25">
      <c r="A220" s="401"/>
      <c r="B220" s="132"/>
      <c r="L220" s="132"/>
      <c r="V220" s="132"/>
      <c r="AF220" s="132"/>
      <c r="AP220" s="132"/>
      <c r="AZ220" s="139"/>
      <c r="BA220" s="139"/>
      <c r="BB220" s="139"/>
      <c r="BC220" s="139"/>
      <c r="BD220" s="139"/>
      <c r="BE220" s="139"/>
      <c r="BF220" s="139"/>
      <c r="BG220" s="139"/>
      <c r="BH220" s="140"/>
      <c r="BI220" s="140"/>
      <c r="BJ220" s="139"/>
      <c r="BK220" s="140"/>
      <c r="BL220" s="140"/>
      <c r="BM220" s="140"/>
      <c r="BN220" s="140"/>
      <c r="BO220" s="140"/>
      <c r="BP220" s="140"/>
      <c r="BQ220" s="140"/>
      <c r="BR220" s="140"/>
      <c r="BS220" s="140"/>
      <c r="BT220" s="139"/>
      <c r="BU220" s="140"/>
      <c r="BV220" s="140"/>
      <c r="BW220" s="140"/>
      <c r="BX220" s="140"/>
      <c r="BY220" s="140"/>
      <c r="BZ220" s="140"/>
      <c r="CA220" s="140"/>
      <c r="CB220" s="140"/>
      <c r="CC220" s="140"/>
      <c r="CD220" s="139"/>
      <c r="CE220" s="140"/>
      <c r="CF220" s="140"/>
      <c r="CG220" s="140"/>
      <c r="CH220" s="140"/>
      <c r="CI220" s="140"/>
      <c r="CJ220" s="140"/>
      <c r="CK220" s="140"/>
      <c r="CL220" s="140"/>
      <c r="CM220" s="140"/>
      <c r="CN220" s="139"/>
      <c r="CO220" s="140"/>
      <c r="CP220" s="140"/>
      <c r="CQ220" s="140"/>
      <c r="CR220" s="140"/>
      <c r="CS220" s="140"/>
      <c r="CT220" s="140"/>
      <c r="CU220" s="140"/>
      <c r="CV220" s="140"/>
      <c r="CW220" s="140"/>
      <c r="CX220" s="139"/>
      <c r="CY220" s="140"/>
      <c r="CZ220" s="140"/>
      <c r="DH220" s="132"/>
      <c r="DR220" s="132"/>
      <c r="EB220" s="132"/>
      <c r="EL220" s="132"/>
      <c r="EV220" s="132"/>
      <c r="FF220" s="132"/>
      <c r="FP220" s="132"/>
      <c r="FZ220" s="132"/>
      <c r="GJ220" s="132"/>
      <c r="GT220" s="132"/>
      <c r="HD220" s="132"/>
      <c r="HN220" s="132"/>
      <c r="HX220" s="132"/>
      <c r="IH220" s="132"/>
    </row>
    <row xmlns:x14ac="http://schemas.microsoft.com/office/spreadsheetml/2009/9/ac" r="221" s="3" customFormat="true" x14ac:dyDescent="0.25">
      <c r="A221" s="401"/>
      <c r="B221" s="132"/>
      <c r="L221" s="132"/>
      <c r="V221" s="132"/>
      <c r="AF221" s="132"/>
      <c r="AP221" s="132"/>
      <c r="AZ221" s="139"/>
      <c r="BA221" s="139"/>
      <c r="BB221" s="139"/>
      <c r="BC221" s="139"/>
      <c r="BD221" s="139"/>
      <c r="BE221" s="139"/>
      <c r="BF221" s="139"/>
      <c r="BG221" s="139"/>
      <c r="BH221" s="140"/>
      <c r="BI221" s="140"/>
      <c r="BJ221" s="139"/>
      <c r="BK221" s="140"/>
      <c r="BL221" s="140"/>
      <c r="BM221" s="140"/>
      <c r="BN221" s="140"/>
      <c r="BO221" s="140"/>
      <c r="BP221" s="140"/>
      <c r="BQ221" s="140"/>
      <c r="BR221" s="140"/>
      <c r="BS221" s="140"/>
      <c r="BT221" s="139"/>
      <c r="BU221" s="140"/>
      <c r="BV221" s="140"/>
      <c r="BW221" s="140"/>
      <c r="BX221" s="140"/>
      <c r="BY221" s="140"/>
      <c r="BZ221" s="140"/>
      <c r="CA221" s="140"/>
      <c r="CB221" s="140"/>
      <c r="CC221" s="140"/>
      <c r="CD221" s="139"/>
      <c r="CE221" s="140"/>
      <c r="CF221" s="140"/>
      <c r="CG221" s="140"/>
      <c r="CH221" s="140"/>
      <c r="CI221" s="140"/>
      <c r="CJ221" s="140"/>
      <c r="CK221" s="140"/>
      <c r="CL221" s="140"/>
      <c r="CM221" s="140"/>
      <c r="CN221" s="139"/>
      <c r="CO221" s="140"/>
      <c r="CP221" s="140"/>
      <c r="CQ221" s="140"/>
      <c r="CR221" s="140"/>
      <c r="CS221" s="140"/>
      <c r="CT221" s="140"/>
      <c r="CU221" s="140"/>
      <c r="CV221" s="140"/>
      <c r="CW221" s="140"/>
      <c r="CX221" s="139"/>
      <c r="CY221" s="140"/>
      <c r="CZ221" s="140"/>
      <c r="DH221" s="132"/>
      <c r="DR221" s="132"/>
      <c r="EB221" s="132"/>
      <c r="EL221" s="132"/>
      <c r="EV221" s="132"/>
      <c r="FF221" s="132"/>
      <c r="FP221" s="132"/>
      <c r="FZ221" s="132"/>
      <c r="GJ221" s="132"/>
      <c r="GT221" s="132"/>
      <c r="HD221" s="132"/>
      <c r="HN221" s="132"/>
      <c r="HX221" s="132"/>
      <c r="IH221" s="132"/>
    </row>
    <row xmlns:x14ac="http://schemas.microsoft.com/office/spreadsheetml/2009/9/ac" r="222" s="3" customFormat="true" x14ac:dyDescent="0.25">
      <c r="A222" s="401"/>
      <c r="B222" s="132"/>
      <c r="L222" s="132"/>
      <c r="V222" s="132"/>
      <c r="AF222" s="132"/>
      <c r="AP222" s="132"/>
      <c r="AZ222" s="139"/>
      <c r="BA222" s="139"/>
      <c r="BB222" s="139"/>
      <c r="BC222" s="139"/>
      <c r="BD222" s="139"/>
      <c r="BE222" s="139"/>
      <c r="BF222" s="139"/>
      <c r="BG222" s="139"/>
      <c r="BH222" s="140"/>
      <c r="BI222" s="140"/>
      <c r="BJ222" s="139"/>
      <c r="BK222" s="140"/>
      <c r="BL222" s="140"/>
      <c r="BM222" s="140"/>
      <c r="BN222" s="140"/>
      <c r="BO222" s="140"/>
      <c r="BP222" s="140"/>
      <c r="BQ222" s="140"/>
      <c r="BR222" s="140"/>
      <c r="BS222" s="140"/>
      <c r="BT222" s="139"/>
      <c r="BU222" s="140"/>
      <c r="BV222" s="140"/>
      <c r="BW222" s="140"/>
      <c r="BX222" s="140"/>
      <c r="BY222" s="140"/>
      <c r="BZ222" s="140"/>
      <c r="CA222" s="140"/>
      <c r="CB222" s="140"/>
      <c r="CC222" s="140"/>
      <c r="CD222" s="139"/>
      <c r="CE222" s="140"/>
      <c r="CF222" s="140"/>
      <c r="CG222" s="140"/>
      <c r="CH222" s="140"/>
      <c r="CI222" s="140"/>
      <c r="CJ222" s="140"/>
      <c r="CK222" s="140"/>
      <c r="CL222" s="140"/>
      <c r="CM222" s="140"/>
      <c r="CN222" s="139"/>
      <c r="CO222" s="140"/>
      <c r="CP222" s="140"/>
      <c r="CQ222" s="140"/>
      <c r="CR222" s="140"/>
      <c r="CS222" s="140"/>
      <c r="CT222" s="140"/>
      <c r="CU222" s="140"/>
      <c r="CV222" s="140"/>
      <c r="CW222" s="140"/>
      <c r="CX222" s="139"/>
      <c r="CY222" s="140"/>
      <c r="CZ222" s="140"/>
      <c r="DH222" s="132"/>
      <c r="DR222" s="132"/>
      <c r="EB222" s="132"/>
      <c r="EL222" s="132"/>
      <c r="EV222" s="132"/>
      <c r="FF222" s="132"/>
      <c r="FP222" s="132"/>
      <c r="FZ222" s="132"/>
      <c r="GJ222" s="132"/>
      <c r="GT222" s="132"/>
      <c r="HD222" s="132"/>
      <c r="HN222" s="132"/>
      <c r="HX222" s="132"/>
      <c r="IH222" s="132"/>
    </row>
    <row xmlns:x14ac="http://schemas.microsoft.com/office/spreadsheetml/2009/9/ac" r="223" s="3" customFormat="true" x14ac:dyDescent="0.25">
      <c r="A223" s="401"/>
      <c r="B223" s="132"/>
      <c r="L223" s="132"/>
      <c r="V223" s="132"/>
      <c r="AF223" s="132"/>
      <c r="AP223" s="132"/>
      <c r="AZ223" s="139"/>
      <c r="BA223" s="139"/>
      <c r="BB223" s="139"/>
      <c r="BC223" s="139"/>
      <c r="BD223" s="139"/>
      <c r="BE223" s="139"/>
      <c r="BF223" s="139"/>
      <c r="BG223" s="139"/>
      <c r="BH223" s="140"/>
      <c r="BI223" s="140"/>
      <c r="BJ223" s="139"/>
      <c r="BK223" s="140"/>
      <c r="BL223" s="140"/>
      <c r="BM223" s="140"/>
      <c r="BN223" s="140"/>
      <c r="BO223" s="140"/>
      <c r="BP223" s="140"/>
      <c r="BQ223" s="140"/>
      <c r="BR223" s="140"/>
      <c r="BS223" s="140"/>
      <c r="BT223" s="139"/>
      <c r="BU223" s="140"/>
      <c r="BV223" s="140"/>
      <c r="BW223" s="140"/>
      <c r="BX223" s="140"/>
      <c r="BY223" s="140"/>
      <c r="BZ223" s="140"/>
      <c r="CA223" s="140"/>
      <c r="CB223" s="140"/>
      <c r="CC223" s="140"/>
      <c r="CD223" s="139"/>
      <c r="CE223" s="140"/>
      <c r="CF223" s="140"/>
      <c r="CG223" s="140"/>
      <c r="CH223" s="140"/>
      <c r="CI223" s="140"/>
      <c r="CJ223" s="140"/>
      <c r="CK223" s="140"/>
      <c r="CL223" s="140"/>
      <c r="CM223" s="140"/>
      <c r="CN223" s="139"/>
      <c r="CO223" s="140"/>
      <c r="CP223" s="140"/>
      <c r="CQ223" s="140"/>
      <c r="CR223" s="140"/>
      <c r="CS223" s="140"/>
      <c r="CT223" s="140"/>
      <c r="CU223" s="140"/>
      <c r="CV223" s="140"/>
      <c r="CW223" s="140"/>
      <c r="CX223" s="139"/>
      <c r="CY223" s="140"/>
      <c r="CZ223" s="140"/>
      <c r="DH223" s="132"/>
      <c r="DR223" s="132"/>
      <c r="EB223" s="132"/>
      <c r="EL223" s="132"/>
      <c r="EV223" s="132"/>
      <c r="FF223" s="132"/>
      <c r="FP223" s="132"/>
      <c r="FZ223" s="132"/>
      <c r="GJ223" s="132"/>
      <c r="GT223" s="132"/>
      <c r="HD223" s="132"/>
      <c r="HN223" s="132"/>
      <c r="HX223" s="132"/>
      <c r="IH223" s="132"/>
    </row>
    <row xmlns:x14ac="http://schemas.microsoft.com/office/spreadsheetml/2009/9/ac" r="224" s="3" customFormat="true" x14ac:dyDescent="0.25">
      <c r="A224" s="401"/>
      <c r="B224" s="132"/>
      <c r="L224" s="132"/>
      <c r="V224" s="132"/>
      <c r="AF224" s="132"/>
      <c r="AP224" s="132"/>
      <c r="AZ224" s="139"/>
      <c r="BA224" s="139"/>
      <c r="BB224" s="139"/>
      <c r="BC224" s="139"/>
      <c r="BD224" s="139"/>
      <c r="BE224" s="139"/>
      <c r="BF224" s="139"/>
      <c r="BG224" s="139"/>
      <c r="BH224" s="140"/>
      <c r="BI224" s="140"/>
      <c r="BJ224" s="139"/>
      <c r="BK224" s="140"/>
      <c r="BL224" s="140"/>
      <c r="BM224" s="140"/>
      <c r="BN224" s="140"/>
      <c r="BO224" s="140"/>
      <c r="BP224" s="140"/>
      <c r="BQ224" s="140"/>
      <c r="BR224" s="140"/>
      <c r="BS224" s="140"/>
      <c r="BT224" s="139"/>
      <c r="BU224" s="140"/>
      <c r="BV224" s="140"/>
      <c r="BW224" s="140"/>
      <c r="BX224" s="140"/>
      <c r="BY224" s="140"/>
      <c r="BZ224" s="140"/>
      <c r="CA224" s="140"/>
      <c r="CB224" s="140"/>
      <c r="CC224" s="140"/>
      <c r="CD224" s="139"/>
      <c r="CE224" s="140"/>
      <c r="CF224" s="140"/>
      <c r="CG224" s="140"/>
      <c r="CH224" s="140"/>
      <c r="CI224" s="140"/>
      <c r="CJ224" s="140"/>
      <c r="CK224" s="140"/>
      <c r="CL224" s="140"/>
      <c r="CM224" s="140"/>
      <c r="CN224" s="139"/>
      <c r="CO224" s="140"/>
      <c r="CP224" s="140"/>
      <c r="CQ224" s="140"/>
      <c r="CR224" s="140"/>
      <c r="CS224" s="140"/>
      <c r="CT224" s="140"/>
      <c r="CU224" s="140"/>
      <c r="CV224" s="140"/>
      <c r="CW224" s="140"/>
      <c r="CX224" s="139"/>
      <c r="CY224" s="140"/>
      <c r="CZ224" s="140"/>
      <c r="DH224" s="132"/>
      <c r="DR224" s="132"/>
      <c r="EB224" s="132"/>
      <c r="EL224" s="132"/>
      <c r="EV224" s="132"/>
      <c r="FF224" s="132"/>
      <c r="FP224" s="132"/>
      <c r="FZ224" s="132"/>
      <c r="GJ224" s="132"/>
      <c r="GT224" s="132"/>
      <c r="HD224" s="132"/>
      <c r="HN224" s="132"/>
      <c r="HX224" s="132"/>
      <c r="IH224" s="132"/>
    </row>
    <row xmlns:x14ac="http://schemas.microsoft.com/office/spreadsheetml/2009/9/ac" r="225" s="3" customFormat="true" x14ac:dyDescent="0.25">
      <c r="A225" s="401"/>
      <c r="B225" s="132"/>
      <c r="L225" s="132"/>
      <c r="V225" s="132"/>
      <c r="AF225" s="132"/>
      <c r="AP225" s="132"/>
      <c r="AZ225" s="139"/>
      <c r="BA225" s="139"/>
      <c r="BB225" s="139"/>
      <c r="BC225" s="139"/>
      <c r="BD225" s="139"/>
      <c r="BE225" s="139"/>
      <c r="BF225" s="139"/>
      <c r="BG225" s="139"/>
      <c r="BH225" s="140"/>
      <c r="BI225" s="140"/>
      <c r="BJ225" s="139"/>
      <c r="BK225" s="140"/>
      <c r="BL225" s="140"/>
      <c r="BM225" s="140"/>
      <c r="BN225" s="140"/>
      <c r="BO225" s="140"/>
      <c r="BP225" s="140"/>
      <c r="BQ225" s="140"/>
      <c r="BR225" s="140"/>
      <c r="BS225" s="140"/>
      <c r="BT225" s="139"/>
      <c r="BU225" s="140"/>
      <c r="BV225" s="140"/>
      <c r="BW225" s="140"/>
      <c r="BX225" s="140"/>
      <c r="BY225" s="140"/>
      <c r="BZ225" s="140"/>
      <c r="CA225" s="140"/>
      <c r="CB225" s="140"/>
      <c r="CC225" s="140"/>
      <c r="CD225" s="139"/>
      <c r="CE225" s="140"/>
      <c r="CF225" s="140"/>
      <c r="CG225" s="140"/>
      <c r="CH225" s="140"/>
      <c r="CI225" s="140"/>
      <c r="CJ225" s="140"/>
      <c r="CK225" s="140"/>
      <c r="CL225" s="140"/>
      <c r="CM225" s="140"/>
      <c r="CN225" s="139"/>
      <c r="CO225" s="140"/>
      <c r="CP225" s="140"/>
      <c r="CQ225" s="140"/>
      <c r="CR225" s="140"/>
      <c r="CS225" s="140"/>
      <c r="CT225" s="140"/>
      <c r="CU225" s="140"/>
      <c r="CV225" s="140"/>
      <c r="CW225" s="140"/>
      <c r="CX225" s="139"/>
      <c r="CY225" s="140"/>
      <c r="CZ225" s="140"/>
      <c r="DH225" s="132"/>
      <c r="DR225" s="132"/>
      <c r="EB225" s="132"/>
      <c r="EL225" s="132"/>
      <c r="EV225" s="132"/>
      <c r="FF225" s="132"/>
      <c r="FP225" s="132"/>
      <c r="FZ225" s="132"/>
      <c r="GJ225" s="132"/>
      <c r="GT225" s="132"/>
      <c r="HD225" s="132"/>
      <c r="HN225" s="132"/>
      <c r="HX225" s="132"/>
      <c r="IH225" s="132"/>
    </row>
    <row xmlns:x14ac="http://schemas.microsoft.com/office/spreadsheetml/2009/9/ac" r="226" s="3" customFormat="true" x14ac:dyDescent="0.25">
      <c r="A226" s="401"/>
      <c r="B226" s="132"/>
      <c r="L226" s="132"/>
      <c r="V226" s="132"/>
      <c r="AF226" s="132"/>
      <c r="AP226" s="132"/>
      <c r="AZ226" s="139"/>
      <c r="BA226" s="139"/>
      <c r="BB226" s="139"/>
      <c r="BC226" s="139"/>
      <c r="BD226" s="139"/>
      <c r="BE226" s="139"/>
      <c r="BF226" s="139"/>
      <c r="BG226" s="139"/>
      <c r="BH226" s="140"/>
      <c r="BI226" s="140"/>
      <c r="BJ226" s="139"/>
      <c r="BK226" s="140"/>
      <c r="BL226" s="140"/>
      <c r="BM226" s="140"/>
      <c r="BN226" s="140"/>
      <c r="BO226" s="140"/>
      <c r="BP226" s="140"/>
      <c r="BQ226" s="140"/>
      <c r="BR226" s="140"/>
      <c r="BS226" s="140"/>
      <c r="BT226" s="139"/>
      <c r="BU226" s="140"/>
      <c r="BV226" s="140"/>
      <c r="BW226" s="140"/>
      <c r="BX226" s="140"/>
      <c r="BY226" s="140"/>
      <c r="BZ226" s="140"/>
      <c r="CA226" s="140"/>
      <c r="CB226" s="140"/>
      <c r="CC226" s="140"/>
      <c r="CD226" s="139"/>
      <c r="CE226" s="140"/>
      <c r="CF226" s="140"/>
      <c r="CG226" s="140"/>
      <c r="CH226" s="140"/>
      <c r="CI226" s="140"/>
      <c r="CJ226" s="140"/>
      <c r="CK226" s="140"/>
      <c r="CL226" s="140"/>
      <c r="CM226" s="140"/>
      <c r="CN226" s="139"/>
      <c r="CO226" s="140"/>
      <c r="CP226" s="140"/>
      <c r="CQ226" s="140"/>
      <c r="CR226" s="140"/>
      <c r="CS226" s="140"/>
      <c r="CT226" s="140"/>
      <c r="CU226" s="140"/>
      <c r="CV226" s="140"/>
      <c r="CW226" s="140"/>
      <c r="CX226" s="139"/>
      <c r="CY226" s="140"/>
      <c r="CZ226" s="140"/>
      <c r="DH226" s="132"/>
      <c r="DR226" s="132"/>
      <c r="EB226" s="132"/>
      <c r="EL226" s="132"/>
      <c r="EV226" s="132"/>
      <c r="FF226" s="132"/>
      <c r="FP226" s="132"/>
      <c r="FZ226" s="132"/>
      <c r="GJ226" s="132"/>
      <c r="GT226" s="132"/>
      <c r="HD226" s="132"/>
      <c r="HN226" s="132"/>
      <c r="HX226" s="132"/>
      <c r="IH226" s="132"/>
    </row>
    <row xmlns:x14ac="http://schemas.microsoft.com/office/spreadsheetml/2009/9/ac" r="227" s="3" customFormat="true" x14ac:dyDescent="0.25">
      <c r="A227" s="401"/>
      <c r="B227" s="132"/>
      <c r="L227" s="132"/>
      <c r="V227" s="132"/>
      <c r="AF227" s="132"/>
      <c r="AP227" s="132"/>
      <c r="AZ227" s="139"/>
      <c r="BA227" s="139"/>
      <c r="BB227" s="139"/>
      <c r="BC227" s="139"/>
      <c r="BD227" s="139"/>
      <c r="BE227" s="139"/>
      <c r="BF227" s="139"/>
      <c r="BG227" s="139"/>
      <c r="BH227" s="140"/>
      <c r="BI227" s="140"/>
      <c r="BJ227" s="139"/>
      <c r="BK227" s="140"/>
      <c r="BL227" s="140"/>
      <c r="BM227" s="140"/>
      <c r="BN227" s="140"/>
      <c r="BO227" s="140"/>
      <c r="BP227" s="140"/>
      <c r="BQ227" s="140"/>
      <c r="BR227" s="140"/>
      <c r="BS227" s="140"/>
      <c r="BT227" s="139"/>
      <c r="BU227" s="140"/>
      <c r="BV227" s="140"/>
      <c r="BW227" s="140"/>
      <c r="BX227" s="140"/>
      <c r="BY227" s="140"/>
      <c r="BZ227" s="140"/>
      <c r="CA227" s="140"/>
      <c r="CB227" s="140"/>
      <c r="CC227" s="140"/>
      <c r="CD227" s="139"/>
      <c r="CE227" s="140"/>
      <c r="CF227" s="140"/>
      <c r="CG227" s="140"/>
      <c r="CH227" s="140"/>
      <c r="CI227" s="140"/>
      <c r="CJ227" s="140"/>
      <c r="CK227" s="140"/>
      <c r="CL227" s="140"/>
      <c r="CM227" s="140"/>
      <c r="CN227" s="139"/>
      <c r="CO227" s="140"/>
      <c r="CP227" s="140"/>
      <c r="CQ227" s="140"/>
      <c r="CR227" s="140"/>
      <c r="CS227" s="140"/>
      <c r="CT227" s="140"/>
      <c r="CU227" s="140"/>
      <c r="CV227" s="140"/>
      <c r="CW227" s="140"/>
      <c r="CX227" s="139"/>
      <c r="CY227" s="140"/>
      <c r="CZ227" s="140"/>
      <c r="DH227" s="132"/>
      <c r="DR227" s="132"/>
      <c r="EB227" s="132"/>
      <c r="EL227" s="132"/>
      <c r="EV227" s="132"/>
      <c r="FF227" s="132"/>
      <c r="FP227" s="132"/>
      <c r="FZ227" s="132"/>
      <c r="GJ227" s="132"/>
      <c r="GT227" s="132"/>
      <c r="HD227" s="132"/>
      <c r="HN227" s="132"/>
      <c r="HX227" s="132"/>
      <c r="IH227" s="132"/>
    </row>
    <row xmlns:x14ac="http://schemas.microsoft.com/office/spreadsheetml/2009/9/ac" r="228" s="3" customFormat="true" x14ac:dyDescent="0.25">
      <c r="A228" s="401"/>
      <c r="B228" s="132"/>
      <c r="L228" s="132"/>
      <c r="V228" s="132"/>
      <c r="AF228" s="132"/>
      <c r="AP228" s="132"/>
      <c r="AZ228" s="139"/>
      <c r="BA228" s="139"/>
      <c r="BB228" s="139"/>
      <c r="BC228" s="139"/>
      <c r="BD228" s="139"/>
      <c r="BE228" s="139"/>
      <c r="BF228" s="139"/>
      <c r="BG228" s="139"/>
      <c r="BH228" s="140"/>
      <c r="BI228" s="140"/>
      <c r="BJ228" s="139"/>
      <c r="BK228" s="140"/>
      <c r="BL228" s="140"/>
      <c r="BM228" s="140"/>
      <c r="BN228" s="140"/>
      <c r="BO228" s="140"/>
      <c r="BP228" s="140"/>
      <c r="BQ228" s="140"/>
      <c r="BR228" s="140"/>
      <c r="BS228" s="140"/>
      <c r="BT228" s="139"/>
      <c r="BU228" s="140"/>
      <c r="BV228" s="140"/>
      <c r="BW228" s="140"/>
      <c r="BX228" s="140"/>
      <c r="BY228" s="140"/>
      <c r="BZ228" s="140"/>
      <c r="CA228" s="140"/>
      <c r="CB228" s="140"/>
      <c r="CC228" s="140"/>
      <c r="CD228" s="139"/>
      <c r="CE228" s="140"/>
      <c r="CF228" s="140"/>
      <c r="CG228" s="140"/>
      <c r="CH228" s="140"/>
      <c r="CI228" s="140"/>
      <c r="CJ228" s="140"/>
      <c r="CK228" s="140"/>
      <c r="CL228" s="140"/>
      <c r="CM228" s="140"/>
      <c r="CN228" s="139"/>
      <c r="CO228" s="140"/>
      <c r="CP228" s="140"/>
      <c r="CQ228" s="140"/>
      <c r="CR228" s="140"/>
      <c r="CS228" s="140"/>
      <c r="CT228" s="140"/>
      <c r="CU228" s="140"/>
      <c r="CV228" s="140"/>
      <c r="CW228" s="140"/>
      <c r="CX228" s="139"/>
      <c r="CY228" s="140"/>
      <c r="CZ228" s="140"/>
      <c r="DH228" s="132"/>
      <c r="DR228" s="132"/>
      <c r="EB228" s="132"/>
      <c r="EL228" s="132"/>
      <c r="EV228" s="132"/>
      <c r="FF228" s="132"/>
      <c r="FP228" s="132"/>
      <c r="FZ228" s="132"/>
      <c r="GJ228" s="132"/>
      <c r="GT228" s="132"/>
      <c r="HD228" s="132"/>
      <c r="HN228" s="132"/>
      <c r="HX228" s="132"/>
      <c r="IH228" s="132"/>
    </row>
    <row xmlns:x14ac="http://schemas.microsoft.com/office/spreadsheetml/2009/9/ac" r="229" s="3" customFormat="true" x14ac:dyDescent="0.25">
      <c r="A229" s="401"/>
      <c r="B229" s="132"/>
      <c r="L229" s="132"/>
      <c r="V229" s="132"/>
      <c r="AF229" s="132"/>
      <c r="AP229" s="132"/>
      <c r="AZ229" s="139"/>
      <c r="BA229" s="139"/>
      <c r="BB229" s="139"/>
      <c r="BC229" s="139"/>
      <c r="BD229" s="139"/>
      <c r="BE229" s="139"/>
      <c r="BF229" s="139"/>
      <c r="BG229" s="139"/>
      <c r="BH229" s="140"/>
      <c r="BI229" s="140"/>
      <c r="BJ229" s="139"/>
      <c r="BK229" s="140"/>
      <c r="BL229" s="140"/>
      <c r="BM229" s="140"/>
      <c r="BN229" s="140"/>
      <c r="BO229" s="140"/>
      <c r="BP229" s="140"/>
      <c r="BQ229" s="140"/>
      <c r="BR229" s="140"/>
      <c r="BS229" s="140"/>
      <c r="BT229" s="139"/>
      <c r="BU229" s="140"/>
      <c r="BV229" s="140"/>
      <c r="BW229" s="140"/>
      <c r="BX229" s="140"/>
      <c r="BY229" s="140"/>
      <c r="BZ229" s="140"/>
      <c r="CA229" s="140"/>
      <c r="CB229" s="140"/>
      <c r="CC229" s="140"/>
      <c r="CD229" s="139"/>
      <c r="CE229" s="140"/>
      <c r="CF229" s="140"/>
      <c r="CG229" s="140"/>
      <c r="CH229" s="140"/>
      <c r="CI229" s="140"/>
      <c r="CJ229" s="140"/>
      <c r="CK229" s="140"/>
      <c r="CL229" s="140"/>
      <c r="CM229" s="140"/>
      <c r="CN229" s="139"/>
      <c r="CO229" s="140"/>
      <c r="CP229" s="140"/>
      <c r="CQ229" s="140"/>
      <c r="CR229" s="140"/>
      <c r="CS229" s="140"/>
      <c r="CT229" s="140"/>
      <c r="CU229" s="140"/>
      <c r="CV229" s="140"/>
      <c r="CW229" s="140"/>
      <c r="CX229" s="139"/>
      <c r="CY229" s="140"/>
      <c r="CZ229" s="140"/>
      <c r="DH229" s="132"/>
      <c r="DR229" s="132"/>
      <c r="EB229" s="132"/>
      <c r="EL229" s="132"/>
      <c r="EV229" s="132"/>
      <c r="FF229" s="132"/>
      <c r="FP229" s="132"/>
      <c r="FZ229" s="132"/>
      <c r="GJ229" s="132"/>
      <c r="GT229" s="132"/>
      <c r="HD229" s="132"/>
      <c r="HN229" s="132"/>
      <c r="HX229" s="132"/>
      <c r="IH229" s="132"/>
    </row>
    <row xmlns:x14ac="http://schemas.microsoft.com/office/spreadsheetml/2009/9/ac" r="230" s="3" customFormat="true" x14ac:dyDescent="0.25">
      <c r="A230" s="401"/>
      <c r="B230" s="132"/>
      <c r="L230" s="132"/>
      <c r="V230" s="132"/>
      <c r="AF230" s="132"/>
      <c r="AP230" s="132"/>
      <c r="AZ230" s="139"/>
      <c r="BA230" s="139"/>
      <c r="BB230" s="139"/>
      <c r="BC230" s="139"/>
      <c r="BD230" s="139"/>
      <c r="BE230" s="139"/>
      <c r="BF230" s="139"/>
      <c r="BG230" s="139"/>
      <c r="BH230" s="140"/>
      <c r="BI230" s="140"/>
      <c r="BJ230" s="139"/>
      <c r="BK230" s="140"/>
      <c r="BL230" s="140"/>
      <c r="BM230" s="140"/>
      <c r="BN230" s="140"/>
      <c r="BO230" s="140"/>
      <c r="BP230" s="140"/>
      <c r="BQ230" s="140"/>
      <c r="BR230" s="140"/>
      <c r="BS230" s="140"/>
      <c r="BT230" s="139"/>
      <c r="BU230" s="140"/>
      <c r="BV230" s="140"/>
      <c r="BW230" s="140"/>
      <c r="BX230" s="140"/>
      <c r="BY230" s="140"/>
      <c r="BZ230" s="140"/>
      <c r="CA230" s="140"/>
      <c r="CB230" s="140"/>
      <c r="CC230" s="140"/>
      <c r="CD230" s="139"/>
      <c r="CE230" s="140"/>
      <c r="CF230" s="140"/>
      <c r="CG230" s="140"/>
      <c r="CH230" s="140"/>
      <c r="CI230" s="140"/>
      <c r="CJ230" s="140"/>
      <c r="CK230" s="140"/>
      <c r="CL230" s="140"/>
      <c r="CM230" s="140"/>
      <c r="CN230" s="139"/>
      <c r="CO230" s="140"/>
      <c r="CP230" s="140"/>
      <c r="CQ230" s="140"/>
      <c r="CR230" s="140"/>
      <c r="CS230" s="140"/>
      <c r="CT230" s="140"/>
      <c r="CU230" s="140"/>
      <c r="CV230" s="140"/>
      <c r="CW230" s="140"/>
      <c r="CX230" s="139"/>
      <c r="CY230" s="140"/>
      <c r="CZ230" s="140"/>
      <c r="DH230" s="132"/>
      <c r="DR230" s="132"/>
      <c r="EB230" s="132"/>
      <c r="EL230" s="132"/>
      <c r="EV230" s="132"/>
      <c r="FF230" s="132"/>
      <c r="FP230" s="132"/>
      <c r="FZ230" s="132"/>
      <c r="GJ230" s="132"/>
      <c r="GT230" s="132"/>
      <c r="HD230" s="132"/>
      <c r="HN230" s="132"/>
      <c r="HX230" s="132"/>
      <c r="IH230" s="132"/>
    </row>
    <row xmlns:x14ac="http://schemas.microsoft.com/office/spreadsheetml/2009/9/ac" r="231" s="3" customFormat="true" x14ac:dyDescent="0.25">
      <c r="A231" s="401"/>
      <c r="B231" s="132"/>
      <c r="L231" s="132"/>
      <c r="V231" s="132"/>
      <c r="AF231" s="132"/>
      <c r="AP231" s="132"/>
      <c r="AZ231" s="139"/>
      <c r="BA231" s="139"/>
      <c r="BB231" s="139"/>
      <c r="BC231" s="139"/>
      <c r="BD231" s="139"/>
      <c r="BE231" s="139"/>
      <c r="BF231" s="139"/>
      <c r="BG231" s="139"/>
      <c r="BH231" s="140"/>
      <c r="BI231" s="140"/>
      <c r="BJ231" s="139"/>
      <c r="BK231" s="140"/>
      <c r="BL231" s="140"/>
      <c r="BM231" s="140"/>
      <c r="BN231" s="140"/>
      <c r="BO231" s="140"/>
      <c r="BP231" s="140"/>
      <c r="BQ231" s="140"/>
      <c r="BR231" s="140"/>
      <c r="BS231" s="140"/>
      <c r="BT231" s="139"/>
      <c r="BU231" s="140"/>
      <c r="BV231" s="140"/>
      <c r="BW231" s="140"/>
      <c r="BX231" s="140"/>
      <c r="BY231" s="140"/>
      <c r="BZ231" s="140"/>
      <c r="CA231" s="140"/>
      <c r="CB231" s="140"/>
      <c r="CC231" s="140"/>
      <c r="CD231" s="139"/>
      <c r="CE231" s="140"/>
      <c r="CF231" s="140"/>
      <c r="CG231" s="140"/>
      <c r="CH231" s="140"/>
      <c r="CI231" s="140"/>
      <c r="CJ231" s="140"/>
      <c r="CK231" s="140"/>
      <c r="CL231" s="140"/>
      <c r="CM231" s="140"/>
      <c r="CN231" s="139"/>
      <c r="CO231" s="140"/>
      <c r="CP231" s="140"/>
      <c r="CQ231" s="140"/>
      <c r="CR231" s="140"/>
      <c r="CS231" s="140"/>
      <c r="CT231" s="140"/>
      <c r="CU231" s="140"/>
      <c r="CV231" s="140"/>
      <c r="CW231" s="140"/>
      <c r="CX231" s="139"/>
      <c r="CY231" s="140"/>
      <c r="CZ231" s="140"/>
      <c r="DH231" s="132"/>
      <c r="DR231" s="132"/>
      <c r="EB231" s="132"/>
      <c r="EL231" s="132"/>
      <c r="EV231" s="132"/>
      <c r="FF231" s="132"/>
      <c r="FP231" s="132"/>
      <c r="FZ231" s="132"/>
      <c r="GJ231" s="132"/>
      <c r="GT231" s="132"/>
      <c r="HD231" s="132"/>
      <c r="HN231" s="132"/>
      <c r="HX231" s="132"/>
      <c r="IH231" s="132"/>
    </row>
    <row xmlns:x14ac="http://schemas.microsoft.com/office/spreadsheetml/2009/9/ac" r="232" s="3" customFormat="true" x14ac:dyDescent="0.25">
      <c r="A232" s="401"/>
      <c r="B232" s="132"/>
      <c r="L232" s="132"/>
      <c r="V232" s="132"/>
      <c r="AF232" s="132"/>
      <c r="AP232" s="132"/>
      <c r="AZ232" s="139"/>
      <c r="BA232" s="139"/>
      <c r="BB232" s="139"/>
      <c r="BC232" s="139"/>
      <c r="BD232" s="139"/>
      <c r="BE232" s="139"/>
      <c r="BF232" s="139"/>
      <c r="BG232" s="139"/>
      <c r="BH232" s="140"/>
      <c r="BI232" s="140"/>
      <c r="BJ232" s="139"/>
      <c r="BK232" s="140"/>
      <c r="BL232" s="140"/>
      <c r="BM232" s="140"/>
      <c r="BN232" s="140"/>
      <c r="BO232" s="140"/>
      <c r="BP232" s="140"/>
      <c r="BQ232" s="140"/>
      <c r="BR232" s="140"/>
      <c r="BS232" s="140"/>
      <c r="BT232" s="139"/>
      <c r="BU232" s="140"/>
      <c r="BV232" s="140"/>
      <c r="BW232" s="140"/>
      <c r="BX232" s="140"/>
      <c r="BY232" s="140"/>
      <c r="BZ232" s="140"/>
      <c r="CA232" s="140"/>
      <c r="CB232" s="140"/>
      <c r="CC232" s="140"/>
      <c r="CD232" s="139"/>
      <c r="CE232" s="140"/>
      <c r="CF232" s="140"/>
      <c r="CG232" s="140"/>
      <c r="CH232" s="140"/>
      <c r="CI232" s="140"/>
      <c r="CJ232" s="140"/>
      <c r="CK232" s="140"/>
      <c r="CL232" s="140"/>
      <c r="CM232" s="140"/>
      <c r="CN232" s="139"/>
      <c r="CO232" s="140"/>
      <c r="CP232" s="140"/>
      <c r="CQ232" s="140"/>
      <c r="CR232" s="140"/>
      <c r="CS232" s="140"/>
      <c r="CT232" s="140"/>
      <c r="CU232" s="140"/>
      <c r="CV232" s="140"/>
      <c r="CW232" s="140"/>
      <c r="CX232" s="139"/>
      <c r="CY232" s="140"/>
      <c r="CZ232" s="140"/>
      <c r="DH232" s="132"/>
      <c r="DR232" s="132"/>
      <c r="EB232" s="132"/>
      <c r="EL232" s="132"/>
      <c r="EV232" s="132"/>
      <c r="FF232" s="132"/>
      <c r="FP232" s="132"/>
      <c r="FZ232" s="132"/>
      <c r="GJ232" s="132"/>
      <c r="GT232" s="132"/>
      <c r="HD232" s="132"/>
      <c r="HN232" s="132"/>
      <c r="HX232" s="132"/>
      <c r="IH232" s="132"/>
    </row>
    <row xmlns:x14ac="http://schemas.microsoft.com/office/spreadsheetml/2009/9/ac" r="233" s="3" customFormat="true" x14ac:dyDescent="0.25">
      <c r="A233" s="401"/>
      <c r="B233" s="132"/>
      <c r="L233" s="132"/>
      <c r="V233" s="132"/>
      <c r="AF233" s="132"/>
      <c r="AP233" s="132"/>
      <c r="AZ233" s="139"/>
      <c r="BA233" s="139"/>
      <c r="BB233" s="139"/>
      <c r="BC233" s="139"/>
      <c r="BD233" s="139"/>
      <c r="BE233" s="139"/>
      <c r="BF233" s="139"/>
      <c r="BG233" s="139"/>
      <c r="BH233" s="140"/>
      <c r="BI233" s="140"/>
      <c r="BJ233" s="139"/>
      <c r="BK233" s="140"/>
      <c r="BL233" s="140"/>
      <c r="BM233" s="140"/>
      <c r="BN233" s="140"/>
      <c r="BO233" s="140"/>
      <c r="BP233" s="140"/>
      <c r="BQ233" s="140"/>
      <c r="BR233" s="140"/>
      <c r="BS233" s="140"/>
      <c r="BT233" s="139"/>
      <c r="BU233" s="140"/>
      <c r="BV233" s="140"/>
      <c r="BW233" s="140"/>
      <c r="BX233" s="140"/>
      <c r="BY233" s="140"/>
      <c r="BZ233" s="140"/>
      <c r="CA233" s="140"/>
      <c r="CB233" s="140"/>
      <c r="CC233" s="140"/>
      <c r="CD233" s="139"/>
      <c r="CE233" s="140"/>
      <c r="CF233" s="140"/>
      <c r="CG233" s="140"/>
      <c r="CH233" s="140"/>
      <c r="CI233" s="140"/>
      <c r="CJ233" s="140"/>
      <c r="CK233" s="140"/>
      <c r="CL233" s="140"/>
      <c r="CM233" s="140"/>
      <c r="CN233" s="139"/>
      <c r="CO233" s="140"/>
      <c r="CP233" s="140"/>
      <c r="CQ233" s="140"/>
      <c r="CR233" s="140"/>
      <c r="CS233" s="140"/>
      <c r="CT233" s="140"/>
      <c r="CU233" s="140"/>
      <c r="CV233" s="140"/>
      <c r="CW233" s="140"/>
      <c r="CX233" s="139"/>
      <c r="CY233" s="140"/>
      <c r="CZ233" s="140"/>
      <c r="DH233" s="132"/>
      <c r="DR233" s="132"/>
      <c r="EB233" s="132"/>
      <c r="EL233" s="132"/>
      <c r="EV233" s="132"/>
      <c r="FF233" s="132"/>
      <c r="FP233" s="132"/>
      <c r="FZ233" s="132"/>
      <c r="GJ233" s="132"/>
      <c r="GT233" s="132"/>
      <c r="HD233" s="132"/>
      <c r="HN233" s="132"/>
      <c r="HX233" s="132"/>
      <c r="IH233" s="132"/>
    </row>
    <row xmlns:x14ac="http://schemas.microsoft.com/office/spreadsheetml/2009/9/ac" r="234" s="3" customFormat="true" x14ac:dyDescent="0.25">
      <c r="A234" s="401"/>
      <c r="B234" s="132"/>
      <c r="L234" s="132"/>
      <c r="V234" s="132"/>
      <c r="AF234" s="132"/>
      <c r="AP234" s="132"/>
      <c r="AZ234" s="139"/>
      <c r="BA234" s="139"/>
      <c r="BB234" s="139"/>
      <c r="BC234" s="139"/>
      <c r="BD234" s="139"/>
      <c r="BE234" s="139"/>
      <c r="BF234" s="139"/>
      <c r="BG234" s="139"/>
      <c r="BH234" s="140"/>
      <c r="BI234" s="140"/>
      <c r="BJ234" s="139"/>
      <c r="BK234" s="140"/>
      <c r="BL234" s="140"/>
      <c r="BM234" s="140"/>
      <c r="BN234" s="140"/>
      <c r="BO234" s="140"/>
      <c r="BP234" s="140"/>
      <c r="BQ234" s="140"/>
      <c r="BR234" s="140"/>
      <c r="BS234" s="140"/>
      <c r="BT234" s="139"/>
      <c r="BU234" s="140"/>
      <c r="BV234" s="140"/>
      <c r="BW234" s="140"/>
      <c r="BX234" s="140"/>
      <c r="BY234" s="140"/>
      <c r="BZ234" s="140"/>
      <c r="CA234" s="140"/>
      <c r="CB234" s="140"/>
      <c r="CC234" s="140"/>
      <c r="CD234" s="139"/>
      <c r="CE234" s="140"/>
      <c r="CF234" s="140"/>
      <c r="CG234" s="140"/>
      <c r="CH234" s="140"/>
      <c r="CI234" s="140"/>
      <c r="CJ234" s="140"/>
      <c r="CK234" s="140"/>
      <c r="CL234" s="140"/>
      <c r="CM234" s="140"/>
      <c r="CN234" s="139"/>
      <c r="CO234" s="140"/>
      <c r="CP234" s="140"/>
      <c r="CQ234" s="140"/>
      <c r="CR234" s="140"/>
      <c r="CS234" s="140"/>
      <c r="CT234" s="140"/>
      <c r="CU234" s="140"/>
      <c r="CV234" s="140"/>
      <c r="CW234" s="140"/>
      <c r="CX234" s="139"/>
      <c r="CY234" s="140"/>
      <c r="CZ234" s="140"/>
      <c r="DH234" s="132"/>
      <c r="DR234" s="132"/>
      <c r="EB234" s="132"/>
      <c r="EL234" s="132"/>
      <c r="EV234" s="132"/>
      <c r="FF234" s="132"/>
      <c r="FP234" s="132"/>
      <c r="FZ234" s="132"/>
      <c r="GJ234" s="132"/>
      <c r="GT234" s="132"/>
      <c r="HD234" s="132"/>
      <c r="HN234" s="132"/>
      <c r="HX234" s="132"/>
      <c r="IH234" s="132"/>
    </row>
    <row xmlns:x14ac="http://schemas.microsoft.com/office/spreadsheetml/2009/9/ac" r="235" s="3" customFormat="true" x14ac:dyDescent="0.25">
      <c r="A235" s="401"/>
      <c r="B235" s="132"/>
      <c r="L235" s="132"/>
      <c r="V235" s="132"/>
      <c r="AF235" s="132"/>
      <c r="AP235" s="132"/>
      <c r="AZ235" s="139"/>
      <c r="BA235" s="139"/>
      <c r="BB235" s="139"/>
      <c r="BC235" s="139"/>
      <c r="BD235" s="139"/>
      <c r="BE235" s="139"/>
      <c r="BF235" s="139"/>
      <c r="BG235" s="139"/>
      <c r="BH235" s="140"/>
      <c r="BI235" s="140"/>
      <c r="BJ235" s="139"/>
      <c r="BK235" s="140"/>
      <c r="BL235" s="140"/>
      <c r="BM235" s="140"/>
      <c r="BN235" s="140"/>
      <c r="BO235" s="140"/>
      <c r="BP235" s="140"/>
      <c r="BQ235" s="140"/>
      <c r="BR235" s="140"/>
      <c r="BS235" s="140"/>
      <c r="BT235" s="139"/>
      <c r="BU235" s="140"/>
      <c r="BV235" s="140"/>
      <c r="BW235" s="140"/>
      <c r="BX235" s="140"/>
      <c r="BY235" s="140"/>
      <c r="BZ235" s="140"/>
      <c r="CA235" s="140"/>
      <c r="CB235" s="140"/>
      <c r="CC235" s="140"/>
      <c r="CD235" s="139"/>
      <c r="CE235" s="140"/>
      <c r="CF235" s="140"/>
      <c r="CG235" s="140"/>
      <c r="CH235" s="140"/>
      <c r="CI235" s="140"/>
      <c r="CJ235" s="140"/>
      <c r="CK235" s="140"/>
      <c r="CL235" s="140"/>
      <c r="CM235" s="140"/>
      <c r="CN235" s="139"/>
      <c r="CO235" s="140"/>
      <c r="CP235" s="140"/>
      <c r="CQ235" s="140"/>
      <c r="CR235" s="140"/>
      <c r="CS235" s="140"/>
      <c r="CT235" s="140"/>
      <c r="CU235" s="140"/>
      <c r="CV235" s="140"/>
      <c r="CW235" s="140"/>
      <c r="CX235" s="139"/>
      <c r="CY235" s="140"/>
      <c r="CZ235" s="140"/>
      <c r="DH235" s="132"/>
      <c r="DR235" s="132"/>
      <c r="EB235" s="132"/>
      <c r="EL235" s="132"/>
      <c r="EV235" s="132"/>
      <c r="FF235" s="132"/>
      <c r="FP235" s="132"/>
      <c r="FZ235" s="132"/>
      <c r="GJ235" s="132"/>
      <c r="GT235" s="132"/>
      <c r="HD235" s="132"/>
      <c r="HN235" s="132"/>
      <c r="HX235" s="132"/>
      <c r="IH235" s="132"/>
    </row>
    <row xmlns:x14ac="http://schemas.microsoft.com/office/spreadsheetml/2009/9/ac" r="236" s="3" customFormat="true" x14ac:dyDescent="0.25">
      <c r="A236" s="401"/>
      <c r="B236" s="132"/>
      <c r="L236" s="132"/>
      <c r="V236" s="132"/>
      <c r="AF236" s="132"/>
      <c r="AP236" s="132"/>
      <c r="AZ236" s="139"/>
      <c r="BA236" s="139"/>
      <c r="BB236" s="139"/>
      <c r="BC236" s="139"/>
      <c r="BD236" s="139"/>
      <c r="BE236" s="139"/>
      <c r="BF236" s="139"/>
      <c r="BG236" s="139"/>
      <c r="BH236" s="140"/>
      <c r="BI236" s="140"/>
      <c r="BJ236" s="139"/>
      <c r="BK236" s="140"/>
      <c r="BL236" s="140"/>
      <c r="BM236" s="140"/>
      <c r="BN236" s="140"/>
      <c r="BO236" s="140"/>
      <c r="BP236" s="140"/>
      <c r="BQ236" s="140"/>
      <c r="BR236" s="140"/>
      <c r="BS236" s="140"/>
      <c r="BT236" s="139"/>
      <c r="BU236" s="140"/>
      <c r="BV236" s="140"/>
      <c r="BW236" s="140"/>
      <c r="BX236" s="140"/>
      <c r="BY236" s="140"/>
      <c r="BZ236" s="140"/>
      <c r="CA236" s="140"/>
      <c r="CB236" s="140"/>
      <c r="CC236" s="140"/>
      <c r="CD236" s="139"/>
      <c r="CE236" s="140"/>
      <c r="CF236" s="140"/>
      <c r="CG236" s="140"/>
      <c r="CH236" s="140"/>
      <c r="CI236" s="140"/>
      <c r="CJ236" s="140"/>
      <c r="CK236" s="140"/>
      <c r="CL236" s="140"/>
      <c r="CM236" s="140"/>
      <c r="CN236" s="139"/>
      <c r="CO236" s="140"/>
      <c r="CP236" s="140"/>
      <c r="CQ236" s="140"/>
      <c r="CR236" s="140"/>
      <c r="CS236" s="140"/>
      <c r="CT236" s="140"/>
      <c r="CU236" s="140"/>
      <c r="CV236" s="140"/>
      <c r="CW236" s="140"/>
      <c r="CX236" s="139"/>
      <c r="CY236" s="140"/>
      <c r="CZ236" s="140"/>
      <c r="DH236" s="132"/>
      <c r="DR236" s="132"/>
      <c r="EB236" s="132"/>
      <c r="EL236" s="132"/>
      <c r="EV236" s="132"/>
      <c r="FF236" s="132"/>
      <c r="FP236" s="132"/>
      <c r="FZ236" s="132"/>
      <c r="GJ236" s="132"/>
      <c r="GT236" s="132"/>
      <c r="HD236" s="132"/>
      <c r="HN236" s="132"/>
      <c r="HX236" s="132"/>
      <c r="IH236" s="132"/>
    </row>
    <row xmlns:x14ac="http://schemas.microsoft.com/office/spreadsheetml/2009/9/ac" r="237" s="3" customFormat="true" x14ac:dyDescent="0.25">
      <c r="A237" s="401"/>
      <c r="B237" s="132"/>
      <c r="L237" s="132"/>
      <c r="V237" s="132"/>
      <c r="AF237" s="132"/>
      <c r="AP237" s="132"/>
      <c r="AZ237" s="139"/>
      <c r="BA237" s="139"/>
      <c r="BB237" s="139"/>
      <c r="BC237" s="139"/>
      <c r="BD237" s="139"/>
      <c r="BE237" s="139"/>
      <c r="BF237" s="139"/>
      <c r="BG237" s="139"/>
      <c r="BH237" s="140"/>
      <c r="BI237" s="140"/>
      <c r="BJ237" s="139"/>
      <c r="BK237" s="140"/>
      <c r="BL237" s="140"/>
      <c r="BM237" s="140"/>
      <c r="BN237" s="140"/>
      <c r="BO237" s="140"/>
      <c r="BP237" s="140"/>
      <c r="BQ237" s="140"/>
      <c r="BR237" s="140"/>
      <c r="BS237" s="140"/>
      <c r="BT237" s="139"/>
      <c r="BU237" s="140"/>
      <c r="BV237" s="140"/>
      <c r="BW237" s="140"/>
      <c r="BX237" s="140"/>
      <c r="BY237" s="140"/>
      <c r="BZ237" s="140"/>
      <c r="CA237" s="140"/>
      <c r="CB237" s="140"/>
      <c r="CC237" s="140"/>
      <c r="CD237" s="139"/>
      <c r="CE237" s="140"/>
      <c r="CF237" s="140"/>
      <c r="CG237" s="140"/>
      <c r="CH237" s="140"/>
      <c r="CI237" s="140"/>
      <c r="CJ237" s="140"/>
      <c r="CK237" s="140"/>
      <c r="CL237" s="140"/>
      <c r="CM237" s="140"/>
      <c r="CN237" s="139"/>
      <c r="CO237" s="140"/>
      <c r="CP237" s="140"/>
      <c r="CQ237" s="140"/>
      <c r="CR237" s="140"/>
      <c r="CS237" s="140"/>
      <c r="CT237" s="140"/>
      <c r="CU237" s="140"/>
      <c r="CV237" s="140"/>
      <c r="CW237" s="140"/>
      <c r="CX237" s="139"/>
      <c r="CY237" s="140"/>
      <c r="CZ237" s="140"/>
      <c r="DH237" s="132"/>
      <c r="DR237" s="132"/>
      <c r="EB237" s="132"/>
      <c r="EL237" s="132"/>
      <c r="EV237" s="132"/>
      <c r="FF237" s="132"/>
      <c r="FP237" s="132"/>
      <c r="FZ237" s="132"/>
      <c r="GJ237" s="132"/>
      <c r="GT237" s="132"/>
      <c r="HD237" s="132"/>
      <c r="HN237" s="132"/>
      <c r="HX237" s="132"/>
      <c r="IH237" s="132"/>
    </row>
    <row xmlns:x14ac="http://schemas.microsoft.com/office/spreadsheetml/2009/9/ac" r="238" s="3" customFormat="true" x14ac:dyDescent="0.25">
      <c r="A238" s="401"/>
      <c r="B238" s="132"/>
      <c r="L238" s="132"/>
      <c r="V238" s="132"/>
      <c r="AF238" s="132"/>
      <c r="AP238" s="132"/>
      <c r="AZ238" s="139"/>
      <c r="BA238" s="139"/>
      <c r="BB238" s="139"/>
      <c r="BC238" s="139"/>
      <c r="BD238" s="139"/>
      <c r="BE238" s="139"/>
      <c r="BF238" s="139"/>
      <c r="BG238" s="139"/>
      <c r="BH238" s="140"/>
      <c r="BI238" s="140"/>
      <c r="BJ238" s="139"/>
      <c r="BK238" s="140"/>
      <c r="BL238" s="140"/>
      <c r="BM238" s="140"/>
      <c r="BN238" s="140"/>
      <c r="BO238" s="140"/>
      <c r="BP238" s="140"/>
      <c r="BQ238" s="140"/>
      <c r="BR238" s="140"/>
      <c r="BS238" s="140"/>
      <c r="BT238" s="139"/>
      <c r="BU238" s="140"/>
      <c r="BV238" s="140"/>
      <c r="BW238" s="140"/>
      <c r="BX238" s="140"/>
      <c r="BY238" s="140"/>
      <c r="BZ238" s="140"/>
      <c r="CA238" s="140"/>
      <c r="CB238" s="140"/>
      <c r="CC238" s="140"/>
      <c r="CD238" s="139"/>
      <c r="CE238" s="140"/>
      <c r="CF238" s="140"/>
      <c r="CG238" s="140"/>
      <c r="CH238" s="140"/>
      <c r="CI238" s="140"/>
      <c r="CJ238" s="140"/>
      <c r="CK238" s="140"/>
      <c r="CL238" s="140"/>
      <c r="CM238" s="140"/>
      <c r="CN238" s="139"/>
      <c r="CO238" s="140"/>
      <c r="CP238" s="140"/>
      <c r="CQ238" s="140"/>
      <c r="CR238" s="140"/>
      <c r="CS238" s="140"/>
      <c r="CT238" s="140"/>
      <c r="CU238" s="140"/>
      <c r="CV238" s="140"/>
      <c r="CW238" s="140"/>
      <c r="CX238" s="139"/>
      <c r="CY238" s="140"/>
      <c r="CZ238" s="140"/>
      <c r="DH238" s="132"/>
      <c r="DR238" s="132"/>
      <c r="EB238" s="132"/>
      <c r="EL238" s="132"/>
      <c r="EV238" s="132"/>
      <c r="FF238" s="132"/>
      <c r="FP238" s="132"/>
      <c r="FZ238" s="132"/>
      <c r="GJ238" s="132"/>
      <c r="GT238" s="132"/>
      <c r="HD238" s="132"/>
      <c r="HN238" s="132"/>
      <c r="HX238" s="132"/>
      <c r="IH238" s="132"/>
    </row>
    <row xmlns:x14ac="http://schemas.microsoft.com/office/spreadsheetml/2009/9/ac" r="239" s="3" customFormat="true" x14ac:dyDescent="0.25">
      <c r="A239" s="401"/>
      <c r="B239" s="132"/>
      <c r="L239" s="132"/>
      <c r="V239" s="132"/>
      <c r="AF239" s="132"/>
      <c r="AP239" s="132"/>
      <c r="AZ239" s="139"/>
      <c r="BA239" s="139"/>
      <c r="BB239" s="139"/>
      <c r="BC239" s="139"/>
      <c r="BD239" s="139"/>
      <c r="BE239" s="139"/>
      <c r="BF239" s="139"/>
      <c r="BG239" s="139"/>
      <c r="BH239" s="140"/>
      <c r="BI239" s="140"/>
      <c r="BJ239" s="139"/>
      <c r="BK239" s="140"/>
      <c r="BL239" s="140"/>
      <c r="BM239" s="140"/>
      <c r="BN239" s="140"/>
      <c r="BO239" s="140"/>
      <c r="BP239" s="140"/>
      <c r="BQ239" s="140"/>
      <c r="BR239" s="140"/>
      <c r="BS239" s="140"/>
      <c r="BT239" s="139"/>
      <c r="BU239" s="140"/>
      <c r="BV239" s="140"/>
      <c r="BW239" s="140"/>
      <c r="BX239" s="140"/>
      <c r="BY239" s="140"/>
      <c r="BZ239" s="140"/>
      <c r="CA239" s="140"/>
      <c r="CB239" s="140"/>
      <c r="CC239" s="140"/>
      <c r="CD239" s="139"/>
      <c r="CE239" s="140"/>
      <c r="CF239" s="140"/>
      <c r="CG239" s="140"/>
      <c r="CH239" s="140"/>
      <c r="CI239" s="140"/>
      <c r="CJ239" s="140"/>
      <c r="CK239" s="140"/>
      <c r="CL239" s="140"/>
      <c r="CM239" s="140"/>
      <c r="CN239" s="139"/>
      <c r="CO239" s="140"/>
      <c r="CP239" s="140"/>
      <c r="CQ239" s="140"/>
      <c r="CR239" s="140"/>
      <c r="CS239" s="140"/>
      <c r="CT239" s="140"/>
      <c r="CU239" s="140"/>
      <c r="CV239" s="140"/>
      <c r="CW239" s="140"/>
      <c r="CX239" s="139"/>
      <c r="CY239" s="140"/>
      <c r="CZ239" s="140"/>
      <c r="DH239" s="132"/>
      <c r="DR239" s="132"/>
      <c r="EB239" s="132"/>
      <c r="EL239" s="132"/>
      <c r="EV239" s="132"/>
      <c r="FF239" s="132"/>
      <c r="FP239" s="132"/>
      <c r="FZ239" s="132"/>
      <c r="GJ239" s="132"/>
      <c r="GT239" s="132"/>
      <c r="HD239" s="132"/>
      <c r="HN239" s="132"/>
      <c r="HX239" s="132"/>
      <c r="IH239" s="132"/>
    </row>
    <row xmlns:x14ac="http://schemas.microsoft.com/office/spreadsheetml/2009/9/ac" r="240" s="3" customFormat="true" x14ac:dyDescent="0.25">
      <c r="A240" s="401"/>
      <c r="B240" s="132"/>
      <c r="L240" s="132"/>
      <c r="V240" s="132"/>
      <c r="AF240" s="132"/>
      <c r="AP240" s="132"/>
      <c r="AZ240" s="139"/>
      <c r="BA240" s="139"/>
      <c r="BB240" s="139"/>
      <c r="BC240" s="139"/>
      <c r="BD240" s="139"/>
      <c r="BE240" s="139"/>
      <c r="BF240" s="139"/>
      <c r="BG240" s="139"/>
      <c r="BH240" s="140"/>
      <c r="BI240" s="140"/>
      <c r="BJ240" s="139"/>
      <c r="BK240" s="140"/>
      <c r="BL240" s="140"/>
      <c r="BM240" s="140"/>
      <c r="BN240" s="140"/>
      <c r="BO240" s="140"/>
      <c r="BP240" s="140"/>
      <c r="BQ240" s="140"/>
      <c r="BR240" s="140"/>
      <c r="BS240" s="140"/>
      <c r="BT240" s="139"/>
      <c r="BU240" s="140"/>
      <c r="BV240" s="140"/>
      <c r="BW240" s="140"/>
      <c r="BX240" s="140"/>
      <c r="BY240" s="140"/>
      <c r="BZ240" s="140"/>
      <c r="CA240" s="140"/>
      <c r="CB240" s="140"/>
      <c r="CC240" s="140"/>
      <c r="CD240" s="139"/>
      <c r="CE240" s="140"/>
      <c r="CF240" s="140"/>
      <c r="CG240" s="140"/>
      <c r="CH240" s="140"/>
      <c r="CI240" s="140"/>
      <c r="CJ240" s="140"/>
      <c r="CK240" s="140"/>
      <c r="CL240" s="140"/>
      <c r="CM240" s="140"/>
      <c r="CN240" s="139"/>
      <c r="CO240" s="140"/>
      <c r="CP240" s="140"/>
      <c r="CQ240" s="140"/>
      <c r="CR240" s="140"/>
      <c r="CS240" s="140"/>
      <c r="CT240" s="140"/>
      <c r="CU240" s="140"/>
      <c r="CV240" s="140"/>
      <c r="CW240" s="140"/>
      <c r="CX240" s="139"/>
      <c r="CY240" s="140"/>
      <c r="CZ240" s="140"/>
      <c r="DH240" s="132"/>
      <c r="DR240" s="132"/>
      <c r="EB240" s="132"/>
      <c r="EL240" s="132"/>
      <c r="EV240" s="132"/>
      <c r="FF240" s="132"/>
      <c r="FP240" s="132"/>
      <c r="FZ240" s="132"/>
      <c r="GJ240" s="132"/>
      <c r="GT240" s="132"/>
      <c r="HD240" s="132"/>
      <c r="HN240" s="132"/>
      <c r="HX240" s="132"/>
      <c r="IH240" s="132"/>
    </row>
    <row xmlns:x14ac="http://schemas.microsoft.com/office/spreadsheetml/2009/9/ac" r="241" s="3" customFormat="true" x14ac:dyDescent="0.25">
      <c r="A241" s="401"/>
      <c r="B241" s="132"/>
      <c r="L241" s="132"/>
      <c r="V241" s="132"/>
      <c r="AF241" s="132"/>
      <c r="AP241" s="132"/>
      <c r="AZ241" s="139"/>
      <c r="BA241" s="139"/>
      <c r="BB241" s="139"/>
      <c r="BC241" s="139"/>
      <c r="BD241" s="139"/>
      <c r="BE241" s="139"/>
      <c r="BF241" s="139"/>
      <c r="BG241" s="139"/>
      <c r="BH241" s="140"/>
      <c r="BI241" s="140"/>
      <c r="BJ241" s="139"/>
      <c r="BK241" s="140"/>
      <c r="BL241" s="140"/>
      <c r="BM241" s="140"/>
      <c r="BN241" s="140"/>
      <c r="BO241" s="140"/>
      <c r="BP241" s="140"/>
      <c r="BQ241" s="140"/>
      <c r="BR241" s="140"/>
      <c r="BS241" s="140"/>
      <c r="BT241" s="139"/>
      <c r="BU241" s="140"/>
      <c r="BV241" s="140"/>
      <c r="BW241" s="140"/>
      <c r="BX241" s="140"/>
      <c r="BY241" s="140"/>
      <c r="BZ241" s="140"/>
      <c r="CA241" s="140"/>
      <c r="CB241" s="140"/>
      <c r="CC241" s="140"/>
      <c r="CD241" s="139"/>
      <c r="CE241" s="140"/>
      <c r="CF241" s="140"/>
      <c r="CG241" s="140"/>
      <c r="CH241" s="140"/>
      <c r="CI241" s="140"/>
      <c r="CJ241" s="140"/>
      <c r="CK241" s="140"/>
      <c r="CL241" s="140"/>
      <c r="CM241" s="140"/>
      <c r="CN241" s="139"/>
      <c r="CO241" s="140"/>
      <c r="CP241" s="140"/>
      <c r="CQ241" s="140"/>
      <c r="CR241" s="140"/>
      <c r="CS241" s="140"/>
      <c r="CT241" s="140"/>
      <c r="CU241" s="140"/>
      <c r="CV241" s="140"/>
      <c r="CW241" s="140"/>
      <c r="CX241" s="139"/>
      <c r="CY241" s="140"/>
      <c r="CZ241" s="140"/>
      <c r="DH241" s="132"/>
      <c r="DR241" s="132"/>
      <c r="EB241" s="132"/>
      <c r="EL241" s="132"/>
      <c r="EV241" s="132"/>
      <c r="FF241" s="132"/>
      <c r="FP241" s="132"/>
      <c r="FZ241" s="132"/>
      <c r="GJ241" s="132"/>
      <c r="GT241" s="132"/>
      <c r="HD241" s="132"/>
      <c r="HN241" s="132"/>
      <c r="HX241" s="132"/>
      <c r="IH241" s="132"/>
    </row>
    <row xmlns:x14ac="http://schemas.microsoft.com/office/spreadsheetml/2009/9/ac" r="242" s="3" customFormat="true" x14ac:dyDescent="0.25">
      <c r="A242" s="401"/>
      <c r="B242" s="132"/>
      <c r="L242" s="132"/>
      <c r="V242" s="132"/>
      <c r="AF242" s="132"/>
      <c r="AP242" s="132"/>
      <c r="AZ242" s="139"/>
      <c r="BA242" s="139"/>
      <c r="BB242" s="139"/>
      <c r="BC242" s="139"/>
      <c r="BD242" s="139"/>
      <c r="BE242" s="139"/>
      <c r="BF242" s="139"/>
      <c r="BG242" s="139"/>
      <c r="BH242" s="140"/>
      <c r="BI242" s="140"/>
      <c r="BJ242" s="139"/>
      <c r="BK242" s="140"/>
      <c r="BL242" s="140"/>
      <c r="BM242" s="140"/>
      <c r="BN242" s="140"/>
      <c r="BO242" s="140"/>
      <c r="BP242" s="140"/>
      <c r="BQ242" s="140"/>
      <c r="BR242" s="140"/>
      <c r="BS242" s="140"/>
      <c r="BT242" s="139"/>
      <c r="BU242" s="140"/>
      <c r="BV242" s="140"/>
      <c r="BW242" s="140"/>
      <c r="BX242" s="140"/>
      <c r="BY242" s="140"/>
      <c r="BZ242" s="140"/>
      <c r="CA242" s="140"/>
      <c r="CB242" s="140"/>
      <c r="CC242" s="140"/>
      <c r="CD242" s="139"/>
      <c r="CE242" s="140"/>
      <c r="CF242" s="140"/>
      <c r="CG242" s="140"/>
      <c r="CH242" s="140"/>
      <c r="CI242" s="140"/>
      <c r="CJ242" s="140"/>
      <c r="CK242" s="140"/>
      <c r="CL242" s="140"/>
      <c r="CM242" s="140"/>
      <c r="CN242" s="139"/>
      <c r="CO242" s="140"/>
      <c r="CP242" s="140"/>
      <c r="CQ242" s="140"/>
      <c r="CR242" s="140"/>
      <c r="CS242" s="140"/>
      <c r="CT242" s="140"/>
      <c r="CU242" s="140"/>
      <c r="CV242" s="140"/>
      <c r="CW242" s="140"/>
      <c r="CX242" s="139"/>
      <c r="CY242" s="140"/>
      <c r="CZ242" s="140"/>
      <c r="DH242" s="132"/>
      <c r="DR242" s="132"/>
      <c r="EB242" s="132"/>
      <c r="EL242" s="132"/>
      <c r="EV242" s="132"/>
      <c r="FF242" s="132"/>
      <c r="FP242" s="132"/>
      <c r="FZ242" s="132"/>
      <c r="GJ242" s="132"/>
      <c r="GT242" s="132"/>
      <c r="HD242" s="132"/>
      <c r="HN242" s="132"/>
      <c r="HX242" s="132"/>
      <c r="IH242" s="132"/>
    </row>
    <row xmlns:x14ac="http://schemas.microsoft.com/office/spreadsheetml/2009/9/ac" r="243" s="3" customFormat="true" x14ac:dyDescent="0.25">
      <c r="A243" s="401"/>
      <c r="B243" s="132"/>
      <c r="L243" s="132"/>
      <c r="V243" s="132"/>
      <c r="AF243" s="132"/>
      <c r="AP243" s="132"/>
      <c r="AZ243" s="139"/>
      <c r="BA243" s="139"/>
      <c r="BB243" s="139"/>
      <c r="BC243" s="139"/>
      <c r="BD243" s="139"/>
      <c r="BE243" s="139"/>
      <c r="BF243" s="139"/>
      <c r="BG243" s="139"/>
      <c r="BH243" s="140"/>
      <c r="BI243" s="140"/>
      <c r="BJ243" s="139"/>
      <c r="BK243" s="140"/>
      <c r="BL243" s="140"/>
      <c r="BM243" s="140"/>
      <c r="BN243" s="140"/>
      <c r="BO243" s="140"/>
      <c r="BP243" s="140"/>
      <c r="BQ243" s="140"/>
      <c r="BR243" s="140"/>
      <c r="BS243" s="140"/>
      <c r="BT243" s="139"/>
      <c r="BU243" s="140"/>
      <c r="BV243" s="140"/>
      <c r="BW243" s="140"/>
      <c r="BX243" s="140"/>
      <c r="BY243" s="140"/>
      <c r="BZ243" s="140"/>
      <c r="CA243" s="140"/>
      <c r="CB243" s="140"/>
      <c r="CC243" s="140"/>
      <c r="CD243" s="139"/>
      <c r="CE243" s="140"/>
      <c r="CF243" s="140"/>
      <c r="CG243" s="140"/>
      <c r="CH243" s="140"/>
      <c r="CI243" s="140"/>
      <c r="CJ243" s="140"/>
      <c r="CK243" s="140"/>
      <c r="CL243" s="140"/>
      <c r="CM243" s="140"/>
      <c r="CN243" s="139"/>
      <c r="CO243" s="140"/>
      <c r="CP243" s="140"/>
      <c r="CQ243" s="140"/>
      <c r="CR243" s="140"/>
      <c r="CS243" s="140"/>
      <c r="CT243" s="140"/>
      <c r="CU243" s="140"/>
      <c r="CV243" s="140"/>
      <c r="CW243" s="140"/>
      <c r="CX243" s="139"/>
      <c r="CY243" s="140"/>
      <c r="CZ243" s="140"/>
      <c r="DH243" s="132"/>
      <c r="DR243" s="132"/>
      <c r="EB243" s="132"/>
      <c r="EL243" s="132"/>
      <c r="EV243" s="132"/>
      <c r="FF243" s="132"/>
      <c r="FP243" s="132"/>
      <c r="FZ243" s="132"/>
      <c r="GJ243" s="132"/>
      <c r="GT243" s="132"/>
      <c r="HD243" s="132"/>
      <c r="HN243" s="132"/>
      <c r="HX243" s="132"/>
      <c r="IH243" s="132"/>
    </row>
    <row xmlns:x14ac="http://schemas.microsoft.com/office/spreadsheetml/2009/9/ac" r="244" s="3" customFormat="true" x14ac:dyDescent="0.25">
      <c r="A244" s="401"/>
      <c r="B244" s="132"/>
      <c r="L244" s="132"/>
      <c r="V244" s="132"/>
      <c r="AF244" s="132"/>
      <c r="AP244" s="132"/>
      <c r="AZ244" s="139"/>
      <c r="BA244" s="139"/>
      <c r="BB244" s="139"/>
      <c r="BC244" s="139"/>
      <c r="BD244" s="139"/>
      <c r="BE244" s="139"/>
      <c r="BF244" s="139"/>
      <c r="BG244" s="139"/>
      <c r="BH244" s="140"/>
      <c r="BI244" s="140"/>
      <c r="BJ244" s="139"/>
      <c r="BK244" s="140"/>
      <c r="BL244" s="140"/>
      <c r="BM244" s="140"/>
      <c r="BN244" s="140"/>
      <c r="BO244" s="140"/>
      <c r="BP244" s="140"/>
      <c r="BQ244" s="140"/>
      <c r="BR244" s="140"/>
      <c r="BS244" s="140"/>
      <c r="BT244" s="139"/>
      <c r="BU244" s="140"/>
      <c r="BV244" s="140"/>
      <c r="BW244" s="140"/>
      <c r="BX244" s="140"/>
      <c r="BY244" s="140"/>
      <c r="BZ244" s="140"/>
      <c r="CA244" s="140"/>
      <c r="CB244" s="140"/>
      <c r="CC244" s="140"/>
      <c r="CD244" s="139"/>
      <c r="CE244" s="140"/>
      <c r="CF244" s="140"/>
      <c r="CG244" s="140"/>
      <c r="CH244" s="140"/>
      <c r="CI244" s="140"/>
      <c r="CJ244" s="140"/>
      <c r="CK244" s="140"/>
      <c r="CL244" s="140"/>
      <c r="CM244" s="140"/>
      <c r="CN244" s="139"/>
      <c r="CO244" s="140"/>
      <c r="CP244" s="140"/>
      <c r="CQ244" s="140"/>
      <c r="CR244" s="140"/>
      <c r="CS244" s="140"/>
      <c r="CT244" s="140"/>
      <c r="CU244" s="140"/>
      <c r="CV244" s="140"/>
      <c r="CW244" s="140"/>
      <c r="CX244" s="139"/>
      <c r="CY244" s="140"/>
      <c r="CZ244" s="140"/>
      <c r="DH244" s="132"/>
      <c r="DR244" s="132"/>
      <c r="EB244" s="132"/>
      <c r="EL244" s="132"/>
      <c r="EV244" s="132"/>
      <c r="FF244" s="132"/>
      <c r="FP244" s="132"/>
      <c r="FZ244" s="132"/>
      <c r="GJ244" s="132"/>
      <c r="GT244" s="132"/>
      <c r="HD244" s="132"/>
      <c r="HN244" s="132"/>
      <c r="HX244" s="132"/>
      <c r="IH244" s="132"/>
    </row>
    <row xmlns:x14ac="http://schemas.microsoft.com/office/spreadsheetml/2009/9/ac" r="245" s="3" customFormat="true" x14ac:dyDescent="0.25">
      <c r="A245" s="401"/>
      <c r="B245" s="132"/>
      <c r="L245" s="132"/>
      <c r="V245" s="132"/>
      <c r="AF245" s="132"/>
      <c r="AP245" s="132"/>
      <c r="AZ245" s="139"/>
      <c r="BA245" s="139"/>
      <c r="BB245" s="139"/>
      <c r="BC245" s="139"/>
      <c r="BD245" s="139"/>
      <c r="BE245" s="139"/>
      <c r="BF245" s="139"/>
      <c r="BG245" s="139"/>
      <c r="BH245" s="140"/>
      <c r="BI245" s="140"/>
      <c r="BJ245" s="139"/>
      <c r="BK245" s="140"/>
      <c r="BL245" s="140"/>
      <c r="BM245" s="140"/>
      <c r="BN245" s="140"/>
      <c r="BO245" s="140"/>
      <c r="BP245" s="140"/>
      <c r="BQ245" s="140"/>
      <c r="BR245" s="140"/>
      <c r="BS245" s="140"/>
      <c r="BT245" s="139"/>
      <c r="BU245" s="140"/>
      <c r="BV245" s="140"/>
      <c r="BW245" s="140"/>
      <c r="BX245" s="140"/>
      <c r="BY245" s="140"/>
      <c r="BZ245" s="140"/>
      <c r="CA245" s="140"/>
      <c r="CB245" s="140"/>
      <c r="CC245" s="140"/>
      <c r="CD245" s="139"/>
      <c r="CE245" s="140"/>
      <c r="CF245" s="140"/>
      <c r="CG245" s="140"/>
      <c r="CH245" s="140"/>
      <c r="CI245" s="140"/>
      <c r="CJ245" s="140"/>
      <c r="CK245" s="140"/>
      <c r="CL245" s="140"/>
      <c r="CM245" s="140"/>
      <c r="CN245" s="139"/>
      <c r="CO245" s="140"/>
      <c r="CP245" s="140"/>
      <c r="CQ245" s="140"/>
      <c r="CR245" s="140"/>
      <c r="CS245" s="140"/>
      <c r="CT245" s="140"/>
      <c r="CU245" s="140"/>
      <c r="CV245" s="140"/>
      <c r="CW245" s="140"/>
      <c r="CX245" s="139"/>
      <c r="CY245" s="140"/>
      <c r="CZ245" s="140"/>
      <c r="DH245" s="132"/>
      <c r="DR245" s="132"/>
      <c r="EB245" s="132"/>
      <c r="EL245" s="132"/>
      <c r="EV245" s="132"/>
      <c r="FF245" s="132"/>
      <c r="FP245" s="132"/>
      <c r="FZ245" s="132"/>
      <c r="GJ245" s="132"/>
      <c r="GT245" s="132"/>
      <c r="HD245" s="132"/>
      <c r="HN245" s="132"/>
      <c r="HX245" s="132"/>
      <c r="IH245" s="132"/>
    </row>
    <row xmlns:x14ac="http://schemas.microsoft.com/office/spreadsheetml/2009/9/ac" r="246" s="3" customFormat="true" x14ac:dyDescent="0.25">
      <c r="A246" s="401"/>
      <c r="B246" s="132"/>
      <c r="L246" s="132"/>
      <c r="V246" s="132"/>
      <c r="AF246" s="132"/>
      <c r="AP246" s="132"/>
      <c r="AZ246" s="139"/>
      <c r="BA246" s="139"/>
      <c r="BB246" s="139"/>
      <c r="BC246" s="139"/>
      <c r="BD246" s="139"/>
      <c r="BE246" s="139"/>
      <c r="BF246" s="139"/>
      <c r="BG246" s="139"/>
      <c r="BH246" s="140"/>
      <c r="BI246" s="140"/>
      <c r="BJ246" s="139"/>
      <c r="BK246" s="140"/>
      <c r="BL246" s="140"/>
      <c r="BM246" s="140"/>
      <c r="BN246" s="140"/>
      <c r="BO246" s="140"/>
      <c r="BP246" s="140"/>
      <c r="BQ246" s="140"/>
      <c r="BR246" s="140"/>
      <c r="BS246" s="140"/>
      <c r="BT246" s="139"/>
      <c r="BU246" s="140"/>
      <c r="BV246" s="140"/>
      <c r="BW246" s="140"/>
      <c r="BX246" s="140"/>
      <c r="BY246" s="140"/>
      <c r="BZ246" s="140"/>
      <c r="CA246" s="140"/>
      <c r="CB246" s="140"/>
      <c r="CC246" s="140"/>
      <c r="CD246" s="139"/>
      <c r="CE246" s="140"/>
      <c r="CF246" s="140"/>
      <c r="CG246" s="140"/>
      <c r="CH246" s="140"/>
      <c r="CI246" s="140"/>
      <c r="CJ246" s="140"/>
      <c r="CK246" s="140"/>
      <c r="CL246" s="140"/>
      <c r="CM246" s="140"/>
      <c r="CN246" s="139"/>
      <c r="CO246" s="140"/>
      <c r="CP246" s="140"/>
      <c r="CQ246" s="140"/>
      <c r="CR246" s="140"/>
      <c r="CS246" s="140"/>
      <c r="CT246" s="140"/>
      <c r="CU246" s="140"/>
      <c r="CV246" s="140"/>
      <c r="CW246" s="140"/>
      <c r="CX246" s="139"/>
      <c r="CY246" s="140"/>
      <c r="CZ246" s="140"/>
      <c r="DH246" s="132"/>
      <c r="DR246" s="132"/>
      <c r="EB246" s="132"/>
      <c r="EL246" s="132"/>
      <c r="EV246" s="132"/>
      <c r="FF246" s="132"/>
      <c r="FP246" s="132"/>
      <c r="FZ246" s="132"/>
      <c r="GJ246" s="132"/>
      <c r="GT246" s="132"/>
      <c r="HD246" s="132"/>
      <c r="HN246" s="132"/>
      <c r="HX246" s="132"/>
      <c r="IH246" s="132"/>
    </row>
    <row xmlns:x14ac="http://schemas.microsoft.com/office/spreadsheetml/2009/9/ac" r="247" s="3" customFormat="true" x14ac:dyDescent="0.25">
      <c r="A247" s="401"/>
      <c r="B247" s="132"/>
      <c r="L247" s="132"/>
      <c r="V247" s="132"/>
      <c r="AF247" s="132"/>
      <c r="AP247" s="132"/>
      <c r="AZ247" s="139"/>
      <c r="BA247" s="139"/>
      <c r="BB247" s="139"/>
      <c r="BC247" s="139"/>
      <c r="BD247" s="139"/>
      <c r="BE247" s="139"/>
      <c r="BF247" s="139"/>
      <c r="BG247" s="139"/>
      <c r="BH247" s="140"/>
      <c r="BI247" s="140"/>
      <c r="BJ247" s="139"/>
      <c r="BK247" s="140"/>
      <c r="BL247" s="140"/>
      <c r="BM247" s="140"/>
      <c r="BN247" s="140"/>
      <c r="BO247" s="140"/>
      <c r="BP247" s="140"/>
      <c r="BQ247" s="140"/>
      <c r="BR247" s="140"/>
      <c r="BS247" s="140"/>
      <c r="BT247" s="139"/>
      <c r="BU247" s="140"/>
      <c r="BV247" s="140"/>
      <c r="BW247" s="140"/>
      <c r="BX247" s="140"/>
      <c r="BY247" s="140"/>
      <c r="BZ247" s="140"/>
      <c r="CA247" s="140"/>
      <c r="CB247" s="140"/>
      <c r="CC247" s="140"/>
      <c r="CD247" s="139"/>
      <c r="CE247" s="140"/>
      <c r="CF247" s="140"/>
      <c r="CG247" s="140"/>
      <c r="CH247" s="140"/>
      <c r="CI247" s="140"/>
      <c r="CJ247" s="140"/>
      <c r="CK247" s="140"/>
      <c r="CL247" s="140"/>
      <c r="CM247" s="140"/>
      <c r="CN247" s="139"/>
      <c r="CO247" s="140"/>
      <c r="CP247" s="140"/>
      <c r="CQ247" s="140"/>
      <c r="CR247" s="140"/>
      <c r="CS247" s="140"/>
      <c r="CT247" s="140"/>
      <c r="CU247" s="140"/>
      <c r="CV247" s="140"/>
      <c r="CW247" s="140"/>
      <c r="CX247" s="139"/>
      <c r="CY247" s="140"/>
      <c r="CZ247" s="140"/>
      <c r="DH247" s="132"/>
      <c r="DR247" s="132"/>
      <c r="EB247" s="132"/>
      <c r="EL247" s="132"/>
      <c r="EV247" s="132"/>
      <c r="FF247" s="132"/>
      <c r="FP247" s="132"/>
      <c r="FZ247" s="132"/>
      <c r="GJ247" s="132"/>
      <c r="GT247" s="132"/>
      <c r="HD247" s="132"/>
      <c r="HN247" s="132"/>
      <c r="HX247" s="132"/>
      <c r="IH247" s="132"/>
    </row>
    <row xmlns:x14ac="http://schemas.microsoft.com/office/spreadsheetml/2009/9/ac" r="248" s="3" customFormat="true" x14ac:dyDescent="0.25">
      <c r="A248" s="401"/>
      <c r="B248" s="132"/>
      <c r="L248" s="132"/>
      <c r="V248" s="132"/>
      <c r="AF248" s="132"/>
      <c r="AP248" s="132"/>
      <c r="AZ248" s="139"/>
      <c r="BA248" s="139"/>
      <c r="BB248" s="139"/>
      <c r="BC248" s="139"/>
      <c r="BD248" s="139"/>
      <c r="BE248" s="139"/>
      <c r="BF248" s="139"/>
      <c r="BG248" s="139"/>
      <c r="BH248" s="140"/>
      <c r="BI248" s="140"/>
      <c r="BJ248" s="139"/>
      <c r="BK248" s="140"/>
      <c r="BL248" s="140"/>
      <c r="BM248" s="140"/>
      <c r="BN248" s="140"/>
      <c r="BO248" s="140"/>
      <c r="BP248" s="140"/>
      <c r="BQ248" s="140"/>
      <c r="BR248" s="140"/>
      <c r="BS248" s="140"/>
      <c r="BT248" s="139"/>
      <c r="BU248" s="140"/>
      <c r="BV248" s="140"/>
      <c r="BW248" s="140"/>
      <c r="BX248" s="140"/>
      <c r="BY248" s="140"/>
      <c r="BZ248" s="140"/>
      <c r="CA248" s="140"/>
      <c r="CB248" s="140"/>
      <c r="CC248" s="140"/>
      <c r="CD248" s="139"/>
      <c r="CE248" s="140"/>
      <c r="CF248" s="140"/>
      <c r="CG248" s="140"/>
      <c r="CH248" s="140"/>
      <c r="CI248" s="140"/>
      <c r="CJ248" s="140"/>
      <c r="CK248" s="140"/>
      <c r="CL248" s="140"/>
      <c r="CM248" s="140"/>
      <c r="CN248" s="139"/>
      <c r="CO248" s="140"/>
      <c r="CP248" s="140"/>
      <c r="CQ248" s="140"/>
      <c r="CR248" s="140"/>
      <c r="CS248" s="140"/>
      <c r="CT248" s="140"/>
      <c r="CU248" s="140"/>
      <c r="CV248" s="140"/>
      <c r="CW248" s="140"/>
      <c r="CX248" s="139"/>
      <c r="CY248" s="140"/>
      <c r="CZ248" s="140"/>
      <c r="DH248" s="132"/>
      <c r="DR248" s="132"/>
      <c r="EB248" s="132"/>
      <c r="EL248" s="132"/>
      <c r="EV248" s="132"/>
      <c r="FF248" s="132"/>
      <c r="FP248" s="132"/>
      <c r="FZ248" s="132"/>
      <c r="GJ248" s="132"/>
      <c r="GT248" s="132"/>
      <c r="HD248" s="132"/>
      <c r="HN248" s="132"/>
      <c r="HX248" s="132"/>
      <c r="IH248" s="132"/>
    </row>
    <row xmlns:x14ac="http://schemas.microsoft.com/office/spreadsheetml/2009/9/ac" r="249" s="3" customFormat="true" x14ac:dyDescent="0.25">
      <c r="A249" s="401"/>
      <c r="B249" s="132"/>
      <c r="L249" s="132"/>
      <c r="V249" s="132"/>
      <c r="AF249" s="132"/>
      <c r="AP249" s="132"/>
      <c r="AZ249" s="139"/>
      <c r="BA249" s="139"/>
      <c r="BB249" s="139"/>
      <c r="BC249" s="139"/>
      <c r="BD249" s="139"/>
      <c r="BE249" s="139"/>
      <c r="BF249" s="139"/>
      <c r="BG249" s="139"/>
      <c r="BH249" s="140"/>
      <c r="BI249" s="140"/>
      <c r="BJ249" s="139"/>
      <c r="BK249" s="140"/>
      <c r="BL249" s="140"/>
      <c r="BM249" s="140"/>
      <c r="BN249" s="140"/>
      <c r="BO249" s="140"/>
      <c r="BP249" s="140"/>
      <c r="BQ249" s="140"/>
      <c r="BR249" s="140"/>
      <c r="BS249" s="140"/>
      <c r="BT249" s="139"/>
      <c r="BU249" s="140"/>
      <c r="BV249" s="140"/>
      <c r="BW249" s="140"/>
      <c r="BX249" s="140"/>
      <c r="BY249" s="140"/>
      <c r="BZ249" s="140"/>
      <c r="CA249" s="140"/>
      <c r="CB249" s="140"/>
      <c r="CC249" s="140"/>
      <c r="CD249" s="139"/>
      <c r="CE249" s="140"/>
      <c r="CF249" s="140"/>
      <c r="CG249" s="140"/>
      <c r="CH249" s="140"/>
      <c r="CI249" s="140"/>
      <c r="CJ249" s="140"/>
      <c r="CK249" s="140"/>
      <c r="CL249" s="140"/>
      <c r="CM249" s="140"/>
      <c r="CN249" s="139"/>
      <c r="CO249" s="140"/>
      <c r="CP249" s="140"/>
      <c r="CQ249" s="140"/>
      <c r="CR249" s="140"/>
      <c r="CS249" s="140"/>
      <c r="CT249" s="140"/>
      <c r="CU249" s="140"/>
      <c r="CV249" s="140"/>
      <c r="CW249" s="140"/>
      <c r="CX249" s="139"/>
      <c r="CY249" s="140"/>
      <c r="CZ249" s="140"/>
      <c r="DH249" s="132"/>
      <c r="DR249" s="132"/>
      <c r="EB249" s="132"/>
      <c r="EL249" s="132"/>
      <c r="EV249" s="132"/>
      <c r="FF249" s="132"/>
      <c r="FP249" s="132"/>
      <c r="FZ249" s="132"/>
      <c r="GJ249" s="132"/>
      <c r="GT249" s="132"/>
      <c r="HD249" s="132"/>
      <c r="HN249" s="132"/>
      <c r="HX249" s="132"/>
      <c r="IH249" s="132"/>
    </row>
    <row xmlns:x14ac="http://schemas.microsoft.com/office/spreadsheetml/2009/9/ac" r="250" s="3" customFormat="true" x14ac:dyDescent="0.25">
      <c r="A250" s="401"/>
      <c r="B250" s="132"/>
      <c r="L250" s="132"/>
      <c r="V250" s="132"/>
      <c r="AF250" s="132"/>
      <c r="AP250" s="132"/>
      <c r="AZ250" s="139"/>
      <c r="BA250" s="139"/>
      <c r="BB250" s="139"/>
      <c r="BC250" s="139"/>
      <c r="BD250" s="139"/>
      <c r="BE250" s="139"/>
      <c r="BF250" s="139"/>
      <c r="BG250" s="139"/>
      <c r="BH250" s="140"/>
      <c r="BI250" s="140"/>
      <c r="BJ250" s="139"/>
      <c r="BK250" s="140"/>
      <c r="BL250" s="140"/>
      <c r="BM250" s="140"/>
      <c r="BN250" s="140"/>
      <c r="BO250" s="140"/>
      <c r="BP250" s="140"/>
      <c r="BQ250" s="140"/>
      <c r="BR250" s="140"/>
      <c r="BS250" s="140"/>
      <c r="BT250" s="139"/>
      <c r="BU250" s="140"/>
      <c r="BV250" s="140"/>
      <c r="BW250" s="140"/>
      <c r="BX250" s="140"/>
      <c r="BY250" s="140"/>
      <c r="BZ250" s="140"/>
      <c r="CA250" s="140"/>
      <c r="CB250" s="140"/>
      <c r="CC250" s="140"/>
      <c r="CD250" s="139"/>
      <c r="CE250" s="140"/>
      <c r="CF250" s="140"/>
      <c r="CG250" s="140"/>
      <c r="CH250" s="140"/>
      <c r="CI250" s="140"/>
      <c r="CJ250" s="140"/>
      <c r="CK250" s="140"/>
      <c r="CL250" s="140"/>
      <c r="CM250" s="140"/>
      <c r="CN250" s="139"/>
      <c r="CO250" s="140"/>
      <c r="CP250" s="140"/>
      <c r="CQ250" s="140"/>
      <c r="CR250" s="140"/>
      <c r="CS250" s="140"/>
      <c r="CT250" s="140"/>
      <c r="CU250" s="140"/>
      <c r="CV250" s="140"/>
      <c r="CW250" s="140"/>
      <c r="CX250" s="139"/>
      <c r="CY250" s="140"/>
      <c r="CZ250" s="140"/>
      <c r="DH250" s="132"/>
      <c r="DR250" s="132"/>
      <c r="EB250" s="132"/>
      <c r="EL250" s="132"/>
      <c r="EV250" s="132"/>
      <c r="FF250" s="132"/>
      <c r="FP250" s="132"/>
      <c r="FZ250" s="132"/>
      <c r="GJ250" s="132"/>
      <c r="GT250" s="132"/>
      <c r="HD250" s="132"/>
      <c r="HN250" s="132"/>
      <c r="HX250" s="132"/>
      <c r="IH250" s="132"/>
    </row>
    <row xmlns:x14ac="http://schemas.microsoft.com/office/spreadsheetml/2009/9/ac" r="251" s="3" customFormat="true" x14ac:dyDescent="0.25">
      <c r="A251" s="401"/>
      <c r="B251" s="132"/>
      <c r="L251" s="132"/>
      <c r="V251" s="132"/>
      <c r="AF251" s="132"/>
      <c r="AP251" s="132"/>
      <c r="AZ251" s="139"/>
      <c r="BA251" s="139"/>
      <c r="BB251" s="139"/>
      <c r="BC251" s="139"/>
      <c r="BD251" s="139"/>
      <c r="BE251" s="139"/>
      <c r="BF251" s="139"/>
      <c r="BG251" s="139"/>
      <c r="BH251" s="140"/>
      <c r="BI251" s="140"/>
      <c r="BJ251" s="139"/>
      <c r="BK251" s="140"/>
      <c r="BL251" s="140"/>
      <c r="BM251" s="140"/>
      <c r="BN251" s="140"/>
      <c r="BO251" s="140"/>
      <c r="BP251" s="140"/>
      <c r="BQ251" s="140"/>
      <c r="BR251" s="140"/>
      <c r="BS251" s="140"/>
      <c r="BT251" s="139"/>
      <c r="BU251" s="140"/>
      <c r="BV251" s="140"/>
      <c r="BW251" s="140"/>
      <c r="BX251" s="140"/>
      <c r="BY251" s="140"/>
      <c r="BZ251" s="140"/>
      <c r="CA251" s="140"/>
      <c r="CB251" s="140"/>
      <c r="CC251" s="140"/>
      <c r="CD251" s="139"/>
      <c r="CE251" s="140"/>
      <c r="CF251" s="140"/>
      <c r="CG251" s="140"/>
      <c r="CH251" s="140"/>
      <c r="CI251" s="140"/>
      <c r="CJ251" s="140"/>
      <c r="CK251" s="140"/>
      <c r="CL251" s="140"/>
      <c r="CM251" s="140"/>
      <c r="CN251" s="139"/>
      <c r="CO251" s="140"/>
      <c r="CP251" s="140"/>
      <c r="CQ251" s="140"/>
      <c r="CR251" s="140"/>
      <c r="CS251" s="140"/>
      <c r="CT251" s="140"/>
      <c r="CU251" s="140"/>
      <c r="CV251" s="140"/>
      <c r="CW251" s="140"/>
      <c r="CX251" s="139"/>
      <c r="CY251" s="140"/>
      <c r="CZ251" s="140"/>
      <c r="DH251" s="132"/>
      <c r="DR251" s="132"/>
      <c r="EB251" s="132"/>
      <c r="EL251" s="132"/>
      <c r="EV251" s="132"/>
      <c r="FF251" s="132"/>
      <c r="FP251" s="132"/>
      <c r="FZ251" s="132"/>
      <c r="GJ251" s="132"/>
      <c r="GT251" s="132"/>
      <c r="HD251" s="132"/>
      <c r="HN251" s="132"/>
      <c r="HX251" s="132"/>
      <c r="IH251" s="132"/>
    </row>
    <row xmlns:x14ac="http://schemas.microsoft.com/office/spreadsheetml/2009/9/ac" r="252" s="3" customFormat="true" x14ac:dyDescent="0.25">
      <c r="A252" s="401"/>
      <c r="B252" s="132"/>
      <c r="L252" s="132"/>
      <c r="V252" s="132"/>
      <c r="AF252" s="132"/>
      <c r="AP252" s="132"/>
      <c r="AZ252" s="139"/>
      <c r="BA252" s="139"/>
      <c r="BB252" s="139"/>
      <c r="BC252" s="139"/>
      <c r="BD252" s="139"/>
      <c r="BE252" s="139"/>
      <c r="BF252" s="139"/>
      <c r="BG252" s="139"/>
      <c r="BH252" s="140"/>
      <c r="BI252" s="140"/>
      <c r="BJ252" s="139"/>
      <c r="BK252" s="140"/>
      <c r="BL252" s="140"/>
      <c r="BM252" s="140"/>
      <c r="BN252" s="140"/>
      <c r="BO252" s="140"/>
      <c r="BP252" s="140"/>
      <c r="BQ252" s="140"/>
      <c r="BR252" s="140"/>
      <c r="BS252" s="140"/>
      <c r="BT252" s="139"/>
      <c r="BU252" s="140"/>
      <c r="BV252" s="140"/>
      <c r="BW252" s="140"/>
      <c r="BX252" s="140"/>
      <c r="BY252" s="140"/>
      <c r="BZ252" s="140"/>
      <c r="CA252" s="140"/>
      <c r="CB252" s="140"/>
      <c r="CC252" s="140"/>
      <c r="CD252" s="139"/>
      <c r="CE252" s="140"/>
      <c r="CF252" s="140"/>
      <c r="CG252" s="140"/>
      <c r="CH252" s="140"/>
      <c r="CI252" s="140"/>
      <c r="CJ252" s="140"/>
      <c r="CK252" s="140"/>
      <c r="CL252" s="140"/>
      <c r="CM252" s="140"/>
      <c r="CN252" s="139"/>
      <c r="CO252" s="140"/>
      <c r="CP252" s="140"/>
      <c r="CQ252" s="140"/>
      <c r="CR252" s="140"/>
      <c r="CS252" s="140"/>
      <c r="CT252" s="140"/>
      <c r="CU252" s="140"/>
      <c r="CV252" s="140"/>
      <c r="CW252" s="140"/>
      <c r="CX252" s="139"/>
      <c r="CY252" s="140"/>
      <c r="CZ252" s="140"/>
      <c r="DH252" s="132"/>
      <c r="DR252" s="132"/>
      <c r="EB252" s="132"/>
      <c r="EL252" s="132"/>
      <c r="EV252" s="132"/>
      <c r="FF252" s="132"/>
      <c r="FP252" s="132"/>
      <c r="FZ252" s="132"/>
      <c r="GJ252" s="132"/>
      <c r="GT252" s="132"/>
      <c r="HD252" s="132"/>
      <c r="HN252" s="132"/>
      <c r="HX252" s="132"/>
      <c r="IH252" s="132"/>
    </row>
    <row xmlns:x14ac="http://schemas.microsoft.com/office/spreadsheetml/2009/9/ac" r="253" s="3" customFormat="true" x14ac:dyDescent="0.25">
      <c r="A253" s="401"/>
      <c r="B253" s="132"/>
      <c r="L253" s="132"/>
      <c r="V253" s="132"/>
      <c r="AF253" s="132"/>
      <c r="AP253" s="132"/>
      <c r="AZ253" s="139"/>
      <c r="BA253" s="139"/>
      <c r="BB253" s="139"/>
      <c r="BC253" s="139"/>
      <c r="BD253" s="139"/>
      <c r="BE253" s="139"/>
      <c r="BF253" s="139"/>
      <c r="BG253" s="139"/>
      <c r="BH253" s="140"/>
      <c r="BI253" s="140"/>
      <c r="BJ253" s="139"/>
      <c r="BK253" s="140"/>
      <c r="BL253" s="140"/>
      <c r="BM253" s="140"/>
      <c r="BN253" s="140"/>
      <c r="BO253" s="140"/>
      <c r="BP253" s="140"/>
      <c r="BQ253" s="140"/>
      <c r="BR253" s="140"/>
      <c r="BS253" s="140"/>
      <c r="BT253" s="139"/>
      <c r="BU253" s="140"/>
      <c r="BV253" s="140"/>
      <c r="BW253" s="140"/>
      <c r="BX253" s="140"/>
      <c r="BY253" s="140"/>
      <c r="BZ253" s="140"/>
      <c r="CA253" s="140"/>
      <c r="CB253" s="140"/>
      <c r="CC253" s="140"/>
      <c r="CD253" s="139"/>
      <c r="CE253" s="140"/>
      <c r="CF253" s="140"/>
      <c r="CG253" s="140"/>
      <c r="CH253" s="140"/>
      <c r="CI253" s="140"/>
      <c r="CJ253" s="140"/>
      <c r="CK253" s="140"/>
      <c r="CL253" s="140"/>
      <c r="CM253" s="140"/>
      <c r="CN253" s="139"/>
      <c r="CO253" s="140"/>
      <c r="CP253" s="140"/>
      <c r="CQ253" s="140"/>
      <c r="CR253" s="140"/>
      <c r="CS253" s="140"/>
      <c r="CT253" s="140"/>
      <c r="CU253" s="140"/>
      <c r="CV253" s="140"/>
      <c r="CW253" s="140"/>
      <c r="CX253" s="139"/>
      <c r="CY253" s="140"/>
      <c r="CZ253" s="140"/>
      <c r="DH253" s="132"/>
      <c r="DR253" s="132"/>
      <c r="EB253" s="132"/>
      <c r="EL253" s="132"/>
      <c r="EV253" s="132"/>
      <c r="FF253" s="132"/>
      <c r="FP253" s="132"/>
      <c r="FZ253" s="132"/>
      <c r="GJ253" s="132"/>
      <c r="GT253" s="132"/>
      <c r="HD253" s="132"/>
      <c r="HN253" s="132"/>
      <c r="HX253" s="132"/>
      <c r="IH253" s="132"/>
    </row>
    <row xmlns:x14ac="http://schemas.microsoft.com/office/spreadsheetml/2009/9/ac" r="254" s="3" customFormat="true" x14ac:dyDescent="0.25">
      <c r="A254" s="401"/>
      <c r="B254" s="132"/>
      <c r="L254" s="132"/>
      <c r="V254" s="132"/>
      <c r="AF254" s="132"/>
      <c r="AP254" s="132"/>
      <c r="AZ254" s="139"/>
      <c r="BA254" s="139"/>
      <c r="BB254" s="139"/>
      <c r="BC254" s="139"/>
      <c r="BD254" s="139"/>
      <c r="BE254" s="139"/>
      <c r="BF254" s="139"/>
      <c r="BG254" s="139"/>
      <c r="BH254" s="140"/>
      <c r="BI254" s="140"/>
      <c r="BJ254" s="139"/>
      <c r="BK254" s="140"/>
      <c r="BL254" s="140"/>
      <c r="BM254" s="140"/>
      <c r="BN254" s="140"/>
      <c r="BO254" s="140"/>
      <c r="BP254" s="140"/>
      <c r="BQ254" s="140"/>
      <c r="BR254" s="140"/>
      <c r="BS254" s="140"/>
      <c r="BT254" s="139"/>
      <c r="BU254" s="140"/>
      <c r="BV254" s="140"/>
      <c r="BW254" s="140"/>
      <c r="BX254" s="140"/>
      <c r="BY254" s="140"/>
      <c r="BZ254" s="140"/>
      <c r="CA254" s="140"/>
      <c r="CB254" s="140"/>
      <c r="CC254" s="140"/>
      <c r="CD254" s="139"/>
      <c r="CE254" s="140"/>
      <c r="CF254" s="140"/>
      <c r="CG254" s="140"/>
      <c r="CH254" s="140"/>
      <c r="CI254" s="140"/>
      <c r="CJ254" s="140"/>
      <c r="CK254" s="140"/>
      <c r="CL254" s="140"/>
      <c r="CM254" s="140"/>
      <c r="CN254" s="139"/>
      <c r="CO254" s="140"/>
      <c r="CP254" s="140"/>
      <c r="CQ254" s="140"/>
      <c r="CR254" s="140"/>
      <c r="CS254" s="140"/>
      <c r="CT254" s="140"/>
      <c r="CU254" s="140"/>
      <c r="CV254" s="140"/>
      <c r="CW254" s="140"/>
      <c r="CX254" s="139"/>
      <c r="CY254" s="140"/>
      <c r="CZ254" s="140"/>
      <c r="DH254" s="132"/>
      <c r="DR254" s="132"/>
      <c r="EB254" s="132"/>
      <c r="EL254" s="132"/>
      <c r="EV254" s="132"/>
      <c r="FF254" s="132"/>
      <c r="FP254" s="132"/>
      <c r="FZ254" s="132"/>
      <c r="GJ254" s="132"/>
      <c r="GT254" s="132"/>
      <c r="HD254" s="132"/>
      <c r="HN254" s="132"/>
      <c r="HX254" s="132"/>
      <c r="IH254" s="132"/>
    </row>
    <row xmlns:x14ac="http://schemas.microsoft.com/office/spreadsheetml/2009/9/ac" r="255" s="3" customFormat="true" x14ac:dyDescent="0.25">
      <c r="A255" s="401"/>
      <c r="B255" s="132"/>
      <c r="L255" s="132"/>
      <c r="V255" s="132"/>
      <c r="AF255" s="132"/>
      <c r="AP255" s="132"/>
      <c r="AZ255" s="139"/>
      <c r="BA255" s="139"/>
      <c r="BB255" s="139"/>
      <c r="BC255" s="139"/>
      <c r="BD255" s="139"/>
      <c r="BE255" s="139"/>
      <c r="BF255" s="139"/>
      <c r="BG255" s="139"/>
      <c r="BH255" s="140"/>
      <c r="BI255" s="140"/>
      <c r="BJ255" s="139"/>
      <c r="BK255" s="140"/>
      <c r="BL255" s="140"/>
      <c r="BM255" s="140"/>
      <c r="BN255" s="140"/>
      <c r="BO255" s="140"/>
      <c r="BP255" s="140"/>
      <c r="BQ255" s="140"/>
      <c r="BR255" s="140"/>
      <c r="BS255" s="140"/>
      <c r="BT255" s="139"/>
      <c r="BU255" s="140"/>
      <c r="BV255" s="140"/>
      <c r="BW255" s="140"/>
      <c r="BX255" s="140"/>
      <c r="BY255" s="140"/>
      <c r="BZ255" s="140"/>
      <c r="CA255" s="140"/>
      <c r="CB255" s="140"/>
      <c r="CC255" s="140"/>
      <c r="CD255" s="139"/>
      <c r="CE255" s="140"/>
      <c r="CF255" s="140"/>
      <c r="CG255" s="140"/>
      <c r="CH255" s="140"/>
      <c r="CI255" s="140"/>
      <c r="CJ255" s="140"/>
      <c r="CK255" s="140"/>
      <c r="CL255" s="140"/>
      <c r="CM255" s="140"/>
      <c r="CN255" s="139"/>
      <c r="CO255" s="140"/>
      <c r="CP255" s="140"/>
      <c r="CQ255" s="140"/>
      <c r="CR255" s="140"/>
      <c r="CS255" s="140"/>
      <c r="CT255" s="140"/>
      <c r="CU255" s="140"/>
      <c r="CV255" s="140"/>
      <c r="CW255" s="140"/>
      <c r="CX255" s="139"/>
      <c r="CY255" s="140"/>
      <c r="CZ255" s="140"/>
      <c r="DH255" s="132"/>
      <c r="DR255" s="132"/>
      <c r="EB255" s="132"/>
      <c r="EL255" s="132"/>
      <c r="EV255" s="132"/>
      <c r="FF255" s="132"/>
      <c r="FP255" s="132"/>
      <c r="FZ255" s="132"/>
      <c r="GJ255" s="132"/>
      <c r="GT255" s="132"/>
      <c r="HD255" s="132"/>
      <c r="HN255" s="132"/>
      <c r="HX255" s="132"/>
      <c r="IH255" s="132"/>
    </row>
    <row xmlns:x14ac="http://schemas.microsoft.com/office/spreadsheetml/2009/9/ac" r="256" s="3" customFormat="true" x14ac:dyDescent="0.25">
      <c r="A256" s="401"/>
      <c r="B256" s="132"/>
      <c r="L256" s="132"/>
      <c r="V256" s="132"/>
      <c r="AF256" s="132"/>
      <c r="AP256" s="132"/>
      <c r="AZ256" s="139"/>
      <c r="BA256" s="139"/>
      <c r="BB256" s="139"/>
      <c r="BC256" s="139"/>
      <c r="BD256" s="139"/>
      <c r="BE256" s="139"/>
      <c r="BF256" s="139"/>
      <c r="BG256" s="139"/>
      <c r="BH256" s="140"/>
      <c r="BI256" s="140"/>
      <c r="BJ256" s="139"/>
      <c r="BK256" s="140"/>
      <c r="BL256" s="140"/>
      <c r="BM256" s="140"/>
      <c r="BN256" s="140"/>
      <c r="BO256" s="140"/>
      <c r="BP256" s="140"/>
      <c r="BQ256" s="140"/>
      <c r="BR256" s="140"/>
      <c r="BS256" s="140"/>
      <c r="BT256" s="139"/>
      <c r="BU256" s="140"/>
      <c r="BV256" s="140"/>
      <c r="BW256" s="140"/>
      <c r="BX256" s="140"/>
      <c r="BY256" s="140"/>
      <c r="BZ256" s="140"/>
      <c r="CA256" s="140"/>
      <c r="CB256" s="140"/>
      <c r="CC256" s="140"/>
      <c r="CD256" s="139"/>
      <c r="CE256" s="140"/>
      <c r="CF256" s="140"/>
      <c r="CG256" s="140"/>
      <c r="CH256" s="140"/>
      <c r="CI256" s="140"/>
      <c r="CJ256" s="140"/>
      <c r="CK256" s="140"/>
      <c r="CL256" s="140"/>
      <c r="CM256" s="140"/>
      <c r="CN256" s="139"/>
      <c r="CO256" s="140"/>
      <c r="CP256" s="140"/>
      <c r="CQ256" s="140"/>
      <c r="CR256" s="140"/>
      <c r="CS256" s="140"/>
      <c r="CT256" s="140"/>
      <c r="CU256" s="140"/>
      <c r="CV256" s="140"/>
      <c r="CW256" s="140"/>
      <c r="CX256" s="139"/>
      <c r="CY256" s="140"/>
      <c r="CZ256" s="140"/>
      <c r="DH256" s="132"/>
      <c r="DR256" s="132"/>
      <c r="EB256" s="132"/>
      <c r="EL256" s="132"/>
      <c r="EV256" s="132"/>
      <c r="FF256" s="132"/>
      <c r="FP256" s="132"/>
      <c r="FZ256" s="132"/>
      <c r="GJ256" s="132"/>
      <c r="GT256" s="132"/>
      <c r="HD256" s="132"/>
      <c r="HN256" s="132"/>
      <c r="HX256" s="132"/>
      <c r="IH256" s="132"/>
    </row>
    <row xmlns:x14ac="http://schemas.microsoft.com/office/spreadsheetml/2009/9/ac" r="257" s="3" customFormat="true" x14ac:dyDescent="0.25">
      <c r="A257" s="401"/>
      <c r="B257" s="132"/>
      <c r="L257" s="132"/>
      <c r="V257" s="132"/>
      <c r="AF257" s="132"/>
      <c r="AP257" s="132"/>
      <c r="AZ257" s="139"/>
      <c r="BA257" s="139"/>
      <c r="BB257" s="139"/>
      <c r="BC257" s="139"/>
      <c r="BD257" s="139"/>
      <c r="BE257" s="139"/>
      <c r="BF257" s="139"/>
      <c r="BG257" s="139"/>
      <c r="BH257" s="140"/>
      <c r="BI257" s="140"/>
      <c r="BJ257" s="139"/>
      <c r="BK257" s="140"/>
      <c r="BL257" s="140"/>
      <c r="BM257" s="140"/>
      <c r="BN257" s="140"/>
      <c r="BO257" s="140"/>
      <c r="BP257" s="140"/>
      <c r="BQ257" s="140"/>
      <c r="BR257" s="140"/>
      <c r="BS257" s="140"/>
      <c r="BT257" s="139"/>
      <c r="BU257" s="140"/>
      <c r="BV257" s="140"/>
      <c r="BW257" s="140"/>
      <c r="BX257" s="140"/>
      <c r="BY257" s="140"/>
      <c r="BZ257" s="140"/>
      <c r="CA257" s="140"/>
      <c r="CB257" s="140"/>
      <c r="CC257" s="140"/>
      <c r="CD257" s="139"/>
      <c r="CE257" s="140"/>
      <c r="CF257" s="140"/>
      <c r="CG257" s="140"/>
      <c r="CH257" s="140"/>
      <c r="CI257" s="140"/>
      <c r="CJ257" s="140"/>
      <c r="CK257" s="140"/>
      <c r="CL257" s="140"/>
      <c r="CM257" s="140"/>
      <c r="CN257" s="139"/>
      <c r="CO257" s="140"/>
      <c r="CP257" s="140"/>
      <c r="CQ257" s="140"/>
      <c r="CR257" s="140"/>
      <c r="CS257" s="140"/>
      <c r="CT257" s="140"/>
      <c r="CU257" s="140"/>
      <c r="CV257" s="140"/>
      <c r="CW257" s="140"/>
      <c r="CX257" s="139"/>
      <c r="CY257" s="140"/>
      <c r="CZ257" s="140"/>
      <c r="DH257" s="132"/>
      <c r="DR257" s="132"/>
      <c r="EB257" s="132"/>
      <c r="EL257" s="132"/>
      <c r="EV257" s="132"/>
      <c r="FF257" s="132"/>
      <c r="FP257" s="132"/>
      <c r="FZ257" s="132"/>
      <c r="GJ257" s="132"/>
      <c r="GT257" s="132"/>
      <c r="HD257" s="132"/>
      <c r="HN257" s="132"/>
      <c r="HX257" s="132"/>
      <c r="IH257" s="132"/>
    </row>
    <row xmlns:x14ac="http://schemas.microsoft.com/office/spreadsheetml/2009/9/ac" r="258" s="3" customFormat="true" x14ac:dyDescent="0.25">
      <c r="A258" s="401"/>
      <c r="B258" s="132"/>
      <c r="L258" s="132"/>
      <c r="V258" s="132"/>
      <c r="AF258" s="132"/>
      <c r="AP258" s="132"/>
      <c r="AZ258" s="139"/>
      <c r="BA258" s="139"/>
      <c r="BB258" s="139"/>
      <c r="BC258" s="139"/>
      <c r="BD258" s="139"/>
      <c r="BE258" s="139"/>
      <c r="BF258" s="139"/>
      <c r="BG258" s="139"/>
      <c r="BH258" s="140"/>
      <c r="BI258" s="140"/>
      <c r="BJ258" s="139"/>
      <c r="BK258" s="140"/>
      <c r="BL258" s="140"/>
      <c r="BM258" s="140"/>
      <c r="BN258" s="140"/>
      <c r="BO258" s="140"/>
      <c r="BP258" s="140"/>
      <c r="BQ258" s="140"/>
      <c r="BR258" s="140"/>
      <c r="BS258" s="140"/>
      <c r="BT258" s="139"/>
      <c r="BU258" s="140"/>
      <c r="BV258" s="140"/>
      <c r="BW258" s="140"/>
      <c r="BX258" s="140"/>
      <c r="BY258" s="140"/>
      <c r="BZ258" s="140"/>
      <c r="CA258" s="140"/>
      <c r="CB258" s="140"/>
      <c r="CC258" s="140"/>
      <c r="CD258" s="139"/>
      <c r="CE258" s="140"/>
      <c r="CF258" s="140"/>
      <c r="CG258" s="140"/>
      <c r="CH258" s="140"/>
      <c r="CI258" s="140"/>
      <c r="CJ258" s="140"/>
      <c r="CK258" s="140"/>
      <c r="CL258" s="140"/>
      <c r="CM258" s="140"/>
      <c r="CN258" s="139"/>
      <c r="CO258" s="140"/>
      <c r="CP258" s="140"/>
      <c r="CQ258" s="140"/>
      <c r="CR258" s="140"/>
      <c r="CS258" s="140"/>
      <c r="CT258" s="140"/>
      <c r="CU258" s="140"/>
      <c r="CV258" s="140"/>
      <c r="CW258" s="140"/>
      <c r="CX258" s="139"/>
      <c r="CY258" s="140"/>
      <c r="CZ258" s="140"/>
      <c r="DH258" s="132"/>
      <c r="DR258" s="132"/>
      <c r="EB258" s="132"/>
      <c r="EL258" s="132"/>
      <c r="EV258" s="132"/>
      <c r="FF258" s="132"/>
      <c r="FP258" s="132"/>
      <c r="FZ258" s="132"/>
      <c r="GJ258" s="132"/>
      <c r="GT258" s="132"/>
      <c r="HD258" s="132"/>
      <c r="HN258" s="132"/>
      <c r="HX258" s="132"/>
      <c r="IH258" s="132"/>
    </row>
    <row xmlns:x14ac="http://schemas.microsoft.com/office/spreadsheetml/2009/9/ac" r="259" s="3" customFormat="true" x14ac:dyDescent="0.25">
      <c r="A259" s="401"/>
      <c r="B259" s="132"/>
      <c r="L259" s="132"/>
      <c r="V259" s="132"/>
      <c r="AF259" s="132"/>
      <c r="AP259" s="132"/>
      <c r="AZ259" s="139"/>
      <c r="BA259" s="139"/>
      <c r="BB259" s="139"/>
      <c r="BC259" s="139"/>
      <c r="BD259" s="139"/>
      <c r="BE259" s="139"/>
      <c r="BF259" s="139"/>
      <c r="BG259" s="139"/>
      <c r="BH259" s="140"/>
      <c r="BI259" s="140"/>
      <c r="BJ259" s="139"/>
      <c r="BK259" s="140"/>
      <c r="BL259" s="140"/>
      <c r="BM259" s="140"/>
      <c r="BN259" s="140"/>
      <c r="BO259" s="140"/>
      <c r="BP259" s="140"/>
      <c r="BQ259" s="140"/>
      <c r="BR259" s="140"/>
      <c r="BS259" s="140"/>
      <c r="BT259" s="139"/>
      <c r="BU259" s="140"/>
      <c r="BV259" s="140"/>
      <c r="BW259" s="140"/>
      <c r="BX259" s="140"/>
      <c r="BY259" s="140"/>
      <c r="BZ259" s="140"/>
      <c r="CA259" s="140"/>
      <c r="CB259" s="140"/>
      <c r="CC259" s="140"/>
      <c r="CD259" s="139"/>
      <c r="CE259" s="140"/>
      <c r="CF259" s="140"/>
      <c r="CG259" s="140"/>
      <c r="CH259" s="140"/>
      <c r="CI259" s="140"/>
      <c r="CJ259" s="140"/>
      <c r="CK259" s="140"/>
      <c r="CL259" s="140"/>
      <c r="CM259" s="140"/>
      <c r="CN259" s="139"/>
      <c r="CO259" s="140"/>
      <c r="CP259" s="140"/>
      <c r="CQ259" s="140"/>
      <c r="CR259" s="140"/>
      <c r="CS259" s="140"/>
      <c r="CT259" s="140"/>
      <c r="CU259" s="140"/>
      <c r="CV259" s="140"/>
      <c r="CW259" s="140"/>
      <c r="CX259" s="139"/>
      <c r="CY259" s="140"/>
      <c r="CZ259" s="140"/>
      <c r="DH259" s="132"/>
      <c r="DR259" s="132"/>
      <c r="EB259" s="132"/>
      <c r="EL259" s="132"/>
      <c r="EV259" s="132"/>
      <c r="FF259" s="132"/>
      <c r="FP259" s="132"/>
      <c r="FZ259" s="132"/>
      <c r="GJ259" s="132"/>
      <c r="GT259" s="132"/>
      <c r="HD259" s="132"/>
      <c r="HN259" s="132"/>
      <c r="HX259" s="132"/>
      <c r="IH259" s="132"/>
    </row>
    <row xmlns:x14ac="http://schemas.microsoft.com/office/spreadsheetml/2009/9/ac" r="260" s="3" customFormat="true" x14ac:dyDescent="0.25">
      <c r="A260" s="401"/>
      <c r="B260" s="132"/>
      <c r="L260" s="132"/>
      <c r="V260" s="132"/>
      <c r="AF260" s="132"/>
      <c r="AP260" s="132"/>
      <c r="AZ260" s="139"/>
      <c r="BA260" s="139"/>
      <c r="BB260" s="139"/>
      <c r="BC260" s="139"/>
      <c r="BD260" s="139"/>
      <c r="BE260" s="139"/>
      <c r="BF260" s="139"/>
      <c r="BG260" s="139"/>
      <c r="BH260" s="140"/>
      <c r="BI260" s="140"/>
      <c r="BJ260" s="139"/>
      <c r="BK260" s="140"/>
      <c r="BL260" s="140"/>
      <c r="BM260" s="140"/>
      <c r="BN260" s="140"/>
      <c r="BO260" s="140"/>
      <c r="BP260" s="140"/>
      <c r="BQ260" s="140"/>
      <c r="BR260" s="140"/>
      <c r="BS260" s="140"/>
      <c r="BT260" s="139"/>
      <c r="BU260" s="140"/>
      <c r="BV260" s="140"/>
      <c r="BW260" s="140"/>
      <c r="BX260" s="140"/>
      <c r="BY260" s="140"/>
      <c r="BZ260" s="140"/>
      <c r="CA260" s="140"/>
      <c r="CB260" s="140"/>
      <c r="CC260" s="140"/>
      <c r="CD260" s="139"/>
      <c r="CE260" s="140"/>
      <c r="CF260" s="140"/>
      <c r="CG260" s="140"/>
      <c r="CH260" s="140"/>
      <c r="CI260" s="140"/>
      <c r="CJ260" s="140"/>
      <c r="CK260" s="140"/>
      <c r="CL260" s="140"/>
      <c r="CM260" s="140"/>
      <c r="CN260" s="139"/>
      <c r="CO260" s="140"/>
      <c r="CP260" s="140"/>
      <c r="CQ260" s="140"/>
      <c r="CR260" s="140"/>
      <c r="CS260" s="140"/>
      <c r="CT260" s="140"/>
      <c r="CU260" s="140"/>
      <c r="CV260" s="140"/>
      <c r="CW260" s="140"/>
      <c r="CX260" s="139"/>
      <c r="CY260" s="140"/>
      <c r="CZ260" s="140"/>
      <c r="DH260" s="132"/>
      <c r="DR260" s="132"/>
      <c r="EB260" s="132"/>
      <c r="EL260" s="132"/>
      <c r="EV260" s="132"/>
      <c r="FF260" s="132"/>
      <c r="FP260" s="132"/>
      <c r="FZ260" s="132"/>
      <c r="GJ260" s="132"/>
      <c r="GT260" s="132"/>
      <c r="HD260" s="132"/>
      <c r="HN260" s="132"/>
      <c r="HX260" s="132"/>
      <c r="IH260" s="132"/>
    </row>
    <row xmlns:x14ac="http://schemas.microsoft.com/office/spreadsheetml/2009/9/ac" r="261" s="3" customFormat="true" x14ac:dyDescent="0.25">
      <c r="A261" s="401"/>
      <c r="B261" s="132"/>
      <c r="L261" s="132"/>
      <c r="V261" s="132"/>
      <c r="AF261" s="132"/>
      <c r="AP261" s="132"/>
      <c r="AZ261" s="139"/>
      <c r="BA261" s="139"/>
      <c r="BB261" s="139"/>
      <c r="BC261" s="139"/>
      <c r="BD261" s="139"/>
      <c r="BE261" s="139"/>
      <c r="BF261" s="139"/>
      <c r="BG261" s="139"/>
      <c r="BH261" s="140"/>
      <c r="BI261" s="140"/>
      <c r="BJ261" s="139"/>
      <c r="BK261" s="140"/>
      <c r="BL261" s="140"/>
      <c r="BM261" s="140"/>
      <c r="BN261" s="140"/>
      <c r="BO261" s="140"/>
      <c r="BP261" s="140"/>
      <c r="BQ261" s="140"/>
      <c r="BR261" s="140"/>
      <c r="BS261" s="140"/>
      <c r="BT261" s="139"/>
      <c r="BU261" s="140"/>
      <c r="BV261" s="140"/>
      <c r="BW261" s="140"/>
      <c r="BX261" s="140"/>
      <c r="BY261" s="140"/>
      <c r="BZ261" s="140"/>
      <c r="CA261" s="140"/>
      <c r="CB261" s="140"/>
      <c r="CC261" s="140"/>
      <c r="CD261" s="139"/>
      <c r="CE261" s="140"/>
      <c r="CF261" s="140"/>
      <c r="CG261" s="140"/>
      <c r="CH261" s="140"/>
      <c r="CI261" s="140"/>
      <c r="CJ261" s="140"/>
      <c r="CK261" s="140"/>
      <c r="CL261" s="140"/>
      <c r="CM261" s="140"/>
      <c r="CN261" s="139"/>
      <c r="CO261" s="140"/>
      <c r="CP261" s="140"/>
      <c r="CQ261" s="140"/>
      <c r="CR261" s="140"/>
      <c r="CS261" s="140"/>
      <c r="CT261" s="140"/>
      <c r="CU261" s="140"/>
      <c r="CV261" s="140"/>
      <c r="CW261" s="140"/>
      <c r="CX261" s="139"/>
      <c r="CY261" s="140"/>
      <c r="CZ261" s="140"/>
      <c r="DH261" s="132"/>
      <c r="DR261" s="132"/>
      <c r="EB261" s="132"/>
      <c r="EL261" s="132"/>
      <c r="EV261" s="132"/>
      <c r="FF261" s="132"/>
      <c r="FP261" s="132"/>
      <c r="FZ261" s="132"/>
      <c r="GJ261" s="132"/>
      <c r="GT261" s="132"/>
      <c r="HD261" s="132"/>
      <c r="HN261" s="132"/>
      <c r="HX261" s="132"/>
      <c r="IH261" s="132"/>
    </row>
    <row xmlns:x14ac="http://schemas.microsoft.com/office/spreadsheetml/2009/9/ac" r="262" s="3" customFormat="true" x14ac:dyDescent="0.25">
      <c r="A262" s="401"/>
      <c r="B262" s="132"/>
      <c r="L262" s="132"/>
      <c r="V262" s="132"/>
      <c r="AF262" s="132"/>
      <c r="AP262" s="132"/>
      <c r="AZ262" s="139"/>
      <c r="BA262" s="139"/>
      <c r="BB262" s="139"/>
      <c r="BC262" s="139"/>
      <c r="BD262" s="139"/>
      <c r="BE262" s="139"/>
      <c r="BF262" s="139"/>
      <c r="BG262" s="139"/>
      <c r="BH262" s="140"/>
      <c r="BI262" s="140"/>
      <c r="BJ262" s="139"/>
      <c r="BK262" s="140"/>
      <c r="BL262" s="140"/>
      <c r="BM262" s="140"/>
      <c r="BN262" s="140"/>
      <c r="BO262" s="140"/>
      <c r="BP262" s="140"/>
      <c r="BQ262" s="140"/>
      <c r="BR262" s="140"/>
      <c r="BS262" s="140"/>
      <c r="BT262" s="139"/>
      <c r="BU262" s="140"/>
      <c r="BV262" s="140"/>
      <c r="BW262" s="140"/>
      <c r="BX262" s="140"/>
      <c r="BY262" s="140"/>
      <c r="BZ262" s="140"/>
      <c r="CA262" s="140"/>
      <c r="CB262" s="140"/>
      <c r="CC262" s="140"/>
      <c r="CD262" s="139"/>
      <c r="CE262" s="140"/>
      <c r="CF262" s="140"/>
      <c r="CG262" s="140"/>
      <c r="CH262" s="140"/>
      <c r="CI262" s="140"/>
      <c r="CJ262" s="140"/>
      <c r="CK262" s="140"/>
      <c r="CL262" s="140"/>
      <c r="CM262" s="140"/>
      <c r="CN262" s="139"/>
      <c r="CO262" s="140"/>
      <c r="CP262" s="140"/>
      <c r="CQ262" s="140"/>
      <c r="CR262" s="140"/>
      <c r="CS262" s="140"/>
      <c r="CT262" s="140"/>
      <c r="CU262" s="140"/>
      <c r="CV262" s="140"/>
      <c r="CW262" s="140"/>
      <c r="CX262" s="139"/>
      <c r="CY262" s="140"/>
      <c r="CZ262" s="140"/>
      <c r="DH262" s="132"/>
      <c r="DR262" s="132"/>
      <c r="EB262" s="132"/>
      <c r="EL262" s="132"/>
      <c r="EV262" s="132"/>
      <c r="FF262" s="132"/>
      <c r="FP262" s="132"/>
      <c r="FZ262" s="132"/>
      <c r="GJ262" s="132"/>
      <c r="GT262" s="132"/>
      <c r="HD262" s="132"/>
      <c r="HN262" s="132"/>
      <c r="HX262" s="132"/>
      <c r="IH262" s="132"/>
    </row>
    <row xmlns:x14ac="http://schemas.microsoft.com/office/spreadsheetml/2009/9/ac" r="263" s="3" customFormat="true" x14ac:dyDescent="0.25">
      <c r="A263" s="401"/>
      <c r="B263" s="132"/>
      <c r="L263" s="132"/>
      <c r="V263" s="132"/>
      <c r="AF263" s="132"/>
      <c r="AP263" s="132"/>
      <c r="AZ263" s="139"/>
      <c r="BA263" s="139"/>
      <c r="BB263" s="139"/>
      <c r="BC263" s="139"/>
      <c r="BD263" s="139"/>
      <c r="BE263" s="139"/>
      <c r="BF263" s="139"/>
      <c r="BG263" s="139"/>
      <c r="BH263" s="140"/>
      <c r="BI263" s="140"/>
      <c r="BJ263" s="139"/>
      <c r="BK263" s="140"/>
      <c r="BL263" s="140"/>
      <c r="BM263" s="140"/>
      <c r="BN263" s="140"/>
      <c r="BO263" s="140"/>
      <c r="BP263" s="140"/>
      <c r="BQ263" s="140"/>
      <c r="BR263" s="140"/>
      <c r="BS263" s="140"/>
      <c r="BT263" s="139"/>
      <c r="BU263" s="140"/>
      <c r="BV263" s="140"/>
      <c r="BW263" s="140"/>
      <c r="BX263" s="140"/>
      <c r="BY263" s="140"/>
      <c r="BZ263" s="140"/>
      <c r="CA263" s="140"/>
      <c r="CB263" s="140"/>
      <c r="CC263" s="140"/>
      <c r="CD263" s="139"/>
      <c r="CE263" s="140"/>
      <c r="CF263" s="140"/>
      <c r="CG263" s="140"/>
      <c r="CH263" s="140"/>
      <c r="CI263" s="140"/>
      <c r="CJ263" s="140"/>
      <c r="CK263" s="140"/>
      <c r="CL263" s="140"/>
      <c r="CM263" s="140"/>
      <c r="CN263" s="139"/>
      <c r="CO263" s="140"/>
      <c r="CP263" s="140"/>
      <c r="CQ263" s="140"/>
      <c r="CR263" s="140"/>
      <c r="CS263" s="140"/>
      <c r="CT263" s="140"/>
      <c r="CU263" s="140"/>
      <c r="CV263" s="140"/>
      <c r="CW263" s="140"/>
      <c r="CX263" s="139"/>
      <c r="CY263" s="140"/>
      <c r="CZ263" s="140"/>
      <c r="DH263" s="132"/>
      <c r="DR263" s="132"/>
      <c r="EB263" s="132"/>
      <c r="EL263" s="132"/>
      <c r="EV263" s="132"/>
      <c r="FF263" s="132"/>
      <c r="FP263" s="132"/>
      <c r="FZ263" s="132"/>
      <c r="GJ263" s="132"/>
      <c r="GT263" s="132"/>
      <c r="HD263" s="132"/>
      <c r="HN263" s="132"/>
      <c r="HX263" s="132"/>
      <c r="IH263" s="132"/>
    </row>
    <row xmlns:x14ac="http://schemas.microsoft.com/office/spreadsheetml/2009/9/ac" r="264" s="3" customFormat="true" x14ac:dyDescent="0.25">
      <c r="A264" s="401"/>
      <c r="B264" s="132"/>
      <c r="L264" s="132"/>
      <c r="V264" s="132"/>
      <c r="AF264" s="132"/>
      <c r="AP264" s="132"/>
      <c r="AZ264" s="139"/>
      <c r="BA264" s="139"/>
      <c r="BB264" s="139"/>
      <c r="BC264" s="139"/>
      <c r="BD264" s="139"/>
      <c r="BE264" s="139"/>
      <c r="BF264" s="139"/>
      <c r="BG264" s="139"/>
      <c r="BH264" s="140"/>
      <c r="BI264" s="140"/>
      <c r="BJ264" s="139"/>
      <c r="BK264" s="140"/>
      <c r="BL264" s="140"/>
      <c r="BM264" s="140"/>
      <c r="BN264" s="140"/>
      <c r="BO264" s="140"/>
      <c r="BP264" s="140"/>
      <c r="BQ264" s="140"/>
      <c r="BR264" s="140"/>
      <c r="BS264" s="140"/>
      <c r="BT264" s="139"/>
      <c r="BU264" s="140"/>
      <c r="BV264" s="140"/>
      <c r="BW264" s="140"/>
      <c r="BX264" s="140"/>
      <c r="BY264" s="140"/>
      <c r="BZ264" s="140"/>
      <c r="CA264" s="140"/>
      <c r="CB264" s="140"/>
      <c r="CC264" s="140"/>
      <c r="CD264" s="139"/>
      <c r="CE264" s="140"/>
      <c r="CF264" s="140"/>
      <c r="CG264" s="140"/>
      <c r="CH264" s="140"/>
      <c r="CI264" s="140"/>
      <c r="CJ264" s="140"/>
      <c r="CK264" s="140"/>
      <c r="CL264" s="140"/>
      <c r="CM264" s="140"/>
      <c r="CN264" s="139"/>
      <c r="CO264" s="140"/>
      <c r="CP264" s="140"/>
      <c r="CQ264" s="140"/>
      <c r="CR264" s="140"/>
      <c r="CS264" s="140"/>
      <c r="CT264" s="140"/>
      <c r="CU264" s="140"/>
      <c r="CV264" s="140"/>
      <c r="CW264" s="140"/>
      <c r="CX264" s="139"/>
      <c r="CY264" s="140"/>
      <c r="CZ264" s="140"/>
      <c r="DH264" s="132"/>
      <c r="DR264" s="132"/>
      <c r="EB264" s="132"/>
      <c r="EL264" s="132"/>
      <c r="EV264" s="132"/>
      <c r="FF264" s="132"/>
      <c r="FP264" s="132"/>
      <c r="FZ264" s="132"/>
      <c r="GJ264" s="132"/>
      <c r="GT264" s="132"/>
      <c r="HD264" s="132"/>
      <c r="HN264" s="132"/>
      <c r="HX264" s="132"/>
      <c r="IH264" s="132"/>
    </row>
    <row xmlns:x14ac="http://schemas.microsoft.com/office/spreadsheetml/2009/9/ac" r="265" s="3" customFormat="true" x14ac:dyDescent="0.25">
      <c r="A265" s="401"/>
      <c r="B265" s="132"/>
      <c r="L265" s="132"/>
      <c r="V265" s="132"/>
      <c r="AF265" s="132"/>
      <c r="AP265" s="132"/>
      <c r="AZ265" s="139"/>
      <c r="BA265" s="139"/>
      <c r="BB265" s="139"/>
      <c r="BC265" s="139"/>
      <c r="BD265" s="139"/>
      <c r="BE265" s="139"/>
      <c r="BF265" s="139"/>
      <c r="BG265" s="139"/>
      <c r="BH265" s="140"/>
      <c r="BI265" s="140"/>
      <c r="BJ265" s="139"/>
      <c r="BK265" s="140"/>
      <c r="BL265" s="140"/>
      <c r="BM265" s="140"/>
      <c r="BN265" s="140"/>
      <c r="BO265" s="140"/>
      <c r="BP265" s="140"/>
      <c r="BQ265" s="140"/>
      <c r="BR265" s="140"/>
      <c r="BS265" s="140"/>
      <c r="BT265" s="139"/>
      <c r="BU265" s="140"/>
      <c r="BV265" s="140"/>
      <c r="BW265" s="140"/>
      <c r="BX265" s="140"/>
      <c r="BY265" s="140"/>
      <c r="BZ265" s="140"/>
      <c r="CA265" s="140"/>
      <c r="CB265" s="140"/>
      <c r="CC265" s="140"/>
      <c r="CD265" s="139"/>
      <c r="CE265" s="140"/>
      <c r="CF265" s="140"/>
      <c r="CG265" s="140"/>
      <c r="CH265" s="140"/>
      <c r="CI265" s="140"/>
      <c r="CJ265" s="140"/>
      <c r="CK265" s="140"/>
      <c r="CL265" s="140"/>
      <c r="CM265" s="140"/>
      <c r="CN265" s="139"/>
      <c r="CO265" s="140"/>
      <c r="CP265" s="140"/>
      <c r="CQ265" s="140"/>
      <c r="CR265" s="140"/>
      <c r="CS265" s="140"/>
      <c r="CT265" s="140"/>
      <c r="CU265" s="140"/>
      <c r="CV265" s="140"/>
      <c r="CW265" s="140"/>
      <c r="CX265" s="139"/>
      <c r="CY265" s="140"/>
      <c r="CZ265" s="140"/>
      <c r="DH265" s="132"/>
      <c r="DR265" s="132"/>
      <c r="EB265" s="132"/>
      <c r="EL265" s="132"/>
      <c r="EV265" s="132"/>
      <c r="FF265" s="132"/>
      <c r="FP265" s="132"/>
      <c r="FZ265" s="132"/>
      <c r="GJ265" s="132"/>
      <c r="GT265" s="132"/>
      <c r="HD265" s="132"/>
      <c r="HN265" s="132"/>
      <c r="HX265" s="132"/>
      <c r="IH265" s="132"/>
    </row>
    <row xmlns:x14ac="http://schemas.microsoft.com/office/spreadsheetml/2009/9/ac" r="266" s="3" customFormat="true" x14ac:dyDescent="0.25">
      <c r="A266" s="401"/>
      <c r="B266" s="132"/>
      <c r="L266" s="132"/>
      <c r="V266" s="132"/>
      <c r="AF266" s="132"/>
      <c r="AP266" s="132"/>
      <c r="AZ266" s="139"/>
      <c r="BA266" s="139"/>
      <c r="BB266" s="139"/>
      <c r="BC266" s="139"/>
      <c r="BD266" s="139"/>
      <c r="BE266" s="139"/>
      <c r="BF266" s="139"/>
      <c r="BG266" s="139"/>
      <c r="BH266" s="140"/>
      <c r="BI266" s="140"/>
      <c r="BJ266" s="139"/>
      <c r="BK266" s="140"/>
      <c r="BL266" s="140"/>
      <c r="BM266" s="140"/>
      <c r="BN266" s="140"/>
      <c r="BO266" s="140"/>
      <c r="BP266" s="140"/>
      <c r="BQ266" s="140"/>
      <c r="BR266" s="140"/>
      <c r="BS266" s="140"/>
      <c r="BT266" s="139"/>
      <c r="BU266" s="140"/>
      <c r="BV266" s="140"/>
      <c r="BW266" s="140"/>
      <c r="BX266" s="140"/>
      <c r="BY266" s="140"/>
      <c r="BZ266" s="140"/>
      <c r="CA266" s="140"/>
      <c r="CB266" s="140"/>
      <c r="CC266" s="140"/>
      <c r="CD266" s="139"/>
      <c r="CE266" s="140"/>
      <c r="CF266" s="140"/>
      <c r="CG266" s="140"/>
      <c r="CH266" s="140"/>
      <c r="CI266" s="140"/>
      <c r="CJ266" s="140"/>
      <c r="CK266" s="140"/>
      <c r="CL266" s="140"/>
      <c r="CM266" s="140"/>
      <c r="CN266" s="139"/>
      <c r="CO266" s="140"/>
      <c r="CP266" s="140"/>
      <c r="CQ266" s="140"/>
      <c r="CR266" s="140"/>
      <c r="CS266" s="140"/>
      <c r="CT266" s="140"/>
      <c r="CU266" s="140"/>
      <c r="CV266" s="140"/>
      <c r="CW266" s="140"/>
      <c r="CX266" s="139"/>
      <c r="CY266" s="140"/>
      <c r="CZ266" s="140"/>
      <c r="DH266" s="132"/>
      <c r="DR266" s="132"/>
      <c r="EB266" s="132"/>
      <c r="EL266" s="132"/>
      <c r="EV266" s="132"/>
      <c r="FF266" s="132"/>
      <c r="FP266" s="132"/>
      <c r="FZ266" s="132"/>
      <c r="GJ266" s="132"/>
      <c r="GT266" s="132"/>
      <c r="HD266" s="132"/>
      <c r="HN266" s="132"/>
      <c r="HX266" s="132"/>
      <c r="IH266" s="132"/>
    </row>
    <row xmlns:x14ac="http://schemas.microsoft.com/office/spreadsheetml/2009/9/ac" r="267" s="3" customFormat="true" x14ac:dyDescent="0.25">
      <c r="A267" s="401"/>
      <c r="B267" s="132"/>
      <c r="L267" s="132"/>
      <c r="V267" s="132"/>
      <c r="AF267" s="132"/>
      <c r="AP267" s="132"/>
      <c r="AZ267" s="139"/>
      <c r="BA267" s="139"/>
      <c r="BB267" s="139"/>
      <c r="BC267" s="139"/>
      <c r="BD267" s="139"/>
      <c r="BE267" s="139"/>
      <c r="BF267" s="139"/>
      <c r="BG267" s="139"/>
      <c r="BH267" s="140"/>
      <c r="BI267" s="140"/>
      <c r="BJ267" s="139"/>
      <c r="BK267" s="140"/>
      <c r="BL267" s="140"/>
      <c r="BM267" s="140"/>
      <c r="BN267" s="140"/>
      <c r="BO267" s="140"/>
      <c r="BP267" s="140"/>
      <c r="BQ267" s="140"/>
      <c r="BR267" s="140"/>
      <c r="BS267" s="140"/>
      <c r="BT267" s="139"/>
      <c r="BU267" s="140"/>
      <c r="BV267" s="140"/>
      <c r="BW267" s="140"/>
      <c r="BX267" s="140"/>
      <c r="BY267" s="140"/>
      <c r="BZ267" s="140"/>
      <c r="CA267" s="140"/>
      <c r="CB267" s="140"/>
      <c r="CC267" s="140"/>
      <c r="CD267" s="139"/>
      <c r="CE267" s="140"/>
      <c r="CF267" s="140"/>
      <c r="CG267" s="140"/>
      <c r="CH267" s="140"/>
      <c r="CI267" s="140"/>
      <c r="CJ267" s="140"/>
      <c r="CK267" s="140"/>
      <c r="CL267" s="140"/>
      <c r="CM267" s="140"/>
      <c r="CN267" s="139"/>
      <c r="CO267" s="140"/>
      <c r="CP267" s="140"/>
      <c r="CQ267" s="140"/>
      <c r="CR267" s="140"/>
      <c r="CS267" s="140"/>
      <c r="CT267" s="140"/>
      <c r="CU267" s="140"/>
      <c r="CV267" s="140"/>
      <c r="CW267" s="140"/>
      <c r="CX267" s="139"/>
      <c r="CY267" s="140"/>
      <c r="CZ267" s="140"/>
      <c r="DH267" s="132"/>
      <c r="DR267" s="132"/>
      <c r="EB267" s="132"/>
      <c r="EL267" s="132"/>
      <c r="EV267" s="132"/>
      <c r="FF267" s="132"/>
      <c r="FP267" s="132"/>
      <c r="FZ267" s="132"/>
      <c r="GJ267" s="132"/>
      <c r="GT267" s="132"/>
      <c r="HD267" s="132"/>
      <c r="HN267" s="132"/>
      <c r="HX267" s="132"/>
      <c r="IH267" s="132"/>
    </row>
    <row xmlns:x14ac="http://schemas.microsoft.com/office/spreadsheetml/2009/9/ac" r="268" s="3" customFormat="true" x14ac:dyDescent="0.25">
      <c r="A268" s="401"/>
      <c r="B268" s="132"/>
      <c r="L268" s="132"/>
      <c r="V268" s="132"/>
      <c r="AF268" s="132"/>
      <c r="AP268" s="132"/>
      <c r="AZ268" s="139"/>
      <c r="BA268" s="139"/>
      <c r="BB268" s="139"/>
      <c r="BC268" s="139"/>
      <c r="BD268" s="139"/>
      <c r="BE268" s="139"/>
      <c r="BF268" s="139"/>
      <c r="BG268" s="139"/>
      <c r="BH268" s="140"/>
      <c r="BI268" s="140"/>
      <c r="BJ268" s="139"/>
      <c r="BK268" s="140"/>
      <c r="BL268" s="140"/>
      <c r="BM268" s="140"/>
      <c r="BN268" s="140"/>
      <c r="BO268" s="140"/>
      <c r="BP268" s="140"/>
      <c r="BQ268" s="140"/>
      <c r="BR268" s="140"/>
      <c r="BS268" s="140"/>
      <c r="BT268" s="139"/>
      <c r="BU268" s="140"/>
      <c r="BV268" s="140"/>
      <c r="BW268" s="140"/>
      <c r="BX268" s="140"/>
      <c r="BY268" s="140"/>
      <c r="BZ268" s="140"/>
      <c r="CA268" s="140"/>
      <c r="CB268" s="140"/>
      <c r="CC268" s="140"/>
      <c r="CD268" s="139"/>
      <c r="CE268" s="140"/>
      <c r="CF268" s="140"/>
      <c r="CG268" s="140"/>
      <c r="CH268" s="140"/>
      <c r="CI268" s="140"/>
      <c r="CJ268" s="140"/>
      <c r="CK268" s="140"/>
      <c r="CL268" s="140"/>
      <c r="CM268" s="140"/>
      <c r="CN268" s="139"/>
      <c r="CO268" s="140"/>
      <c r="CP268" s="140"/>
      <c r="CQ268" s="140"/>
      <c r="CR268" s="140"/>
      <c r="CS268" s="140"/>
      <c r="CT268" s="140"/>
      <c r="CU268" s="140"/>
      <c r="CV268" s="140"/>
      <c r="CW268" s="140"/>
      <c r="CX268" s="139"/>
      <c r="CY268" s="140"/>
      <c r="CZ268" s="140"/>
      <c r="DH268" s="132"/>
      <c r="DR268" s="132"/>
      <c r="EB268" s="132"/>
      <c r="EL268" s="132"/>
      <c r="EV268" s="132"/>
      <c r="FF268" s="132"/>
      <c r="FP268" s="132"/>
      <c r="FZ268" s="132"/>
      <c r="GJ268" s="132"/>
      <c r="GT268" s="132"/>
      <c r="HD268" s="132"/>
      <c r="HN268" s="132"/>
      <c r="HX268" s="132"/>
      <c r="IH268" s="132"/>
    </row>
    <row xmlns:x14ac="http://schemas.microsoft.com/office/spreadsheetml/2009/9/ac" r="269" s="3" customFormat="true" x14ac:dyDescent="0.25">
      <c r="A269" s="401"/>
      <c r="B269" s="132"/>
      <c r="L269" s="132"/>
      <c r="V269" s="132"/>
      <c r="AF269" s="132"/>
      <c r="AP269" s="132"/>
      <c r="AZ269" s="139"/>
      <c r="BA269" s="139"/>
      <c r="BB269" s="139"/>
      <c r="BC269" s="139"/>
      <c r="BD269" s="139"/>
      <c r="BE269" s="139"/>
      <c r="BF269" s="139"/>
      <c r="BG269" s="139"/>
      <c r="BH269" s="140"/>
      <c r="BI269" s="140"/>
      <c r="BJ269" s="139"/>
      <c r="BK269" s="140"/>
      <c r="BL269" s="140"/>
      <c r="BM269" s="140"/>
      <c r="BN269" s="140"/>
      <c r="BO269" s="140"/>
      <c r="BP269" s="140"/>
      <c r="BQ269" s="140"/>
      <c r="BR269" s="140"/>
      <c r="BS269" s="140"/>
      <c r="BT269" s="139"/>
      <c r="BU269" s="140"/>
      <c r="BV269" s="140"/>
      <c r="BW269" s="140"/>
      <c r="BX269" s="140"/>
      <c r="BY269" s="140"/>
      <c r="BZ269" s="140"/>
      <c r="CA269" s="140"/>
      <c r="CB269" s="140"/>
      <c r="CC269" s="140"/>
      <c r="CD269" s="139"/>
      <c r="CE269" s="140"/>
      <c r="CF269" s="140"/>
      <c r="CG269" s="140"/>
      <c r="CH269" s="140"/>
      <c r="CI269" s="140"/>
      <c r="CJ269" s="140"/>
      <c r="CK269" s="140"/>
      <c r="CL269" s="140"/>
      <c r="CM269" s="140"/>
      <c r="CN269" s="139"/>
      <c r="CO269" s="140"/>
      <c r="CP269" s="140"/>
      <c r="CQ269" s="140"/>
      <c r="CR269" s="140"/>
      <c r="CS269" s="140"/>
      <c r="CT269" s="140"/>
      <c r="CU269" s="140"/>
      <c r="CV269" s="140"/>
      <c r="CW269" s="140"/>
      <c r="CX269" s="139"/>
      <c r="CY269" s="140"/>
      <c r="CZ269" s="140"/>
      <c r="DH269" s="132"/>
      <c r="DR269" s="132"/>
      <c r="EB269" s="132"/>
      <c r="EL269" s="132"/>
      <c r="EV269" s="132"/>
      <c r="FF269" s="132"/>
      <c r="FP269" s="132"/>
      <c r="FZ269" s="132"/>
      <c r="GJ269" s="132"/>
      <c r="GT269" s="132"/>
      <c r="HD269" s="132"/>
      <c r="HN269" s="132"/>
      <c r="HX269" s="132"/>
      <c r="IH269" s="132"/>
    </row>
    <row xmlns:x14ac="http://schemas.microsoft.com/office/spreadsheetml/2009/9/ac" r="270" s="3" customFormat="true" x14ac:dyDescent="0.25">
      <c r="A270" s="401"/>
      <c r="B270" s="132"/>
      <c r="L270" s="132"/>
      <c r="V270" s="132"/>
      <c r="AF270" s="132"/>
      <c r="AP270" s="132"/>
      <c r="AZ270" s="139"/>
      <c r="BA270" s="139"/>
      <c r="BB270" s="139"/>
      <c r="BC270" s="139"/>
      <c r="BD270" s="139"/>
      <c r="BE270" s="139"/>
      <c r="BF270" s="139"/>
      <c r="BG270" s="139"/>
      <c r="BH270" s="140"/>
      <c r="BI270" s="140"/>
      <c r="BJ270" s="139"/>
      <c r="BK270" s="140"/>
      <c r="BL270" s="140"/>
      <c r="BM270" s="140"/>
      <c r="BN270" s="140"/>
      <c r="BO270" s="140"/>
      <c r="BP270" s="140"/>
      <c r="BQ270" s="140"/>
      <c r="BR270" s="140"/>
      <c r="BS270" s="140"/>
      <c r="BT270" s="139"/>
      <c r="BU270" s="140"/>
      <c r="BV270" s="140"/>
      <c r="BW270" s="140"/>
      <c r="BX270" s="140"/>
      <c r="BY270" s="140"/>
      <c r="BZ270" s="140"/>
      <c r="CA270" s="140"/>
      <c r="CB270" s="140"/>
      <c r="CC270" s="140"/>
      <c r="CD270" s="139"/>
      <c r="CE270" s="140"/>
      <c r="CF270" s="140"/>
      <c r="CG270" s="140"/>
      <c r="CH270" s="140"/>
      <c r="CI270" s="140"/>
      <c r="CJ270" s="140"/>
      <c r="CK270" s="140"/>
      <c r="CL270" s="140"/>
      <c r="CM270" s="140"/>
      <c r="CN270" s="139"/>
      <c r="CO270" s="140"/>
      <c r="CP270" s="140"/>
      <c r="CQ270" s="140"/>
      <c r="CR270" s="140"/>
      <c r="CS270" s="140"/>
      <c r="CT270" s="140"/>
      <c r="CU270" s="140"/>
      <c r="CV270" s="140"/>
      <c r="CW270" s="140"/>
      <c r="CX270" s="139"/>
      <c r="CY270" s="140"/>
      <c r="CZ270" s="140"/>
      <c r="DH270" s="132"/>
      <c r="DR270" s="132"/>
      <c r="EB270" s="132"/>
      <c r="EL270" s="132"/>
      <c r="EV270" s="132"/>
      <c r="FF270" s="132"/>
      <c r="FP270" s="132"/>
      <c r="FZ270" s="132"/>
      <c r="GJ270" s="132"/>
      <c r="GT270" s="132"/>
      <c r="HD270" s="132"/>
      <c r="HN270" s="132"/>
      <c r="HX270" s="132"/>
      <c r="IH270" s="132"/>
    </row>
    <row xmlns:x14ac="http://schemas.microsoft.com/office/spreadsheetml/2009/9/ac" r="271" s="3" customFormat="true" x14ac:dyDescent="0.25">
      <c r="A271" s="401"/>
      <c r="B271" s="132"/>
      <c r="L271" s="132"/>
      <c r="V271" s="132"/>
      <c r="AF271" s="132"/>
      <c r="AP271" s="132"/>
      <c r="AZ271" s="139"/>
      <c r="BA271" s="139"/>
      <c r="BB271" s="139"/>
      <c r="BC271" s="139"/>
      <c r="BD271" s="139"/>
      <c r="BE271" s="139"/>
      <c r="BF271" s="139"/>
      <c r="BG271" s="139"/>
      <c r="BH271" s="140"/>
      <c r="BI271" s="140"/>
      <c r="BJ271" s="139"/>
      <c r="BK271" s="140"/>
      <c r="BL271" s="140"/>
      <c r="BM271" s="140"/>
      <c r="BN271" s="140"/>
      <c r="BO271" s="140"/>
      <c r="BP271" s="140"/>
      <c r="BQ271" s="140"/>
      <c r="BR271" s="140"/>
      <c r="BS271" s="140"/>
      <c r="BT271" s="139"/>
      <c r="BU271" s="140"/>
      <c r="BV271" s="140"/>
      <c r="BW271" s="140"/>
      <c r="BX271" s="140"/>
      <c r="BY271" s="140"/>
      <c r="BZ271" s="140"/>
      <c r="CA271" s="140"/>
      <c r="CB271" s="140"/>
      <c r="CC271" s="140"/>
      <c r="CD271" s="139"/>
      <c r="CE271" s="140"/>
      <c r="CF271" s="140"/>
      <c r="CG271" s="140"/>
      <c r="CH271" s="140"/>
      <c r="CI271" s="140"/>
      <c r="CJ271" s="140"/>
      <c r="CK271" s="140"/>
      <c r="CL271" s="140"/>
      <c r="CM271" s="140"/>
      <c r="CN271" s="139"/>
      <c r="CO271" s="140"/>
      <c r="CP271" s="140"/>
      <c r="CQ271" s="140"/>
      <c r="CR271" s="140"/>
      <c r="CS271" s="140"/>
      <c r="CT271" s="140"/>
      <c r="CU271" s="140"/>
      <c r="CV271" s="140"/>
      <c r="CW271" s="140"/>
      <c r="CX271" s="139"/>
      <c r="CY271" s="140"/>
      <c r="CZ271" s="140"/>
      <c r="DH271" s="132"/>
      <c r="DR271" s="132"/>
      <c r="EB271" s="132"/>
      <c r="EL271" s="132"/>
      <c r="EV271" s="132"/>
      <c r="FF271" s="132"/>
      <c r="FP271" s="132"/>
      <c r="FZ271" s="132"/>
      <c r="GJ271" s="132"/>
      <c r="GT271" s="132"/>
      <c r="HD271" s="132"/>
      <c r="HN271" s="132"/>
      <c r="HX271" s="132"/>
      <c r="IH271" s="132"/>
    </row>
    <row xmlns:x14ac="http://schemas.microsoft.com/office/spreadsheetml/2009/9/ac" r="272" s="3" customFormat="true" x14ac:dyDescent="0.25">
      <c r="A272" s="401"/>
      <c r="B272" s="132"/>
      <c r="L272" s="132"/>
      <c r="V272" s="132"/>
      <c r="AF272" s="132"/>
      <c r="AP272" s="132"/>
      <c r="AZ272" s="139"/>
      <c r="BA272" s="139"/>
      <c r="BB272" s="139"/>
      <c r="BC272" s="139"/>
      <c r="BD272" s="139"/>
      <c r="BE272" s="139"/>
      <c r="BF272" s="139"/>
      <c r="BG272" s="139"/>
      <c r="BH272" s="140"/>
      <c r="BI272" s="140"/>
      <c r="BJ272" s="139"/>
      <c r="BK272" s="140"/>
      <c r="BL272" s="140"/>
      <c r="BM272" s="140"/>
      <c r="BN272" s="140"/>
      <c r="BO272" s="140"/>
      <c r="BP272" s="140"/>
      <c r="BQ272" s="140"/>
      <c r="BR272" s="140"/>
      <c r="BS272" s="140"/>
      <c r="BT272" s="139"/>
      <c r="BU272" s="140"/>
      <c r="BV272" s="140"/>
      <c r="BW272" s="140"/>
      <c r="BX272" s="140"/>
      <c r="BY272" s="140"/>
      <c r="BZ272" s="140"/>
      <c r="CA272" s="140"/>
      <c r="CB272" s="140"/>
      <c r="CC272" s="140"/>
      <c r="CD272" s="139"/>
      <c r="CE272" s="140"/>
      <c r="CF272" s="140"/>
      <c r="CG272" s="140"/>
      <c r="CH272" s="140"/>
      <c r="CI272" s="140"/>
      <c r="CJ272" s="140"/>
      <c r="CK272" s="140"/>
      <c r="CL272" s="140"/>
      <c r="CM272" s="140"/>
      <c r="CN272" s="139"/>
      <c r="CO272" s="140"/>
      <c r="CP272" s="140"/>
      <c r="CQ272" s="140"/>
      <c r="CR272" s="140"/>
      <c r="CS272" s="140"/>
      <c r="CT272" s="140"/>
      <c r="CU272" s="140"/>
      <c r="CV272" s="140"/>
      <c r="CW272" s="140"/>
      <c r="CX272" s="139"/>
      <c r="CY272" s="140"/>
      <c r="CZ272" s="140"/>
      <c r="DH272" s="132"/>
      <c r="DR272" s="132"/>
      <c r="EB272" s="132"/>
      <c r="EL272" s="132"/>
      <c r="EV272" s="132"/>
      <c r="FF272" s="132"/>
      <c r="FP272" s="132"/>
      <c r="FZ272" s="132"/>
      <c r="GJ272" s="132"/>
      <c r="GT272" s="132"/>
      <c r="HD272" s="132"/>
      <c r="HN272" s="132"/>
      <c r="HX272" s="132"/>
      <c r="IH272" s="132"/>
    </row>
    <row xmlns:x14ac="http://schemas.microsoft.com/office/spreadsheetml/2009/9/ac" r="273" s="3" customFormat="true" x14ac:dyDescent="0.25">
      <c r="A273" s="401"/>
      <c r="B273" s="132"/>
      <c r="L273" s="132"/>
      <c r="V273" s="132"/>
      <c r="AF273" s="132"/>
      <c r="AP273" s="132"/>
      <c r="AZ273" s="139"/>
      <c r="BA273" s="139"/>
      <c r="BB273" s="139"/>
      <c r="BC273" s="139"/>
      <c r="BD273" s="139"/>
      <c r="BE273" s="139"/>
      <c r="BF273" s="139"/>
      <c r="BG273" s="139"/>
      <c r="BH273" s="140"/>
      <c r="BI273" s="140"/>
      <c r="BJ273" s="139"/>
      <c r="BK273" s="140"/>
      <c r="BL273" s="140"/>
      <c r="BM273" s="140"/>
      <c r="BN273" s="140"/>
      <c r="BO273" s="140"/>
      <c r="BP273" s="140"/>
      <c r="BQ273" s="140"/>
      <c r="BR273" s="140"/>
      <c r="BS273" s="140"/>
      <c r="BT273" s="139"/>
      <c r="BU273" s="140"/>
      <c r="BV273" s="140"/>
      <c r="BW273" s="140"/>
      <c r="BX273" s="140"/>
      <c r="BY273" s="140"/>
      <c r="BZ273" s="140"/>
      <c r="CA273" s="140"/>
      <c r="CB273" s="140"/>
      <c r="CC273" s="140"/>
      <c r="CD273" s="139"/>
      <c r="CE273" s="140"/>
      <c r="CF273" s="140"/>
      <c r="CG273" s="140"/>
      <c r="CH273" s="140"/>
      <c r="CI273" s="140"/>
      <c r="CJ273" s="140"/>
      <c r="CK273" s="140"/>
      <c r="CL273" s="140"/>
      <c r="CM273" s="140"/>
      <c r="CN273" s="139"/>
      <c r="CO273" s="140"/>
      <c r="CP273" s="140"/>
      <c r="CQ273" s="140"/>
      <c r="CR273" s="140"/>
      <c r="CS273" s="140"/>
      <c r="CT273" s="140"/>
      <c r="CU273" s="140"/>
      <c r="CV273" s="140"/>
      <c r="CW273" s="140"/>
      <c r="CX273" s="139"/>
      <c r="CY273" s="140"/>
      <c r="CZ273" s="140"/>
      <c r="DH273" s="132"/>
      <c r="DR273" s="132"/>
      <c r="EB273" s="132"/>
      <c r="EL273" s="132"/>
      <c r="EV273" s="132"/>
      <c r="FF273" s="132"/>
      <c r="FP273" s="132"/>
      <c r="FZ273" s="132"/>
      <c r="GJ273" s="132"/>
      <c r="GT273" s="132"/>
      <c r="HD273" s="132"/>
      <c r="HN273" s="132"/>
      <c r="HX273" s="132"/>
      <c r="IH273" s="132"/>
    </row>
    <row xmlns:x14ac="http://schemas.microsoft.com/office/spreadsheetml/2009/9/ac" r="274" s="3" customFormat="true" x14ac:dyDescent="0.25">
      <c r="A274" s="401"/>
      <c r="B274" s="132"/>
      <c r="L274" s="132"/>
      <c r="V274" s="132"/>
      <c r="AF274" s="132"/>
      <c r="AP274" s="132"/>
      <c r="AZ274" s="139"/>
      <c r="BA274" s="139"/>
      <c r="BB274" s="139"/>
      <c r="BC274" s="139"/>
      <c r="BD274" s="139"/>
      <c r="BE274" s="139"/>
      <c r="BF274" s="139"/>
      <c r="BG274" s="139"/>
      <c r="BH274" s="140"/>
      <c r="BI274" s="140"/>
      <c r="BJ274" s="139"/>
      <c r="BK274" s="140"/>
      <c r="BL274" s="140"/>
      <c r="BM274" s="140"/>
      <c r="BN274" s="140"/>
      <c r="BO274" s="140"/>
      <c r="BP274" s="140"/>
      <c r="BQ274" s="140"/>
      <c r="BR274" s="140"/>
      <c r="BS274" s="140"/>
      <c r="BT274" s="139"/>
      <c r="BU274" s="140"/>
      <c r="BV274" s="140"/>
      <c r="BW274" s="140"/>
      <c r="BX274" s="140"/>
      <c r="BY274" s="140"/>
      <c r="BZ274" s="140"/>
      <c r="CA274" s="140"/>
      <c r="CB274" s="140"/>
      <c r="CC274" s="140"/>
      <c r="CD274" s="139"/>
      <c r="CE274" s="140"/>
      <c r="CF274" s="140"/>
      <c r="CG274" s="140"/>
      <c r="CH274" s="140"/>
      <c r="CI274" s="140"/>
      <c r="CJ274" s="140"/>
      <c r="CK274" s="140"/>
      <c r="CL274" s="140"/>
      <c r="CM274" s="140"/>
      <c r="CN274" s="139"/>
      <c r="CO274" s="140"/>
      <c r="CP274" s="140"/>
      <c r="CQ274" s="140"/>
      <c r="CR274" s="140"/>
      <c r="CS274" s="140"/>
      <c r="CT274" s="140"/>
      <c r="CU274" s="140"/>
      <c r="CV274" s="140"/>
      <c r="CW274" s="140"/>
      <c r="CX274" s="139"/>
      <c r="CY274" s="140"/>
      <c r="CZ274" s="140"/>
      <c r="DH274" s="132"/>
      <c r="DR274" s="132"/>
      <c r="EB274" s="132"/>
      <c r="EL274" s="132"/>
      <c r="EV274" s="132"/>
      <c r="FF274" s="132"/>
      <c r="FP274" s="132"/>
      <c r="FZ274" s="132"/>
      <c r="GJ274" s="132"/>
      <c r="GT274" s="132"/>
      <c r="HD274" s="132"/>
      <c r="HN274" s="132"/>
      <c r="HX274" s="132"/>
      <c r="IH274" s="132"/>
    </row>
    <row xmlns:x14ac="http://schemas.microsoft.com/office/spreadsheetml/2009/9/ac" r="275" s="3" customFormat="true" x14ac:dyDescent="0.25">
      <c r="A275" s="401"/>
      <c r="B275" s="132"/>
      <c r="L275" s="132"/>
      <c r="V275" s="132"/>
      <c r="AF275" s="132"/>
      <c r="AP275" s="132"/>
      <c r="AZ275" s="139"/>
      <c r="BA275" s="139"/>
      <c r="BB275" s="139"/>
      <c r="BC275" s="139"/>
      <c r="BD275" s="139"/>
      <c r="BE275" s="139"/>
      <c r="BF275" s="139"/>
      <c r="BG275" s="139"/>
      <c r="BH275" s="140"/>
      <c r="BI275" s="140"/>
      <c r="BJ275" s="139"/>
      <c r="BK275" s="140"/>
      <c r="BL275" s="140"/>
      <c r="BM275" s="140"/>
      <c r="BN275" s="140"/>
      <c r="BO275" s="140"/>
      <c r="BP275" s="140"/>
      <c r="BQ275" s="140"/>
      <c r="BR275" s="140"/>
      <c r="BS275" s="140"/>
      <c r="BT275" s="139"/>
      <c r="BU275" s="140"/>
      <c r="BV275" s="140"/>
      <c r="BW275" s="140"/>
      <c r="BX275" s="140"/>
      <c r="BY275" s="140"/>
      <c r="BZ275" s="140"/>
      <c r="CA275" s="140"/>
      <c r="CB275" s="140"/>
      <c r="CC275" s="140"/>
      <c r="CD275" s="139"/>
      <c r="CE275" s="140"/>
      <c r="CF275" s="140"/>
      <c r="CG275" s="140"/>
      <c r="CH275" s="140"/>
      <c r="CI275" s="140"/>
      <c r="CJ275" s="140"/>
      <c r="CK275" s="140"/>
      <c r="CL275" s="140"/>
      <c r="CM275" s="140"/>
      <c r="CN275" s="139"/>
      <c r="CO275" s="140"/>
      <c r="CP275" s="140"/>
      <c r="CQ275" s="140"/>
      <c r="CR275" s="140"/>
      <c r="CS275" s="140"/>
      <c r="CT275" s="140"/>
      <c r="CU275" s="140"/>
      <c r="CV275" s="140"/>
      <c r="CW275" s="140"/>
      <c r="CX275" s="139"/>
      <c r="CY275" s="140"/>
      <c r="CZ275" s="140"/>
      <c r="DH275" s="132"/>
      <c r="DR275" s="132"/>
      <c r="EB275" s="132"/>
      <c r="EL275" s="132"/>
      <c r="EV275" s="132"/>
      <c r="FF275" s="132"/>
      <c r="FP275" s="132"/>
      <c r="FZ275" s="132"/>
      <c r="GJ275" s="132"/>
      <c r="GT275" s="132"/>
      <c r="HD275" s="132"/>
      <c r="HN275" s="132"/>
      <c r="HX275" s="132"/>
      <c r="IH275" s="132"/>
    </row>
    <row xmlns:x14ac="http://schemas.microsoft.com/office/spreadsheetml/2009/9/ac" r="276" s="3" customFormat="true" x14ac:dyDescent="0.25">
      <c r="A276" s="401"/>
      <c r="B276" s="132"/>
      <c r="L276" s="132"/>
      <c r="V276" s="132"/>
      <c r="AF276" s="132"/>
      <c r="AP276" s="132"/>
      <c r="AZ276" s="139"/>
      <c r="BA276" s="139"/>
      <c r="BB276" s="139"/>
      <c r="BC276" s="139"/>
      <c r="BD276" s="139"/>
      <c r="BE276" s="139"/>
      <c r="BF276" s="139"/>
      <c r="BG276" s="139"/>
      <c r="BH276" s="140"/>
      <c r="BI276" s="140"/>
      <c r="BJ276" s="139"/>
      <c r="BK276" s="140"/>
      <c r="BL276" s="140"/>
      <c r="BM276" s="140"/>
      <c r="BN276" s="140"/>
      <c r="BO276" s="140"/>
      <c r="BP276" s="140"/>
      <c r="BQ276" s="140"/>
      <c r="BR276" s="140"/>
      <c r="BS276" s="140"/>
      <c r="BT276" s="139"/>
      <c r="BU276" s="140"/>
      <c r="BV276" s="140"/>
      <c r="BW276" s="140"/>
      <c r="BX276" s="140"/>
      <c r="BY276" s="140"/>
      <c r="BZ276" s="140"/>
      <c r="CA276" s="140"/>
      <c r="CB276" s="140"/>
      <c r="CC276" s="140"/>
      <c r="CD276" s="139"/>
      <c r="CE276" s="140"/>
      <c r="CF276" s="140"/>
      <c r="CG276" s="140"/>
      <c r="CH276" s="140"/>
      <c r="CI276" s="140"/>
      <c r="CJ276" s="140"/>
      <c r="CK276" s="140"/>
      <c r="CL276" s="140"/>
      <c r="CM276" s="140"/>
      <c r="CN276" s="139"/>
      <c r="CO276" s="140"/>
      <c r="CP276" s="140"/>
      <c r="CQ276" s="140"/>
      <c r="CR276" s="140"/>
      <c r="CS276" s="140"/>
      <c r="CT276" s="140"/>
      <c r="CU276" s="140"/>
      <c r="CV276" s="140"/>
      <c r="CW276" s="140"/>
      <c r="CX276" s="139"/>
      <c r="CY276" s="140"/>
      <c r="CZ276" s="140"/>
      <c r="DH276" s="132"/>
      <c r="DR276" s="132"/>
      <c r="EB276" s="132"/>
      <c r="EL276" s="132"/>
      <c r="EV276" s="132"/>
      <c r="FF276" s="132"/>
      <c r="FP276" s="132"/>
      <c r="FZ276" s="132"/>
      <c r="GJ276" s="132"/>
      <c r="GT276" s="132"/>
      <c r="HD276" s="132"/>
      <c r="HN276" s="132"/>
      <c r="HX276" s="132"/>
      <c r="IH276" s="132"/>
    </row>
    <row xmlns:x14ac="http://schemas.microsoft.com/office/spreadsheetml/2009/9/ac" r="277" s="3" customFormat="true" x14ac:dyDescent="0.25">
      <c r="A277" s="401"/>
      <c r="B277" s="132"/>
      <c r="L277" s="132"/>
      <c r="V277" s="132"/>
      <c r="AF277" s="132"/>
      <c r="AP277" s="132"/>
      <c r="AZ277" s="139"/>
      <c r="BA277" s="139"/>
      <c r="BB277" s="139"/>
      <c r="BC277" s="139"/>
      <c r="BD277" s="139"/>
      <c r="BE277" s="139"/>
      <c r="BF277" s="139"/>
      <c r="BG277" s="139"/>
      <c r="BH277" s="140"/>
      <c r="BI277" s="140"/>
      <c r="BJ277" s="139"/>
      <c r="BK277" s="140"/>
      <c r="BL277" s="140"/>
      <c r="BM277" s="140"/>
      <c r="BN277" s="140"/>
      <c r="BO277" s="140"/>
      <c r="BP277" s="140"/>
      <c r="BQ277" s="140"/>
      <c r="BR277" s="140"/>
      <c r="BS277" s="140"/>
      <c r="BT277" s="139"/>
      <c r="BU277" s="140"/>
      <c r="BV277" s="140"/>
      <c r="BW277" s="140"/>
      <c r="BX277" s="140"/>
      <c r="BY277" s="140"/>
      <c r="BZ277" s="140"/>
      <c r="CA277" s="140"/>
      <c r="CB277" s="140"/>
      <c r="CC277" s="140"/>
      <c r="CD277" s="139"/>
      <c r="CE277" s="140"/>
      <c r="CF277" s="140"/>
      <c r="CG277" s="140"/>
      <c r="CH277" s="140"/>
      <c r="CI277" s="140"/>
      <c r="CJ277" s="140"/>
      <c r="CK277" s="140"/>
      <c r="CL277" s="140"/>
      <c r="CM277" s="140"/>
      <c r="CN277" s="139"/>
      <c r="CO277" s="140"/>
      <c r="CP277" s="140"/>
      <c r="CQ277" s="140"/>
      <c r="CR277" s="140"/>
      <c r="CS277" s="140"/>
      <c r="CT277" s="140"/>
      <c r="CU277" s="140"/>
      <c r="CV277" s="140"/>
      <c r="CW277" s="140"/>
      <c r="CX277" s="139"/>
      <c r="CY277" s="140"/>
      <c r="CZ277" s="140"/>
      <c r="DH277" s="132"/>
      <c r="DR277" s="132"/>
      <c r="EB277" s="132"/>
      <c r="EL277" s="132"/>
      <c r="EV277" s="132"/>
      <c r="FF277" s="132"/>
      <c r="FP277" s="132"/>
      <c r="FZ277" s="132"/>
      <c r="GJ277" s="132"/>
      <c r="GT277" s="132"/>
      <c r="HD277" s="132"/>
      <c r="HN277" s="132"/>
      <c r="HX277" s="132"/>
      <c r="IH277" s="132"/>
    </row>
    <row xmlns:x14ac="http://schemas.microsoft.com/office/spreadsheetml/2009/9/ac" r="278" s="3" customFormat="true" x14ac:dyDescent="0.25">
      <c r="A278" s="401"/>
      <c r="B278" s="132"/>
      <c r="L278" s="132"/>
      <c r="V278" s="132"/>
      <c r="AF278" s="132"/>
      <c r="AP278" s="132"/>
      <c r="AZ278" s="139"/>
      <c r="BA278" s="139"/>
      <c r="BB278" s="139"/>
      <c r="BC278" s="139"/>
      <c r="BD278" s="139"/>
      <c r="BE278" s="139"/>
      <c r="BF278" s="139"/>
      <c r="BG278" s="139"/>
      <c r="BH278" s="140"/>
      <c r="BI278" s="140"/>
      <c r="BJ278" s="139"/>
      <c r="BK278" s="140"/>
      <c r="BL278" s="140"/>
      <c r="BM278" s="140"/>
      <c r="BN278" s="140"/>
      <c r="BO278" s="140"/>
      <c r="BP278" s="140"/>
      <c r="BQ278" s="140"/>
      <c r="BR278" s="140"/>
      <c r="BS278" s="140"/>
      <c r="BT278" s="139"/>
      <c r="BU278" s="140"/>
      <c r="BV278" s="140"/>
      <c r="BW278" s="140"/>
      <c r="BX278" s="140"/>
      <c r="BY278" s="140"/>
      <c r="BZ278" s="140"/>
      <c r="CA278" s="140"/>
      <c r="CB278" s="140"/>
      <c r="CC278" s="140"/>
      <c r="CD278" s="139"/>
      <c r="CE278" s="140"/>
      <c r="CF278" s="140"/>
      <c r="CG278" s="140"/>
      <c r="CH278" s="140"/>
      <c r="CI278" s="140"/>
      <c r="CJ278" s="140"/>
      <c r="CK278" s="140"/>
      <c r="CL278" s="140"/>
      <c r="CM278" s="140"/>
      <c r="CN278" s="139"/>
      <c r="CO278" s="140"/>
      <c r="CP278" s="140"/>
      <c r="CQ278" s="140"/>
      <c r="CR278" s="140"/>
      <c r="CS278" s="140"/>
      <c r="CT278" s="140"/>
      <c r="CU278" s="140"/>
      <c r="CV278" s="140"/>
      <c r="CW278" s="140"/>
      <c r="CX278" s="139"/>
      <c r="CY278" s="140"/>
      <c r="CZ278" s="140"/>
      <c r="DH278" s="132"/>
      <c r="DR278" s="132"/>
      <c r="EB278" s="132"/>
      <c r="EL278" s="132"/>
      <c r="EV278" s="132"/>
      <c r="FF278" s="132"/>
      <c r="FP278" s="132"/>
      <c r="FZ278" s="132"/>
      <c r="GJ278" s="132"/>
      <c r="GT278" s="132"/>
      <c r="HD278" s="132"/>
      <c r="HN278" s="132"/>
      <c r="HX278" s="132"/>
      <c r="IH278" s="132"/>
    </row>
    <row xmlns:x14ac="http://schemas.microsoft.com/office/spreadsheetml/2009/9/ac" r="279" s="3" customFormat="true" x14ac:dyDescent="0.25">
      <c r="A279" s="401"/>
      <c r="B279" s="132"/>
      <c r="L279" s="132"/>
      <c r="V279" s="132"/>
      <c r="AF279" s="132"/>
      <c r="AP279" s="132"/>
      <c r="AZ279" s="139"/>
      <c r="BA279" s="139"/>
      <c r="BB279" s="139"/>
      <c r="BC279" s="139"/>
      <c r="BD279" s="139"/>
      <c r="BE279" s="139"/>
      <c r="BF279" s="139"/>
      <c r="BG279" s="139"/>
      <c r="BH279" s="140"/>
      <c r="BI279" s="140"/>
      <c r="BJ279" s="139"/>
      <c r="BK279" s="140"/>
      <c r="BL279" s="140"/>
      <c r="BM279" s="140"/>
      <c r="BN279" s="140"/>
      <c r="BO279" s="140"/>
      <c r="BP279" s="140"/>
      <c r="BQ279" s="140"/>
      <c r="BR279" s="140"/>
      <c r="BS279" s="140"/>
      <c r="BT279" s="139"/>
      <c r="BU279" s="140"/>
      <c r="BV279" s="140"/>
      <c r="BW279" s="140"/>
      <c r="BX279" s="140"/>
      <c r="BY279" s="140"/>
      <c r="BZ279" s="140"/>
      <c r="CA279" s="140"/>
      <c r="CB279" s="140"/>
      <c r="CC279" s="140"/>
      <c r="CD279" s="139"/>
      <c r="CE279" s="140"/>
      <c r="CF279" s="140"/>
      <c r="CG279" s="140"/>
      <c r="CH279" s="140"/>
      <c r="CI279" s="140"/>
      <c r="CJ279" s="140"/>
      <c r="CK279" s="140"/>
      <c r="CL279" s="140"/>
      <c r="CM279" s="140"/>
      <c r="CN279" s="139"/>
      <c r="CO279" s="140"/>
      <c r="CP279" s="140"/>
      <c r="CQ279" s="140"/>
      <c r="CR279" s="140"/>
      <c r="CS279" s="140"/>
      <c r="CT279" s="140"/>
      <c r="CU279" s="140"/>
      <c r="CV279" s="140"/>
      <c r="CW279" s="140"/>
      <c r="CX279" s="139"/>
      <c r="CY279" s="140"/>
      <c r="CZ279" s="140"/>
      <c r="DH279" s="132"/>
      <c r="DR279" s="132"/>
      <c r="EB279" s="132"/>
      <c r="EL279" s="132"/>
      <c r="EV279" s="132"/>
      <c r="FF279" s="132"/>
      <c r="FP279" s="132"/>
      <c r="FZ279" s="132"/>
      <c r="GJ279" s="132"/>
      <c r="GT279" s="132"/>
      <c r="HD279" s="132"/>
      <c r="HN279" s="132"/>
      <c r="HX279" s="132"/>
      <c r="IH279" s="132"/>
    </row>
    <row xmlns:x14ac="http://schemas.microsoft.com/office/spreadsheetml/2009/9/ac" r="280" s="3" customFormat="true" x14ac:dyDescent="0.25">
      <c r="A280" s="401"/>
      <c r="B280" s="132"/>
      <c r="L280" s="132"/>
      <c r="V280" s="132"/>
      <c r="AF280" s="132"/>
      <c r="AP280" s="132"/>
      <c r="AZ280" s="139"/>
      <c r="BA280" s="139"/>
      <c r="BB280" s="139"/>
      <c r="BC280" s="139"/>
      <c r="BD280" s="139"/>
      <c r="BE280" s="139"/>
      <c r="BF280" s="139"/>
      <c r="BG280" s="139"/>
      <c r="BH280" s="140"/>
      <c r="BI280" s="140"/>
      <c r="BJ280" s="139"/>
      <c r="BK280" s="140"/>
      <c r="BL280" s="140"/>
      <c r="BM280" s="140"/>
      <c r="BN280" s="140"/>
      <c r="BO280" s="140"/>
      <c r="BP280" s="140"/>
      <c r="BQ280" s="140"/>
      <c r="BR280" s="140"/>
      <c r="BS280" s="140"/>
      <c r="BT280" s="139"/>
      <c r="BU280" s="140"/>
      <c r="BV280" s="140"/>
      <c r="BW280" s="140"/>
      <c r="BX280" s="140"/>
      <c r="BY280" s="140"/>
      <c r="BZ280" s="140"/>
      <c r="CA280" s="140"/>
      <c r="CB280" s="140"/>
      <c r="CC280" s="140"/>
      <c r="CD280" s="139"/>
      <c r="CE280" s="140"/>
      <c r="CF280" s="140"/>
      <c r="CG280" s="140"/>
      <c r="CH280" s="140"/>
      <c r="CI280" s="140"/>
      <c r="CJ280" s="140"/>
      <c r="CK280" s="140"/>
      <c r="CL280" s="140"/>
      <c r="CM280" s="140"/>
      <c r="CN280" s="139"/>
      <c r="CO280" s="140"/>
      <c r="CP280" s="140"/>
      <c r="CQ280" s="140"/>
      <c r="CR280" s="140"/>
      <c r="CS280" s="140"/>
      <c r="CT280" s="140"/>
      <c r="CU280" s="140"/>
      <c r="CV280" s="140"/>
      <c r="CW280" s="140"/>
      <c r="CX280" s="139"/>
      <c r="CY280" s="140"/>
      <c r="CZ280" s="140"/>
      <c r="DH280" s="132"/>
      <c r="DR280" s="132"/>
      <c r="EB280" s="132"/>
      <c r="EL280" s="132"/>
      <c r="EV280" s="132"/>
      <c r="FF280" s="132"/>
      <c r="FP280" s="132"/>
      <c r="FZ280" s="132"/>
      <c r="GJ280" s="132"/>
      <c r="GT280" s="132"/>
      <c r="HD280" s="132"/>
      <c r="HN280" s="132"/>
      <c r="HX280" s="132"/>
      <c r="IH280" s="132"/>
    </row>
    <row xmlns:x14ac="http://schemas.microsoft.com/office/spreadsheetml/2009/9/ac" r="281" s="3" customFormat="true" x14ac:dyDescent="0.25">
      <c r="A281" s="401"/>
      <c r="B281" s="132"/>
      <c r="L281" s="132"/>
      <c r="V281" s="132"/>
      <c r="AF281" s="132"/>
      <c r="AP281" s="132"/>
      <c r="AZ281" s="139"/>
      <c r="BA281" s="139"/>
      <c r="BB281" s="139"/>
      <c r="BC281" s="139"/>
      <c r="BD281" s="139"/>
      <c r="BE281" s="139"/>
      <c r="BF281" s="139"/>
      <c r="BG281" s="139"/>
      <c r="BH281" s="140"/>
      <c r="BI281" s="140"/>
      <c r="BJ281" s="139"/>
      <c r="BK281" s="140"/>
      <c r="BL281" s="140"/>
      <c r="BM281" s="140"/>
      <c r="BN281" s="140"/>
      <c r="BO281" s="140"/>
      <c r="BP281" s="140"/>
      <c r="BQ281" s="140"/>
      <c r="BR281" s="140"/>
      <c r="BS281" s="140"/>
      <c r="BT281" s="139"/>
      <c r="BU281" s="140"/>
      <c r="BV281" s="140"/>
      <c r="BW281" s="140"/>
      <c r="BX281" s="140"/>
      <c r="BY281" s="140"/>
      <c r="BZ281" s="140"/>
      <c r="CA281" s="140"/>
      <c r="CB281" s="140"/>
      <c r="CC281" s="140"/>
      <c r="CD281" s="139"/>
      <c r="CE281" s="140"/>
      <c r="CF281" s="140"/>
      <c r="CG281" s="140"/>
      <c r="CH281" s="140"/>
      <c r="CI281" s="140"/>
      <c r="CJ281" s="140"/>
      <c r="CK281" s="140"/>
      <c r="CL281" s="140"/>
      <c r="CM281" s="140"/>
      <c r="CN281" s="139"/>
      <c r="CO281" s="140"/>
      <c r="CP281" s="140"/>
      <c r="CQ281" s="140"/>
      <c r="CR281" s="140"/>
      <c r="CS281" s="140"/>
      <c r="CT281" s="140"/>
      <c r="CU281" s="140"/>
      <c r="CV281" s="140"/>
      <c r="CW281" s="140"/>
      <c r="CX281" s="139"/>
      <c r="CY281" s="140"/>
      <c r="CZ281" s="140"/>
      <c r="DH281" s="132"/>
      <c r="DR281" s="132"/>
      <c r="EB281" s="132"/>
      <c r="EL281" s="132"/>
      <c r="EV281" s="132"/>
      <c r="FF281" s="132"/>
      <c r="FP281" s="132"/>
      <c r="FZ281" s="132"/>
      <c r="GJ281" s="132"/>
      <c r="GT281" s="132"/>
      <c r="HD281" s="132"/>
      <c r="HN281" s="132"/>
      <c r="HX281" s="132"/>
      <c r="IH281" s="132"/>
    </row>
    <row xmlns:x14ac="http://schemas.microsoft.com/office/spreadsheetml/2009/9/ac" r="282" s="3" customFormat="true" x14ac:dyDescent="0.25">
      <c r="A282" s="401"/>
      <c r="B282" s="132"/>
      <c r="L282" s="132"/>
      <c r="V282" s="132"/>
      <c r="AF282" s="132"/>
      <c r="AP282" s="132"/>
      <c r="AZ282" s="139"/>
      <c r="BA282" s="139"/>
      <c r="BB282" s="139"/>
      <c r="BC282" s="139"/>
      <c r="BD282" s="139"/>
      <c r="BE282" s="139"/>
      <c r="BF282" s="139"/>
      <c r="BG282" s="139"/>
      <c r="BH282" s="140"/>
      <c r="BI282" s="140"/>
      <c r="BJ282" s="139"/>
      <c r="BK282" s="140"/>
      <c r="BL282" s="140"/>
      <c r="BM282" s="140"/>
      <c r="BN282" s="140"/>
      <c r="BO282" s="140"/>
      <c r="BP282" s="140"/>
      <c r="BQ282" s="140"/>
      <c r="BR282" s="140"/>
      <c r="BS282" s="140"/>
      <c r="BT282" s="139"/>
      <c r="BU282" s="140"/>
      <c r="BV282" s="140"/>
      <c r="BW282" s="140"/>
      <c r="BX282" s="140"/>
      <c r="BY282" s="140"/>
      <c r="BZ282" s="140"/>
      <c r="CA282" s="140"/>
      <c r="CB282" s="140"/>
      <c r="CC282" s="140"/>
      <c r="CD282" s="139"/>
      <c r="CE282" s="140"/>
      <c r="CF282" s="140"/>
      <c r="CG282" s="140"/>
      <c r="CH282" s="140"/>
      <c r="CI282" s="140"/>
      <c r="CJ282" s="140"/>
      <c r="CK282" s="140"/>
      <c r="CL282" s="140"/>
      <c r="CM282" s="140"/>
      <c r="CN282" s="139"/>
      <c r="CO282" s="140"/>
      <c r="CP282" s="140"/>
      <c r="CQ282" s="140"/>
      <c r="CR282" s="140"/>
      <c r="CS282" s="140"/>
      <c r="CT282" s="140"/>
      <c r="CU282" s="140"/>
      <c r="CV282" s="140"/>
      <c r="CW282" s="140"/>
      <c r="CX282" s="139"/>
      <c r="CY282" s="140"/>
      <c r="CZ282" s="140"/>
      <c r="DH282" s="132"/>
      <c r="DR282" s="132"/>
      <c r="EB282" s="132"/>
      <c r="EL282" s="132"/>
      <c r="EV282" s="132"/>
      <c r="FF282" s="132"/>
      <c r="FP282" s="132"/>
      <c r="FZ282" s="132"/>
      <c r="GJ282" s="132"/>
      <c r="GT282" s="132"/>
      <c r="HD282" s="132"/>
      <c r="HN282" s="132"/>
      <c r="HX282" s="132"/>
      <c r="IH282" s="132"/>
    </row>
    <row xmlns:x14ac="http://schemas.microsoft.com/office/spreadsheetml/2009/9/ac" r="283" s="3" customFormat="true" x14ac:dyDescent="0.25">
      <c r="A283" s="401"/>
      <c r="B283" s="132"/>
      <c r="L283" s="132"/>
      <c r="V283" s="132"/>
      <c r="AF283" s="132"/>
      <c r="AP283" s="132"/>
      <c r="AZ283" s="139"/>
      <c r="BA283" s="139"/>
      <c r="BB283" s="139"/>
      <c r="BC283" s="139"/>
      <c r="BD283" s="139"/>
      <c r="BE283" s="139"/>
      <c r="BF283" s="139"/>
      <c r="BG283" s="139"/>
      <c r="BH283" s="140"/>
      <c r="BI283" s="140"/>
      <c r="BJ283" s="139"/>
      <c r="BK283" s="140"/>
      <c r="BL283" s="140"/>
      <c r="BM283" s="140"/>
      <c r="BN283" s="140"/>
      <c r="BO283" s="140"/>
      <c r="BP283" s="140"/>
      <c r="BQ283" s="140"/>
      <c r="BR283" s="140"/>
      <c r="BS283" s="140"/>
      <c r="BT283" s="139"/>
      <c r="BU283" s="140"/>
      <c r="BV283" s="140"/>
      <c r="BW283" s="140"/>
      <c r="BX283" s="140"/>
      <c r="BY283" s="140"/>
      <c r="BZ283" s="140"/>
      <c r="CA283" s="140"/>
      <c r="CB283" s="140"/>
      <c r="CC283" s="140"/>
      <c r="CD283" s="139"/>
      <c r="CE283" s="140"/>
      <c r="CF283" s="140"/>
      <c r="CG283" s="140"/>
      <c r="CH283" s="140"/>
      <c r="CI283" s="140"/>
      <c r="CJ283" s="140"/>
      <c r="CK283" s="140"/>
      <c r="CL283" s="140"/>
      <c r="CM283" s="140"/>
      <c r="CN283" s="139"/>
      <c r="CO283" s="140"/>
      <c r="CP283" s="140"/>
      <c r="CQ283" s="140"/>
      <c r="CR283" s="140"/>
      <c r="CS283" s="140"/>
      <c r="CT283" s="140"/>
      <c r="CU283" s="140"/>
      <c r="CV283" s="140"/>
      <c r="CW283" s="140"/>
      <c r="CX283" s="139"/>
      <c r="CY283" s="140"/>
      <c r="CZ283" s="140"/>
      <c r="DH283" s="132"/>
      <c r="DR283" s="132"/>
      <c r="EB283" s="132"/>
      <c r="EL283" s="132"/>
      <c r="EV283" s="132"/>
      <c r="FF283" s="132"/>
      <c r="FP283" s="132"/>
      <c r="FZ283" s="132"/>
      <c r="GJ283" s="132"/>
      <c r="GT283" s="132"/>
      <c r="HD283" s="132"/>
      <c r="HN283" s="132"/>
      <c r="HX283" s="132"/>
      <c r="IH283" s="132"/>
    </row>
    <row xmlns:x14ac="http://schemas.microsoft.com/office/spreadsheetml/2009/9/ac" r="284" s="3" customFormat="true" x14ac:dyDescent="0.25">
      <c r="A284" s="401"/>
      <c r="B284" s="132"/>
      <c r="L284" s="132"/>
      <c r="V284" s="132"/>
      <c r="AF284" s="132"/>
      <c r="AP284" s="132"/>
      <c r="AZ284" s="139"/>
      <c r="BA284" s="139"/>
      <c r="BB284" s="139"/>
      <c r="BC284" s="139"/>
      <c r="BD284" s="139"/>
      <c r="BE284" s="139"/>
      <c r="BF284" s="139"/>
      <c r="BG284" s="139"/>
      <c r="BH284" s="140"/>
      <c r="BI284" s="140"/>
      <c r="BJ284" s="139"/>
      <c r="BK284" s="140"/>
      <c r="BL284" s="140"/>
      <c r="BM284" s="140"/>
      <c r="BN284" s="140"/>
      <c r="BO284" s="140"/>
      <c r="BP284" s="140"/>
      <c r="BQ284" s="140"/>
      <c r="BR284" s="140"/>
      <c r="BS284" s="140"/>
      <c r="BT284" s="139"/>
      <c r="BU284" s="140"/>
      <c r="BV284" s="140"/>
      <c r="BW284" s="140"/>
      <c r="BX284" s="140"/>
      <c r="BY284" s="140"/>
      <c r="BZ284" s="140"/>
      <c r="CA284" s="140"/>
      <c r="CB284" s="140"/>
      <c r="CC284" s="140"/>
      <c r="CD284" s="139"/>
      <c r="CE284" s="140"/>
      <c r="CF284" s="140"/>
      <c r="CG284" s="140"/>
      <c r="CH284" s="140"/>
      <c r="CI284" s="140"/>
      <c r="CJ284" s="140"/>
      <c r="CK284" s="140"/>
      <c r="CL284" s="140"/>
      <c r="CM284" s="140"/>
      <c r="CN284" s="139"/>
      <c r="CO284" s="140"/>
      <c r="CP284" s="140"/>
      <c r="CQ284" s="140"/>
      <c r="CR284" s="140"/>
      <c r="CS284" s="140"/>
      <c r="CT284" s="140"/>
      <c r="CU284" s="140"/>
      <c r="CV284" s="140"/>
      <c r="CW284" s="140"/>
      <c r="CX284" s="139"/>
      <c r="CY284" s="140"/>
      <c r="CZ284" s="140"/>
      <c r="DH284" s="132"/>
      <c r="DR284" s="132"/>
      <c r="EB284" s="132"/>
      <c r="EL284" s="132"/>
      <c r="EV284" s="132"/>
      <c r="FF284" s="132"/>
      <c r="FP284" s="132"/>
      <c r="FZ284" s="132"/>
      <c r="GJ284" s="132"/>
      <c r="GT284" s="132"/>
      <c r="HD284" s="132"/>
      <c r="HN284" s="132"/>
      <c r="HX284" s="132"/>
      <c r="IH284" s="132"/>
    </row>
    <row xmlns:x14ac="http://schemas.microsoft.com/office/spreadsheetml/2009/9/ac" r="285" s="3" customFormat="true" x14ac:dyDescent="0.25">
      <c r="A285" s="401"/>
      <c r="B285" s="132"/>
      <c r="L285" s="132"/>
      <c r="V285" s="132"/>
      <c r="AF285" s="132"/>
      <c r="AP285" s="132"/>
      <c r="AZ285" s="139"/>
      <c r="BA285" s="139"/>
      <c r="BB285" s="139"/>
      <c r="BC285" s="139"/>
      <c r="BD285" s="139"/>
      <c r="BE285" s="139"/>
      <c r="BF285" s="139"/>
      <c r="BG285" s="139"/>
      <c r="BH285" s="140"/>
      <c r="BI285" s="140"/>
      <c r="BJ285" s="139"/>
      <c r="BK285" s="140"/>
      <c r="BL285" s="140"/>
      <c r="BM285" s="140"/>
      <c r="BN285" s="140"/>
      <c r="BO285" s="140"/>
      <c r="BP285" s="140"/>
      <c r="BQ285" s="140"/>
      <c r="BR285" s="140"/>
      <c r="BS285" s="140"/>
      <c r="BT285" s="139"/>
      <c r="BU285" s="140"/>
      <c r="BV285" s="140"/>
      <c r="BW285" s="140"/>
      <c r="BX285" s="140"/>
      <c r="BY285" s="140"/>
      <c r="BZ285" s="140"/>
      <c r="CA285" s="140"/>
      <c r="CB285" s="140"/>
      <c r="CC285" s="140"/>
      <c r="CD285" s="139"/>
      <c r="CE285" s="140"/>
      <c r="CF285" s="140"/>
      <c r="CG285" s="140"/>
      <c r="CH285" s="140"/>
      <c r="CI285" s="140"/>
      <c r="CJ285" s="140"/>
      <c r="CK285" s="140"/>
      <c r="CL285" s="140"/>
      <c r="CM285" s="140"/>
      <c r="CN285" s="139"/>
      <c r="CO285" s="140"/>
      <c r="CP285" s="140"/>
      <c r="CQ285" s="140"/>
      <c r="CR285" s="140"/>
      <c r="CS285" s="140"/>
      <c r="CT285" s="140"/>
      <c r="CU285" s="140"/>
      <c r="CV285" s="140"/>
      <c r="CW285" s="140"/>
      <c r="CX285" s="139"/>
      <c r="CY285" s="140"/>
      <c r="CZ285" s="140"/>
      <c r="DH285" s="132"/>
      <c r="DR285" s="132"/>
      <c r="EB285" s="132"/>
      <c r="EL285" s="132"/>
      <c r="EV285" s="132"/>
      <c r="FF285" s="132"/>
      <c r="FP285" s="132"/>
      <c r="FZ285" s="132"/>
      <c r="GJ285" s="132"/>
      <c r="GT285" s="132"/>
      <c r="HD285" s="132"/>
      <c r="HN285" s="132"/>
      <c r="HX285" s="132"/>
      <c r="IH285" s="132"/>
    </row>
    <row xmlns:x14ac="http://schemas.microsoft.com/office/spreadsheetml/2009/9/ac" r="286" s="3" customFormat="true" x14ac:dyDescent="0.25">
      <c r="A286" s="401"/>
      <c r="B286" s="132"/>
      <c r="L286" s="132"/>
      <c r="V286" s="132"/>
      <c r="AF286" s="132"/>
      <c r="AP286" s="132"/>
      <c r="AZ286" s="139"/>
      <c r="BA286" s="139"/>
      <c r="BB286" s="139"/>
      <c r="BC286" s="139"/>
      <c r="BD286" s="139"/>
      <c r="BE286" s="139"/>
      <c r="BF286" s="139"/>
      <c r="BG286" s="139"/>
      <c r="BH286" s="140"/>
      <c r="BI286" s="140"/>
      <c r="BJ286" s="139"/>
      <c r="BK286" s="140"/>
      <c r="BL286" s="140"/>
      <c r="BM286" s="140"/>
      <c r="BN286" s="140"/>
      <c r="BO286" s="140"/>
      <c r="BP286" s="140"/>
      <c r="BQ286" s="140"/>
      <c r="BR286" s="140"/>
      <c r="BS286" s="140"/>
      <c r="BT286" s="139"/>
      <c r="BU286" s="140"/>
      <c r="BV286" s="140"/>
      <c r="BW286" s="140"/>
      <c r="BX286" s="140"/>
      <c r="BY286" s="140"/>
      <c r="BZ286" s="140"/>
      <c r="CA286" s="140"/>
      <c r="CB286" s="140"/>
      <c r="CC286" s="140"/>
      <c r="CD286" s="139"/>
      <c r="CE286" s="140"/>
      <c r="CF286" s="140"/>
      <c r="CG286" s="140"/>
      <c r="CH286" s="140"/>
      <c r="CI286" s="140"/>
      <c r="CJ286" s="140"/>
      <c r="CK286" s="140"/>
      <c r="CL286" s="140"/>
      <c r="CM286" s="140"/>
      <c r="CN286" s="139"/>
      <c r="CO286" s="140"/>
      <c r="CP286" s="140"/>
      <c r="CQ286" s="140"/>
      <c r="CR286" s="140"/>
      <c r="CS286" s="140"/>
      <c r="CT286" s="140"/>
      <c r="CU286" s="140"/>
      <c r="CV286" s="140"/>
      <c r="CW286" s="140"/>
      <c r="CX286" s="139"/>
      <c r="CY286" s="140"/>
      <c r="CZ286" s="140"/>
      <c r="DH286" s="132"/>
      <c r="DR286" s="132"/>
      <c r="EB286" s="132"/>
      <c r="EL286" s="132"/>
      <c r="EV286" s="132"/>
      <c r="FF286" s="132"/>
      <c r="FP286" s="132"/>
      <c r="FZ286" s="132"/>
      <c r="GJ286" s="132"/>
      <c r="GT286" s="132"/>
      <c r="HD286" s="132"/>
      <c r="HN286" s="132"/>
      <c r="HX286" s="132"/>
      <c r="IH286" s="132"/>
    </row>
    <row xmlns:x14ac="http://schemas.microsoft.com/office/spreadsheetml/2009/9/ac" r="287" s="3" customFormat="true" x14ac:dyDescent="0.25">
      <c r="A287" s="401"/>
      <c r="B287" s="132"/>
      <c r="L287" s="132"/>
      <c r="V287" s="132"/>
      <c r="AF287" s="132"/>
      <c r="AP287" s="132"/>
      <c r="AZ287" s="139"/>
      <c r="BA287" s="139"/>
      <c r="BB287" s="139"/>
      <c r="BC287" s="139"/>
      <c r="BD287" s="139"/>
      <c r="BE287" s="139"/>
      <c r="BF287" s="139"/>
      <c r="BG287" s="139"/>
      <c r="BH287" s="140"/>
      <c r="BI287" s="140"/>
      <c r="BJ287" s="139"/>
      <c r="BK287" s="140"/>
      <c r="BL287" s="140"/>
      <c r="BM287" s="140"/>
      <c r="BN287" s="140"/>
      <c r="BO287" s="140"/>
      <c r="BP287" s="140"/>
      <c r="BQ287" s="140"/>
      <c r="BR287" s="140"/>
      <c r="BS287" s="140"/>
      <c r="BT287" s="139"/>
      <c r="BU287" s="140"/>
      <c r="BV287" s="140"/>
      <c r="BW287" s="140"/>
      <c r="BX287" s="140"/>
      <c r="BY287" s="140"/>
      <c r="BZ287" s="140"/>
      <c r="CA287" s="140"/>
      <c r="CB287" s="140"/>
      <c r="CC287" s="140"/>
      <c r="CD287" s="139"/>
      <c r="CE287" s="140"/>
      <c r="CF287" s="140"/>
      <c r="CG287" s="140"/>
      <c r="CH287" s="140"/>
      <c r="CI287" s="140"/>
      <c r="CJ287" s="140"/>
      <c r="CK287" s="140"/>
      <c r="CL287" s="140"/>
      <c r="CM287" s="140"/>
      <c r="CN287" s="139"/>
      <c r="CO287" s="140"/>
      <c r="CP287" s="140"/>
      <c r="CQ287" s="140"/>
      <c r="CR287" s="140"/>
      <c r="CS287" s="140"/>
      <c r="CT287" s="140"/>
      <c r="CU287" s="140"/>
      <c r="CV287" s="140"/>
      <c r="CW287" s="140"/>
      <c r="CX287" s="139"/>
      <c r="CY287" s="140"/>
      <c r="CZ287" s="140"/>
      <c r="DH287" s="132"/>
      <c r="DR287" s="132"/>
      <c r="EB287" s="132"/>
      <c r="EL287" s="132"/>
      <c r="EV287" s="132"/>
      <c r="FF287" s="132"/>
      <c r="FP287" s="132"/>
      <c r="FZ287" s="132"/>
      <c r="GJ287" s="132"/>
      <c r="GT287" s="132"/>
      <c r="HD287" s="132"/>
      <c r="HN287" s="132"/>
      <c r="HX287" s="132"/>
      <c r="IH287" s="132"/>
    </row>
    <row xmlns:x14ac="http://schemas.microsoft.com/office/spreadsheetml/2009/9/ac" r="288" s="3" customFormat="true" x14ac:dyDescent="0.25">
      <c r="A288" s="401"/>
      <c r="B288" s="132"/>
      <c r="L288" s="132"/>
      <c r="V288" s="132"/>
      <c r="AF288" s="132"/>
      <c r="AP288" s="132"/>
      <c r="AZ288" s="139"/>
      <c r="BA288" s="139"/>
      <c r="BB288" s="139"/>
      <c r="BC288" s="139"/>
      <c r="BD288" s="139"/>
      <c r="BE288" s="139"/>
      <c r="BF288" s="139"/>
      <c r="BG288" s="139"/>
      <c r="BH288" s="140"/>
      <c r="BI288" s="140"/>
      <c r="BJ288" s="139"/>
      <c r="BK288" s="140"/>
      <c r="BL288" s="140"/>
      <c r="BM288" s="140"/>
      <c r="BN288" s="140"/>
      <c r="BO288" s="140"/>
      <c r="BP288" s="140"/>
      <c r="BQ288" s="140"/>
      <c r="BR288" s="140"/>
      <c r="BS288" s="140"/>
      <c r="BT288" s="139"/>
      <c r="BU288" s="140"/>
      <c r="BV288" s="140"/>
      <c r="BW288" s="140"/>
      <c r="BX288" s="140"/>
      <c r="BY288" s="140"/>
      <c r="BZ288" s="140"/>
      <c r="CA288" s="140"/>
      <c r="CB288" s="140"/>
      <c r="CC288" s="140"/>
      <c r="CD288" s="139"/>
      <c r="CE288" s="140"/>
      <c r="CF288" s="140"/>
      <c r="CG288" s="140"/>
      <c r="CH288" s="140"/>
      <c r="CI288" s="140"/>
      <c r="CJ288" s="140"/>
      <c r="CK288" s="140"/>
      <c r="CL288" s="140"/>
      <c r="CM288" s="140"/>
      <c r="CN288" s="139"/>
      <c r="CO288" s="140"/>
      <c r="CP288" s="140"/>
      <c r="CQ288" s="140"/>
      <c r="CR288" s="140"/>
      <c r="CS288" s="140"/>
      <c r="CT288" s="140"/>
      <c r="CU288" s="140"/>
      <c r="CV288" s="140"/>
      <c r="CW288" s="140"/>
      <c r="CX288" s="139"/>
      <c r="CY288" s="140"/>
      <c r="CZ288" s="140"/>
      <c r="DH288" s="132"/>
      <c r="DR288" s="132"/>
      <c r="EB288" s="132"/>
      <c r="EL288" s="132"/>
      <c r="EV288" s="132"/>
      <c r="FF288" s="132"/>
      <c r="FP288" s="132"/>
      <c r="FZ288" s="132"/>
      <c r="GJ288" s="132"/>
      <c r="GT288" s="132"/>
      <c r="HD288" s="132"/>
      <c r="HN288" s="132"/>
      <c r="HX288" s="132"/>
      <c r="IH288" s="132"/>
    </row>
    <row xmlns:x14ac="http://schemas.microsoft.com/office/spreadsheetml/2009/9/ac" r="289" s="3" customFormat="true" x14ac:dyDescent="0.25">
      <c r="A289" s="401"/>
      <c r="B289" s="132"/>
      <c r="L289" s="132"/>
      <c r="V289" s="132"/>
      <c r="AF289" s="132"/>
      <c r="AP289" s="132"/>
      <c r="AZ289" s="139"/>
      <c r="BA289" s="139"/>
      <c r="BB289" s="139"/>
      <c r="BC289" s="139"/>
      <c r="BD289" s="139"/>
      <c r="BE289" s="139"/>
      <c r="BF289" s="139"/>
      <c r="BG289" s="139"/>
      <c r="BH289" s="140"/>
      <c r="BI289" s="140"/>
      <c r="BJ289" s="139"/>
      <c r="BK289" s="140"/>
      <c r="BL289" s="140"/>
      <c r="BM289" s="140"/>
      <c r="BN289" s="140"/>
      <c r="BO289" s="140"/>
      <c r="BP289" s="140"/>
      <c r="BQ289" s="140"/>
      <c r="BR289" s="140"/>
      <c r="BS289" s="140"/>
      <c r="BT289" s="139"/>
      <c r="BU289" s="140"/>
      <c r="BV289" s="140"/>
      <c r="BW289" s="140"/>
      <c r="BX289" s="140"/>
      <c r="BY289" s="140"/>
      <c r="BZ289" s="140"/>
      <c r="CA289" s="140"/>
      <c r="CB289" s="140"/>
      <c r="CC289" s="140"/>
      <c r="CD289" s="139"/>
      <c r="CE289" s="140"/>
      <c r="CF289" s="140"/>
      <c r="CG289" s="140"/>
      <c r="CH289" s="140"/>
      <c r="CI289" s="140"/>
      <c r="CJ289" s="140"/>
      <c r="CK289" s="140"/>
      <c r="CL289" s="140"/>
      <c r="CM289" s="140"/>
      <c r="CN289" s="139"/>
      <c r="CO289" s="140"/>
      <c r="CP289" s="140"/>
      <c r="CQ289" s="140"/>
      <c r="CR289" s="140"/>
      <c r="CS289" s="140"/>
      <c r="CT289" s="140"/>
      <c r="CU289" s="140"/>
      <c r="CV289" s="140"/>
      <c r="CW289" s="140"/>
      <c r="CX289" s="139"/>
      <c r="CY289" s="140"/>
      <c r="CZ289" s="140"/>
      <c r="DH289" s="132"/>
      <c r="DR289" s="132"/>
      <c r="EB289" s="132"/>
      <c r="EL289" s="132"/>
      <c r="EV289" s="132"/>
      <c r="FF289" s="132"/>
      <c r="FP289" s="132"/>
      <c r="FZ289" s="132"/>
      <c r="GJ289" s="132"/>
      <c r="GT289" s="132"/>
      <c r="HD289" s="132"/>
      <c r="HN289" s="132"/>
      <c r="HX289" s="132"/>
      <c r="IH289" s="132"/>
    </row>
    <row xmlns:x14ac="http://schemas.microsoft.com/office/spreadsheetml/2009/9/ac" r="290" s="3" customFormat="true" x14ac:dyDescent="0.25">
      <c r="A290" s="401"/>
      <c r="B290" s="132"/>
      <c r="L290" s="132"/>
      <c r="V290" s="132"/>
      <c r="AF290" s="132"/>
      <c r="AP290" s="132"/>
      <c r="AZ290" s="139"/>
      <c r="BA290" s="139"/>
      <c r="BB290" s="139"/>
      <c r="BC290" s="139"/>
      <c r="BD290" s="139"/>
      <c r="BE290" s="139"/>
      <c r="BF290" s="139"/>
      <c r="BG290" s="139"/>
      <c r="BH290" s="140"/>
      <c r="BI290" s="140"/>
      <c r="BJ290" s="139"/>
      <c r="BK290" s="140"/>
      <c r="BL290" s="140"/>
      <c r="BM290" s="140"/>
      <c r="BN290" s="140"/>
      <c r="BO290" s="140"/>
      <c r="BP290" s="140"/>
      <c r="BQ290" s="140"/>
      <c r="BR290" s="140"/>
      <c r="BS290" s="140"/>
      <c r="BT290" s="139"/>
      <c r="BU290" s="140"/>
      <c r="BV290" s="140"/>
      <c r="BW290" s="140"/>
      <c r="BX290" s="140"/>
      <c r="BY290" s="140"/>
      <c r="BZ290" s="140"/>
      <c r="CA290" s="140"/>
      <c r="CB290" s="140"/>
      <c r="CC290" s="140"/>
      <c r="CD290" s="139"/>
      <c r="CE290" s="140"/>
      <c r="CF290" s="140"/>
      <c r="CG290" s="140"/>
      <c r="CH290" s="140"/>
      <c r="CI290" s="140"/>
      <c r="CJ290" s="140"/>
      <c r="CK290" s="140"/>
      <c r="CL290" s="140"/>
      <c r="CM290" s="140"/>
      <c r="CN290" s="139"/>
      <c r="CO290" s="140"/>
      <c r="CP290" s="140"/>
      <c r="CQ290" s="140"/>
      <c r="CR290" s="140"/>
      <c r="CS290" s="140"/>
      <c r="CT290" s="140"/>
      <c r="CU290" s="140"/>
      <c r="CV290" s="140"/>
      <c r="CW290" s="140"/>
      <c r="CX290" s="139"/>
      <c r="CY290" s="140"/>
      <c r="CZ290" s="140"/>
      <c r="DH290" s="132"/>
      <c r="DR290" s="132"/>
      <c r="EB290" s="132"/>
      <c r="EL290" s="132"/>
      <c r="EV290" s="132"/>
      <c r="FF290" s="132"/>
      <c r="FP290" s="132"/>
      <c r="FZ290" s="132"/>
      <c r="GJ290" s="132"/>
      <c r="GT290" s="132"/>
      <c r="HD290" s="132"/>
      <c r="HN290" s="132"/>
      <c r="HX290" s="132"/>
      <c r="IH290" s="132"/>
    </row>
    <row xmlns:x14ac="http://schemas.microsoft.com/office/spreadsheetml/2009/9/ac" r="291" s="3" customFormat="true" x14ac:dyDescent="0.25">
      <c r="A291" s="401"/>
      <c r="B291" s="132"/>
      <c r="L291" s="132"/>
      <c r="V291" s="132"/>
      <c r="AF291" s="132"/>
      <c r="AP291" s="132"/>
      <c r="AZ291" s="139"/>
      <c r="BA291" s="139"/>
      <c r="BB291" s="139"/>
      <c r="BC291" s="139"/>
      <c r="BD291" s="139"/>
      <c r="BE291" s="139"/>
      <c r="BF291" s="139"/>
      <c r="BG291" s="139"/>
      <c r="BH291" s="140"/>
      <c r="BI291" s="140"/>
      <c r="BJ291" s="139"/>
      <c r="BK291" s="140"/>
      <c r="BL291" s="140"/>
      <c r="BM291" s="140"/>
      <c r="BN291" s="140"/>
      <c r="BO291" s="140"/>
      <c r="BP291" s="140"/>
      <c r="BQ291" s="140"/>
      <c r="BR291" s="140"/>
      <c r="BS291" s="140"/>
      <c r="BT291" s="139"/>
      <c r="BU291" s="140"/>
      <c r="BV291" s="140"/>
      <c r="BW291" s="140"/>
      <c r="BX291" s="140"/>
      <c r="BY291" s="140"/>
      <c r="BZ291" s="140"/>
      <c r="CA291" s="140"/>
      <c r="CB291" s="140"/>
      <c r="CC291" s="140"/>
      <c r="CD291" s="139"/>
      <c r="CE291" s="140"/>
      <c r="CF291" s="140"/>
      <c r="CG291" s="140"/>
      <c r="CH291" s="140"/>
      <c r="CI291" s="140"/>
      <c r="CJ291" s="140"/>
      <c r="CK291" s="140"/>
      <c r="CL291" s="140"/>
      <c r="CM291" s="140"/>
      <c r="CN291" s="139"/>
      <c r="CO291" s="140"/>
      <c r="CP291" s="140"/>
      <c r="CQ291" s="140"/>
      <c r="CR291" s="140"/>
      <c r="CS291" s="140"/>
      <c r="CT291" s="140"/>
      <c r="CU291" s="140"/>
      <c r="CV291" s="140"/>
      <c r="CW291" s="140"/>
      <c r="CX291" s="139"/>
      <c r="CY291" s="140"/>
      <c r="CZ291" s="140"/>
      <c r="DH291" s="132"/>
      <c r="DR291" s="132"/>
      <c r="EB291" s="132"/>
      <c r="EL291" s="132"/>
      <c r="EV291" s="132"/>
      <c r="FF291" s="132"/>
      <c r="FP291" s="132"/>
      <c r="FZ291" s="132"/>
      <c r="GJ291" s="132"/>
      <c r="GT291" s="132"/>
      <c r="HD291" s="132"/>
      <c r="HN291" s="132"/>
      <c r="HX291" s="132"/>
      <c r="IH291" s="132"/>
    </row>
    <row xmlns:x14ac="http://schemas.microsoft.com/office/spreadsheetml/2009/9/ac" r="292" s="3" customFormat="true" x14ac:dyDescent="0.25">
      <c r="A292" s="401"/>
      <c r="B292" s="132"/>
      <c r="L292" s="132"/>
      <c r="V292" s="132"/>
      <c r="AF292" s="132"/>
      <c r="AP292" s="132"/>
      <c r="AZ292" s="139"/>
      <c r="BA292" s="139"/>
      <c r="BB292" s="139"/>
      <c r="BC292" s="139"/>
      <c r="BD292" s="139"/>
      <c r="BE292" s="139"/>
      <c r="BF292" s="139"/>
      <c r="BG292" s="139"/>
      <c r="BH292" s="140"/>
      <c r="BI292" s="140"/>
      <c r="BJ292" s="139"/>
      <c r="BK292" s="140"/>
      <c r="BL292" s="140"/>
      <c r="BM292" s="140"/>
      <c r="BN292" s="140"/>
      <c r="BO292" s="140"/>
      <c r="BP292" s="140"/>
      <c r="BQ292" s="140"/>
      <c r="BR292" s="140"/>
      <c r="BS292" s="140"/>
      <c r="BT292" s="139"/>
      <c r="BU292" s="140"/>
      <c r="BV292" s="140"/>
      <c r="BW292" s="140"/>
      <c r="BX292" s="140"/>
      <c r="BY292" s="140"/>
      <c r="BZ292" s="140"/>
      <c r="CA292" s="140"/>
      <c r="CB292" s="140"/>
      <c r="CC292" s="140"/>
      <c r="CD292" s="139"/>
      <c r="CE292" s="140"/>
      <c r="CF292" s="140"/>
      <c r="CG292" s="140"/>
      <c r="CH292" s="140"/>
      <c r="CI292" s="140"/>
      <c r="CJ292" s="140"/>
      <c r="CK292" s="140"/>
      <c r="CL292" s="140"/>
      <c r="CM292" s="140"/>
      <c r="CN292" s="139"/>
      <c r="CO292" s="140"/>
      <c r="CP292" s="140"/>
      <c r="CQ292" s="140"/>
      <c r="CR292" s="140"/>
      <c r="CS292" s="140"/>
      <c r="CT292" s="140"/>
      <c r="CU292" s="140"/>
      <c r="CV292" s="140"/>
      <c r="CW292" s="140"/>
      <c r="CX292" s="139"/>
      <c r="CY292" s="140"/>
      <c r="CZ292" s="140"/>
      <c r="DH292" s="132"/>
      <c r="DR292" s="132"/>
      <c r="EB292" s="132"/>
      <c r="EL292" s="132"/>
      <c r="EV292" s="132"/>
      <c r="FF292" s="132"/>
      <c r="FP292" s="132"/>
      <c r="FZ292" s="132"/>
      <c r="GJ292" s="132"/>
      <c r="GT292" s="132"/>
      <c r="HD292" s="132"/>
      <c r="HN292" s="132"/>
      <c r="HX292" s="132"/>
      <c r="IH292" s="132"/>
    </row>
    <row xmlns:x14ac="http://schemas.microsoft.com/office/spreadsheetml/2009/9/ac" r="293" s="3" customFormat="true" x14ac:dyDescent="0.25">
      <c r="A293" s="401"/>
      <c r="B293" s="132"/>
      <c r="L293" s="132"/>
      <c r="V293" s="132"/>
      <c r="AF293" s="132"/>
      <c r="AP293" s="132"/>
      <c r="AZ293" s="139"/>
      <c r="BA293" s="139"/>
      <c r="BB293" s="139"/>
      <c r="BC293" s="139"/>
      <c r="BD293" s="139"/>
      <c r="BE293" s="139"/>
      <c r="BF293" s="139"/>
      <c r="BG293" s="139"/>
      <c r="BH293" s="140"/>
      <c r="BI293" s="140"/>
      <c r="BJ293" s="139"/>
      <c r="BK293" s="140"/>
      <c r="BL293" s="140"/>
      <c r="BM293" s="140"/>
      <c r="BN293" s="140"/>
      <c r="BO293" s="140"/>
      <c r="BP293" s="140"/>
      <c r="BQ293" s="140"/>
      <c r="BR293" s="140"/>
      <c r="BS293" s="140"/>
      <c r="BT293" s="139"/>
      <c r="BU293" s="140"/>
      <c r="BV293" s="140"/>
      <c r="BW293" s="140"/>
      <c r="BX293" s="140"/>
      <c r="BY293" s="140"/>
      <c r="BZ293" s="140"/>
      <c r="CA293" s="140"/>
      <c r="CB293" s="140"/>
      <c r="CC293" s="140"/>
      <c r="CD293" s="139"/>
      <c r="CE293" s="140"/>
      <c r="CF293" s="140"/>
      <c r="CG293" s="140"/>
      <c r="CH293" s="140"/>
      <c r="CI293" s="140"/>
      <c r="CJ293" s="140"/>
      <c r="CK293" s="140"/>
      <c r="CL293" s="140"/>
      <c r="CM293" s="140"/>
      <c r="CN293" s="139"/>
      <c r="CO293" s="140"/>
      <c r="CP293" s="140"/>
      <c r="CQ293" s="140"/>
      <c r="CR293" s="140"/>
      <c r="CS293" s="140"/>
      <c r="CT293" s="140"/>
      <c r="CU293" s="140"/>
      <c r="CV293" s="140"/>
      <c r="CW293" s="140"/>
      <c r="CX293" s="139"/>
      <c r="CY293" s="140"/>
      <c r="CZ293" s="140"/>
      <c r="DH293" s="132"/>
      <c r="DR293" s="132"/>
      <c r="EB293" s="132"/>
      <c r="EL293" s="132"/>
      <c r="EV293" s="132"/>
      <c r="FF293" s="132"/>
      <c r="FP293" s="132"/>
      <c r="FZ293" s="132"/>
      <c r="GJ293" s="132"/>
      <c r="GT293" s="132"/>
      <c r="HD293" s="132"/>
      <c r="HN293" s="132"/>
      <c r="HX293" s="132"/>
      <c r="IH293" s="132"/>
    </row>
    <row xmlns:x14ac="http://schemas.microsoft.com/office/spreadsheetml/2009/9/ac" r="294" s="3" customFormat="true" x14ac:dyDescent="0.25">
      <c r="A294" s="401"/>
      <c r="B294" s="132"/>
      <c r="L294" s="132"/>
      <c r="V294" s="132"/>
      <c r="AF294" s="132"/>
      <c r="AP294" s="132"/>
      <c r="AZ294" s="139"/>
      <c r="BA294" s="139"/>
      <c r="BB294" s="139"/>
      <c r="BC294" s="139"/>
      <c r="BD294" s="139"/>
      <c r="BE294" s="139"/>
      <c r="BF294" s="139"/>
      <c r="BG294" s="139"/>
      <c r="BH294" s="140"/>
      <c r="BI294" s="140"/>
      <c r="BJ294" s="139"/>
      <c r="BK294" s="140"/>
      <c r="BL294" s="140"/>
      <c r="BM294" s="140"/>
      <c r="BN294" s="140"/>
      <c r="BO294" s="140"/>
      <c r="BP294" s="140"/>
      <c r="BQ294" s="140"/>
      <c r="BR294" s="140"/>
      <c r="BS294" s="140"/>
      <c r="BT294" s="139"/>
      <c r="BU294" s="140"/>
      <c r="BV294" s="140"/>
      <c r="BW294" s="140"/>
      <c r="BX294" s="140"/>
      <c r="BY294" s="140"/>
      <c r="BZ294" s="140"/>
      <c r="CA294" s="140"/>
      <c r="CB294" s="140"/>
      <c r="CC294" s="140"/>
      <c r="CD294" s="139"/>
      <c r="CE294" s="140"/>
      <c r="CF294" s="140"/>
      <c r="CG294" s="140"/>
      <c r="CH294" s="140"/>
      <c r="CI294" s="140"/>
      <c r="CJ294" s="140"/>
      <c r="CK294" s="140"/>
      <c r="CL294" s="140"/>
      <c r="CM294" s="140"/>
      <c r="CN294" s="139"/>
      <c r="CO294" s="140"/>
      <c r="CP294" s="140"/>
      <c r="CQ294" s="140"/>
      <c r="CR294" s="140"/>
      <c r="CS294" s="140"/>
      <c r="CT294" s="140"/>
      <c r="CU294" s="140"/>
      <c r="CV294" s="140"/>
      <c r="CW294" s="140"/>
      <c r="CX294" s="139"/>
      <c r="CY294" s="140"/>
      <c r="CZ294" s="140"/>
      <c r="DH294" s="132"/>
      <c r="DR294" s="132"/>
      <c r="EB294" s="132"/>
      <c r="EL294" s="132"/>
      <c r="EV294" s="132"/>
      <c r="FF294" s="132"/>
      <c r="FP294" s="132"/>
      <c r="FZ294" s="132"/>
      <c r="GJ294" s="132"/>
      <c r="GT294" s="132"/>
      <c r="HD294" s="132"/>
      <c r="HN294" s="132"/>
      <c r="HX294" s="132"/>
      <c r="IH294" s="132"/>
    </row>
    <row xmlns:x14ac="http://schemas.microsoft.com/office/spreadsheetml/2009/9/ac" r="295" s="3" customFormat="true" x14ac:dyDescent="0.25">
      <c r="A295" s="401"/>
      <c r="B295" s="132"/>
      <c r="L295" s="132"/>
      <c r="V295" s="132"/>
      <c r="AF295" s="132"/>
      <c r="AP295" s="132"/>
      <c r="AZ295" s="139"/>
      <c r="BA295" s="139"/>
      <c r="BB295" s="139"/>
      <c r="BC295" s="139"/>
      <c r="BD295" s="139"/>
      <c r="BE295" s="139"/>
      <c r="BF295" s="139"/>
      <c r="BG295" s="139"/>
      <c r="BH295" s="140"/>
      <c r="BI295" s="140"/>
      <c r="BJ295" s="139"/>
      <c r="BK295" s="140"/>
      <c r="BL295" s="140"/>
      <c r="BM295" s="140"/>
      <c r="BN295" s="140"/>
      <c r="BO295" s="140"/>
      <c r="BP295" s="140"/>
      <c r="BQ295" s="140"/>
      <c r="BR295" s="140"/>
      <c r="BS295" s="140"/>
      <c r="BT295" s="139"/>
      <c r="BU295" s="140"/>
      <c r="BV295" s="140"/>
      <c r="BW295" s="140"/>
      <c r="BX295" s="140"/>
      <c r="BY295" s="140"/>
      <c r="BZ295" s="140"/>
      <c r="CA295" s="140"/>
      <c r="CB295" s="140"/>
      <c r="CC295" s="140"/>
      <c r="CD295" s="139"/>
      <c r="CE295" s="140"/>
      <c r="CF295" s="140"/>
      <c r="CG295" s="140"/>
      <c r="CH295" s="140"/>
      <c r="CI295" s="140"/>
      <c r="CJ295" s="140"/>
      <c r="CK295" s="140"/>
      <c r="CL295" s="140"/>
      <c r="CM295" s="140"/>
      <c r="CN295" s="139"/>
      <c r="CO295" s="140"/>
      <c r="CP295" s="140"/>
      <c r="CQ295" s="140"/>
      <c r="CR295" s="140"/>
      <c r="CS295" s="140"/>
      <c r="CT295" s="140"/>
      <c r="CU295" s="140"/>
      <c r="CV295" s="140"/>
      <c r="CW295" s="140"/>
      <c r="CX295" s="139"/>
      <c r="CY295" s="140"/>
      <c r="CZ295" s="140"/>
      <c r="DH295" s="132"/>
      <c r="DR295" s="132"/>
      <c r="EB295" s="132"/>
      <c r="EL295" s="132"/>
      <c r="EV295" s="132"/>
      <c r="FF295" s="132"/>
      <c r="FP295" s="132"/>
      <c r="FZ295" s="132"/>
      <c r="GJ295" s="132"/>
      <c r="GT295" s="132"/>
      <c r="HD295" s="132"/>
      <c r="HN295" s="132"/>
      <c r="HX295" s="132"/>
      <c r="IH295" s="132"/>
    </row>
    <row xmlns:x14ac="http://schemas.microsoft.com/office/spreadsheetml/2009/9/ac" r="296" s="3" customFormat="true" x14ac:dyDescent="0.25">
      <c r="A296" s="401"/>
      <c r="B296" s="132"/>
      <c r="L296" s="132"/>
      <c r="V296" s="132"/>
      <c r="AF296" s="132"/>
      <c r="AP296" s="132"/>
      <c r="AZ296" s="139"/>
      <c r="BA296" s="139"/>
      <c r="BB296" s="139"/>
      <c r="BC296" s="139"/>
      <c r="BD296" s="139"/>
      <c r="BE296" s="139"/>
      <c r="BF296" s="139"/>
      <c r="BG296" s="139"/>
      <c r="BH296" s="140"/>
      <c r="BI296" s="140"/>
      <c r="BJ296" s="139"/>
      <c r="BK296" s="140"/>
      <c r="BL296" s="140"/>
      <c r="BM296" s="140"/>
      <c r="BN296" s="140"/>
      <c r="BO296" s="140"/>
      <c r="BP296" s="140"/>
      <c r="BQ296" s="140"/>
      <c r="BR296" s="140"/>
      <c r="BS296" s="140"/>
      <c r="BT296" s="139"/>
      <c r="BU296" s="140"/>
      <c r="BV296" s="140"/>
      <c r="BW296" s="140"/>
      <c r="BX296" s="140"/>
      <c r="BY296" s="140"/>
      <c r="BZ296" s="140"/>
      <c r="CA296" s="140"/>
      <c r="CB296" s="140"/>
      <c r="CC296" s="140"/>
      <c r="CD296" s="139"/>
      <c r="CE296" s="140"/>
      <c r="CF296" s="140"/>
      <c r="CG296" s="140"/>
      <c r="CH296" s="140"/>
      <c r="CI296" s="140"/>
      <c r="CJ296" s="140"/>
      <c r="CK296" s="140"/>
      <c r="CL296" s="140"/>
      <c r="CM296" s="140"/>
      <c r="CN296" s="139"/>
      <c r="CO296" s="140"/>
      <c r="CP296" s="140"/>
      <c r="CQ296" s="140"/>
      <c r="CR296" s="140"/>
      <c r="CS296" s="140"/>
      <c r="CT296" s="140"/>
      <c r="CU296" s="140"/>
      <c r="CV296" s="140"/>
      <c r="CW296" s="140"/>
      <c r="CX296" s="139"/>
      <c r="CY296" s="140"/>
      <c r="CZ296" s="140"/>
      <c r="DH296" s="132"/>
      <c r="DR296" s="132"/>
      <c r="EB296" s="132"/>
      <c r="EL296" s="132"/>
      <c r="EV296" s="132"/>
      <c r="FF296" s="132"/>
      <c r="FP296" s="132"/>
      <c r="FZ296" s="132"/>
      <c r="GJ296" s="132"/>
      <c r="GT296" s="132"/>
      <c r="HD296" s="132"/>
      <c r="HN296" s="132"/>
      <c r="HX296" s="132"/>
      <c r="IH296" s="132"/>
    </row>
    <row xmlns:x14ac="http://schemas.microsoft.com/office/spreadsheetml/2009/9/ac" r="297" s="3" customFormat="true" x14ac:dyDescent="0.25">
      <c r="A297" s="401"/>
      <c r="B297" s="132"/>
      <c r="L297" s="132"/>
      <c r="V297" s="132"/>
      <c r="AF297" s="132"/>
      <c r="AP297" s="132"/>
      <c r="AZ297" s="139"/>
      <c r="BA297" s="139"/>
      <c r="BB297" s="139"/>
      <c r="BC297" s="139"/>
      <c r="BD297" s="139"/>
      <c r="BE297" s="139"/>
      <c r="BF297" s="139"/>
      <c r="BG297" s="139"/>
      <c r="BH297" s="140"/>
      <c r="BI297" s="140"/>
      <c r="BJ297" s="139"/>
      <c r="BK297" s="140"/>
      <c r="BL297" s="140"/>
      <c r="BM297" s="140"/>
      <c r="BN297" s="140"/>
      <c r="BO297" s="140"/>
      <c r="BP297" s="140"/>
      <c r="BQ297" s="140"/>
      <c r="BR297" s="140"/>
      <c r="BS297" s="140"/>
      <c r="BT297" s="139"/>
      <c r="BU297" s="140"/>
      <c r="BV297" s="140"/>
      <c r="BW297" s="140"/>
      <c r="BX297" s="140"/>
      <c r="BY297" s="140"/>
      <c r="BZ297" s="140"/>
      <c r="CA297" s="140"/>
      <c r="CB297" s="140"/>
      <c r="CC297" s="140"/>
      <c r="CD297" s="139"/>
      <c r="CE297" s="140"/>
      <c r="CF297" s="140"/>
      <c r="CG297" s="140"/>
      <c r="CH297" s="140"/>
      <c r="CI297" s="140"/>
      <c r="CJ297" s="140"/>
      <c r="CK297" s="140"/>
      <c r="CL297" s="140"/>
      <c r="CM297" s="140"/>
      <c r="CN297" s="139"/>
      <c r="CO297" s="140"/>
      <c r="CP297" s="140"/>
      <c r="CQ297" s="140"/>
      <c r="CR297" s="140"/>
      <c r="CS297" s="140"/>
      <c r="CT297" s="140"/>
      <c r="CU297" s="140"/>
      <c r="CV297" s="140"/>
      <c r="CW297" s="140"/>
      <c r="CX297" s="139"/>
      <c r="CY297" s="140"/>
      <c r="CZ297" s="140"/>
      <c r="DH297" s="132"/>
      <c r="DR297" s="132"/>
      <c r="EB297" s="132"/>
      <c r="EL297" s="132"/>
      <c r="EV297" s="132"/>
      <c r="FF297" s="132"/>
      <c r="FP297" s="132"/>
      <c r="FZ297" s="132"/>
      <c r="GJ297" s="132"/>
      <c r="GT297" s="132"/>
      <c r="HD297" s="132"/>
      <c r="HN297" s="132"/>
      <c r="HX297" s="132"/>
      <c r="IH297" s="132"/>
    </row>
    <row xmlns:x14ac="http://schemas.microsoft.com/office/spreadsheetml/2009/9/ac" r="298" s="3" customFormat="true" x14ac:dyDescent="0.25">
      <c r="A298" s="401"/>
      <c r="B298" s="132"/>
      <c r="L298" s="132"/>
      <c r="V298" s="132"/>
      <c r="AF298" s="132"/>
      <c r="AP298" s="132"/>
      <c r="AZ298" s="139"/>
      <c r="BA298" s="139"/>
      <c r="BB298" s="139"/>
      <c r="BC298" s="139"/>
      <c r="BD298" s="139"/>
      <c r="BE298" s="139"/>
      <c r="BF298" s="139"/>
      <c r="BG298" s="139"/>
      <c r="BH298" s="140"/>
      <c r="BI298" s="140"/>
      <c r="BJ298" s="139"/>
      <c r="BK298" s="140"/>
      <c r="BL298" s="140"/>
      <c r="BM298" s="140"/>
      <c r="BN298" s="140"/>
      <c r="BO298" s="140"/>
      <c r="BP298" s="140"/>
      <c r="BQ298" s="140"/>
      <c r="BR298" s="140"/>
      <c r="BS298" s="140"/>
      <c r="BT298" s="139"/>
      <c r="BU298" s="140"/>
      <c r="BV298" s="140"/>
      <c r="BW298" s="140"/>
      <c r="BX298" s="140"/>
      <c r="BY298" s="140"/>
      <c r="BZ298" s="140"/>
      <c r="CA298" s="140"/>
      <c r="CB298" s="140"/>
      <c r="CC298" s="140"/>
      <c r="CD298" s="139"/>
      <c r="CE298" s="140"/>
      <c r="CF298" s="140"/>
      <c r="CG298" s="140"/>
      <c r="CH298" s="140"/>
      <c r="CI298" s="140"/>
      <c r="CJ298" s="140"/>
      <c r="CK298" s="140"/>
      <c r="CL298" s="140"/>
      <c r="CM298" s="140"/>
      <c r="CN298" s="139"/>
      <c r="CO298" s="140"/>
      <c r="CP298" s="140"/>
      <c r="CQ298" s="140"/>
      <c r="CR298" s="140"/>
      <c r="CS298" s="140"/>
      <c r="CT298" s="140"/>
      <c r="CU298" s="140"/>
      <c r="CV298" s="140"/>
      <c r="CW298" s="140"/>
      <c r="CX298" s="139"/>
      <c r="CY298" s="140"/>
      <c r="CZ298" s="140"/>
      <c r="DH298" s="132"/>
      <c r="DR298" s="132"/>
      <c r="EB298" s="132"/>
      <c r="EL298" s="132"/>
      <c r="EV298" s="132"/>
      <c r="FF298" s="132"/>
      <c r="FP298" s="132"/>
      <c r="FZ298" s="132"/>
      <c r="GJ298" s="132"/>
      <c r="GT298" s="132"/>
      <c r="HD298" s="132"/>
      <c r="HN298" s="132"/>
      <c r="HX298" s="132"/>
      <c r="IH298" s="132"/>
    </row>
    <row xmlns:x14ac="http://schemas.microsoft.com/office/spreadsheetml/2009/9/ac" r="299" s="3" customFormat="true" x14ac:dyDescent="0.25">
      <c r="A299" s="401"/>
      <c r="B299" s="132"/>
      <c r="L299" s="132"/>
      <c r="V299" s="132"/>
      <c r="AF299" s="132"/>
      <c r="AP299" s="132"/>
      <c r="AZ299" s="139"/>
      <c r="BA299" s="139"/>
      <c r="BB299" s="139"/>
      <c r="BC299" s="139"/>
      <c r="BD299" s="139"/>
      <c r="BE299" s="139"/>
      <c r="BF299" s="139"/>
      <c r="BG299" s="139"/>
      <c r="BH299" s="140"/>
      <c r="BI299" s="140"/>
      <c r="BJ299" s="139"/>
      <c r="BK299" s="140"/>
      <c r="BL299" s="140"/>
      <c r="BM299" s="140"/>
      <c r="BN299" s="140"/>
      <c r="BO299" s="140"/>
      <c r="BP299" s="140"/>
      <c r="BQ299" s="140"/>
      <c r="BR299" s="140"/>
      <c r="BS299" s="140"/>
      <c r="BT299" s="139"/>
      <c r="BU299" s="140"/>
      <c r="BV299" s="140"/>
      <c r="BW299" s="140"/>
      <c r="BX299" s="140"/>
      <c r="BY299" s="140"/>
      <c r="BZ299" s="140"/>
      <c r="CA299" s="140"/>
      <c r="CB299" s="140"/>
      <c r="CC299" s="140"/>
      <c r="CD299" s="139"/>
      <c r="CE299" s="140"/>
      <c r="CF299" s="140"/>
      <c r="CG299" s="140"/>
      <c r="CH299" s="140"/>
      <c r="CI299" s="140"/>
      <c r="CJ299" s="140"/>
      <c r="CK299" s="140"/>
      <c r="CL299" s="140"/>
      <c r="CM299" s="140"/>
      <c r="CN299" s="139"/>
      <c r="CO299" s="140"/>
      <c r="CP299" s="140"/>
      <c r="CQ299" s="140"/>
      <c r="CR299" s="140"/>
      <c r="CS299" s="140"/>
      <c r="CT299" s="140"/>
      <c r="CU299" s="140"/>
      <c r="CV299" s="140"/>
      <c r="CW299" s="140"/>
      <c r="CX299" s="139"/>
      <c r="CY299" s="140"/>
      <c r="CZ299" s="140"/>
      <c r="DH299" s="132"/>
      <c r="DR299" s="132"/>
      <c r="EB299" s="132"/>
      <c r="EL299" s="132"/>
      <c r="EV299" s="132"/>
      <c r="FF299" s="132"/>
      <c r="FP299" s="132"/>
      <c r="FZ299" s="132"/>
      <c r="GJ299" s="132"/>
      <c r="GT299" s="132"/>
      <c r="HD299" s="132"/>
      <c r="HN299" s="132"/>
      <c r="HX299" s="132"/>
      <c r="IH299" s="132"/>
    </row>
    <row xmlns:x14ac="http://schemas.microsoft.com/office/spreadsheetml/2009/9/ac" r="300" s="3" customFormat="true" x14ac:dyDescent="0.25">
      <c r="A300" s="401"/>
      <c r="B300" s="132"/>
      <c r="L300" s="132"/>
      <c r="V300" s="132"/>
      <c r="AF300" s="132"/>
      <c r="AP300" s="132"/>
      <c r="AZ300" s="139"/>
      <c r="BA300" s="139"/>
      <c r="BB300" s="139"/>
      <c r="BC300" s="139"/>
      <c r="BD300" s="139"/>
      <c r="BE300" s="139"/>
      <c r="BF300" s="139"/>
      <c r="BG300" s="139"/>
      <c r="BH300" s="140"/>
      <c r="BI300" s="140"/>
      <c r="BJ300" s="139"/>
      <c r="BK300" s="140"/>
      <c r="BL300" s="140"/>
      <c r="BM300" s="140"/>
      <c r="BN300" s="140"/>
      <c r="BO300" s="140"/>
      <c r="BP300" s="140"/>
      <c r="BQ300" s="140"/>
      <c r="BR300" s="140"/>
      <c r="BS300" s="140"/>
      <c r="BT300" s="139"/>
      <c r="BU300" s="140"/>
      <c r="BV300" s="140"/>
      <c r="BW300" s="140"/>
      <c r="BX300" s="140"/>
      <c r="BY300" s="140"/>
      <c r="BZ300" s="140"/>
      <c r="CA300" s="140"/>
      <c r="CB300" s="140"/>
      <c r="CC300" s="140"/>
      <c r="CD300" s="139"/>
      <c r="CE300" s="140"/>
      <c r="CF300" s="140"/>
      <c r="CG300" s="140"/>
      <c r="CH300" s="140"/>
      <c r="CI300" s="140"/>
      <c r="CJ300" s="140"/>
      <c r="CK300" s="140"/>
      <c r="CL300" s="140"/>
      <c r="CM300" s="140"/>
      <c r="CN300" s="139"/>
      <c r="CO300" s="140"/>
      <c r="CP300" s="140"/>
      <c r="CQ300" s="140"/>
      <c r="CR300" s="140"/>
      <c r="CS300" s="140"/>
      <c r="CT300" s="140"/>
      <c r="CU300" s="140"/>
      <c r="CV300" s="140"/>
      <c r="CW300" s="140"/>
      <c r="CX300" s="139"/>
      <c r="CY300" s="140"/>
      <c r="CZ300" s="140"/>
      <c r="DH300" s="132"/>
      <c r="DR300" s="132"/>
      <c r="EB300" s="132"/>
      <c r="EL300" s="132"/>
      <c r="EV300" s="132"/>
      <c r="FF300" s="132"/>
      <c r="FP300" s="132"/>
      <c r="FZ300" s="132"/>
      <c r="GJ300" s="132"/>
      <c r="GT300" s="132"/>
      <c r="HD300" s="132"/>
      <c r="HN300" s="132"/>
      <c r="HX300" s="132"/>
      <c r="IH300" s="132"/>
    </row>
    <row xmlns:x14ac="http://schemas.microsoft.com/office/spreadsheetml/2009/9/ac" r="301" s="3" customFormat="true" x14ac:dyDescent="0.25">
      <c r="A301" s="401"/>
      <c r="B301" s="132"/>
      <c r="L301" s="132"/>
      <c r="V301" s="132"/>
      <c r="AF301" s="132"/>
      <c r="AP301" s="132"/>
      <c r="AZ301" s="139"/>
      <c r="BA301" s="139"/>
      <c r="BB301" s="139"/>
      <c r="BC301" s="139"/>
      <c r="BD301" s="139"/>
      <c r="BE301" s="139"/>
      <c r="BF301" s="139"/>
      <c r="BG301" s="139"/>
      <c r="BH301" s="140"/>
      <c r="BI301" s="140"/>
      <c r="BJ301" s="139"/>
      <c r="BK301" s="140"/>
      <c r="BL301" s="140"/>
      <c r="BM301" s="140"/>
      <c r="BN301" s="140"/>
      <c r="BO301" s="140"/>
      <c r="BP301" s="140"/>
      <c r="BQ301" s="140"/>
      <c r="BR301" s="140"/>
      <c r="BS301" s="140"/>
      <c r="BT301" s="139"/>
      <c r="BU301" s="140"/>
      <c r="BV301" s="140"/>
      <c r="BW301" s="140"/>
      <c r="BX301" s="140"/>
      <c r="BY301" s="140"/>
      <c r="BZ301" s="140"/>
      <c r="CA301" s="140"/>
      <c r="CB301" s="140"/>
      <c r="CC301" s="140"/>
      <c r="CD301" s="139"/>
      <c r="CE301" s="140"/>
      <c r="CF301" s="140"/>
      <c r="CG301" s="140"/>
      <c r="CH301" s="140"/>
      <c r="CI301" s="140"/>
      <c r="CJ301" s="140"/>
      <c r="CK301" s="140"/>
      <c r="CL301" s="140"/>
      <c r="CM301" s="140"/>
      <c r="CN301" s="139"/>
      <c r="CO301" s="140"/>
      <c r="CP301" s="140"/>
      <c r="CQ301" s="140"/>
      <c r="CR301" s="140"/>
      <c r="CS301" s="140"/>
      <c r="CT301" s="140"/>
      <c r="CU301" s="140"/>
      <c r="CV301" s="140"/>
      <c r="CW301" s="140"/>
      <c r="CX301" s="139"/>
      <c r="CY301" s="140"/>
      <c r="CZ301" s="140"/>
      <c r="DH301" s="132"/>
      <c r="DR301" s="132"/>
      <c r="EB301" s="132"/>
      <c r="EL301" s="132"/>
      <c r="EV301" s="132"/>
      <c r="FF301" s="132"/>
      <c r="FP301" s="132"/>
      <c r="FZ301" s="132"/>
      <c r="GJ301" s="132"/>
      <c r="GT301" s="132"/>
      <c r="HD301" s="132"/>
      <c r="HN301" s="132"/>
      <c r="HX301" s="132"/>
      <c r="IH301" s="132"/>
    </row>
    <row xmlns:x14ac="http://schemas.microsoft.com/office/spreadsheetml/2009/9/ac" r="302" s="3" customFormat="true" x14ac:dyDescent="0.25">
      <c r="A302" s="401"/>
      <c r="B302" s="132"/>
      <c r="L302" s="132"/>
      <c r="V302" s="132"/>
      <c r="AF302" s="132"/>
      <c r="AP302" s="132"/>
      <c r="AZ302" s="139"/>
      <c r="BA302" s="139"/>
      <c r="BB302" s="139"/>
      <c r="BC302" s="139"/>
      <c r="BD302" s="139"/>
      <c r="BE302" s="139"/>
      <c r="BF302" s="139"/>
      <c r="BG302" s="139"/>
      <c r="BH302" s="140"/>
      <c r="BI302" s="140"/>
      <c r="BJ302" s="139"/>
      <c r="BK302" s="140"/>
      <c r="BL302" s="140"/>
      <c r="BM302" s="140"/>
      <c r="BN302" s="140"/>
      <c r="BO302" s="140"/>
      <c r="BP302" s="140"/>
      <c r="BQ302" s="140"/>
      <c r="BR302" s="140"/>
      <c r="BS302" s="140"/>
      <c r="BT302" s="139"/>
      <c r="BU302" s="140"/>
      <c r="BV302" s="140"/>
      <c r="BW302" s="140"/>
      <c r="BX302" s="140"/>
      <c r="BY302" s="140"/>
      <c r="BZ302" s="140"/>
      <c r="CA302" s="140"/>
      <c r="CB302" s="140"/>
      <c r="CC302" s="140"/>
      <c r="CD302" s="139"/>
      <c r="CE302" s="140"/>
      <c r="CF302" s="140"/>
      <c r="CG302" s="140"/>
      <c r="CH302" s="140"/>
      <c r="CI302" s="140"/>
      <c r="CJ302" s="140"/>
      <c r="CK302" s="140"/>
      <c r="CL302" s="140"/>
      <c r="CM302" s="140"/>
      <c r="CN302" s="139"/>
      <c r="CO302" s="140"/>
      <c r="CP302" s="140"/>
      <c r="CQ302" s="140"/>
      <c r="CR302" s="140"/>
      <c r="CS302" s="140"/>
      <c r="CT302" s="140"/>
      <c r="CU302" s="140"/>
      <c r="CV302" s="140"/>
      <c r="CW302" s="140"/>
      <c r="CX302" s="139"/>
      <c r="CY302" s="140"/>
      <c r="CZ302" s="140"/>
      <c r="DH302" s="132"/>
      <c r="DR302" s="132"/>
      <c r="EB302" s="132"/>
      <c r="EL302" s="132"/>
      <c r="EV302" s="132"/>
      <c r="FF302" s="132"/>
      <c r="FP302" s="132"/>
      <c r="FZ302" s="132"/>
      <c r="GJ302" s="132"/>
      <c r="GT302" s="132"/>
      <c r="HD302" s="132"/>
      <c r="HN302" s="132"/>
      <c r="HX302" s="132"/>
      <c r="IH302" s="132"/>
    </row>
    <row xmlns:x14ac="http://schemas.microsoft.com/office/spreadsheetml/2009/9/ac" r="303" s="3" customFormat="true" x14ac:dyDescent="0.25">
      <c r="A303" s="401"/>
      <c r="B303" s="132"/>
      <c r="L303" s="132"/>
      <c r="V303" s="132"/>
      <c r="AF303" s="132"/>
      <c r="AP303" s="132"/>
      <c r="AZ303" s="139"/>
      <c r="BA303" s="139"/>
      <c r="BB303" s="139"/>
      <c r="BC303" s="139"/>
      <c r="BD303" s="139"/>
      <c r="BE303" s="139"/>
      <c r="BF303" s="139"/>
      <c r="BG303" s="139"/>
      <c r="BH303" s="140"/>
      <c r="BI303" s="140"/>
      <c r="BJ303" s="139"/>
      <c r="BK303" s="140"/>
      <c r="BL303" s="140"/>
      <c r="BM303" s="140"/>
      <c r="BN303" s="140"/>
      <c r="BO303" s="140"/>
      <c r="BP303" s="140"/>
      <c r="BQ303" s="140"/>
      <c r="BR303" s="140"/>
      <c r="BS303" s="140"/>
      <c r="BT303" s="139"/>
      <c r="BU303" s="140"/>
      <c r="BV303" s="140"/>
      <c r="BW303" s="140"/>
      <c r="BX303" s="140"/>
      <c r="BY303" s="140"/>
      <c r="BZ303" s="140"/>
      <c r="CA303" s="140"/>
      <c r="CB303" s="140"/>
      <c r="CC303" s="140"/>
      <c r="CD303" s="139"/>
      <c r="CE303" s="140"/>
      <c r="CF303" s="140"/>
      <c r="CG303" s="140"/>
      <c r="CH303" s="140"/>
      <c r="CI303" s="140"/>
      <c r="CJ303" s="140"/>
      <c r="CK303" s="140"/>
      <c r="CL303" s="140"/>
      <c r="CM303" s="140"/>
      <c r="CN303" s="139"/>
      <c r="CO303" s="140"/>
      <c r="CP303" s="140"/>
      <c r="CQ303" s="140"/>
      <c r="CR303" s="140"/>
      <c r="CS303" s="140"/>
      <c r="CT303" s="140"/>
      <c r="CU303" s="140"/>
      <c r="CV303" s="140"/>
      <c r="CW303" s="140"/>
      <c r="CX303" s="139"/>
      <c r="CY303" s="140"/>
      <c r="CZ303" s="140"/>
      <c r="DH303" s="132"/>
      <c r="DR303" s="132"/>
      <c r="EB303" s="132"/>
      <c r="EL303" s="132"/>
      <c r="EV303" s="132"/>
      <c r="FF303" s="132"/>
      <c r="FP303" s="132"/>
      <c r="FZ303" s="132"/>
      <c r="GJ303" s="132"/>
      <c r="GT303" s="132"/>
      <c r="HD303" s="132"/>
      <c r="HN303" s="132"/>
      <c r="HX303" s="132"/>
      <c r="IH303" s="132"/>
    </row>
    <row xmlns:x14ac="http://schemas.microsoft.com/office/spreadsheetml/2009/9/ac" r="304" s="3" customFormat="true" x14ac:dyDescent="0.25">
      <c r="A304" s="401"/>
      <c r="B304" s="132"/>
      <c r="L304" s="132"/>
      <c r="V304" s="132"/>
      <c r="AF304" s="132"/>
      <c r="AP304" s="132"/>
      <c r="AZ304" s="139"/>
      <c r="BA304" s="139"/>
      <c r="BB304" s="139"/>
      <c r="BC304" s="139"/>
      <c r="BD304" s="139"/>
      <c r="BE304" s="139"/>
      <c r="BF304" s="139"/>
      <c r="BG304" s="139"/>
      <c r="BH304" s="140"/>
      <c r="BI304" s="140"/>
      <c r="BJ304" s="139"/>
      <c r="BK304" s="140"/>
      <c r="BL304" s="140"/>
      <c r="BM304" s="140"/>
      <c r="BN304" s="140"/>
      <c r="BO304" s="140"/>
      <c r="BP304" s="140"/>
      <c r="BQ304" s="140"/>
      <c r="BR304" s="140"/>
      <c r="BS304" s="140"/>
      <c r="BT304" s="139"/>
      <c r="BU304" s="140"/>
      <c r="BV304" s="140"/>
      <c r="BW304" s="140"/>
      <c r="BX304" s="140"/>
      <c r="BY304" s="140"/>
      <c r="BZ304" s="140"/>
      <c r="CA304" s="140"/>
      <c r="CB304" s="140"/>
      <c r="CC304" s="140"/>
      <c r="CD304" s="139"/>
      <c r="CE304" s="140"/>
      <c r="CF304" s="140"/>
      <c r="CG304" s="140"/>
      <c r="CH304" s="140"/>
      <c r="CI304" s="140"/>
      <c r="CJ304" s="140"/>
      <c r="CK304" s="140"/>
      <c r="CL304" s="140"/>
      <c r="CM304" s="140"/>
      <c r="CN304" s="139"/>
      <c r="CO304" s="140"/>
      <c r="CP304" s="140"/>
      <c r="CQ304" s="140"/>
      <c r="CR304" s="140"/>
      <c r="CS304" s="140"/>
      <c r="CT304" s="140"/>
      <c r="CU304" s="140"/>
      <c r="CV304" s="140"/>
      <c r="CW304" s="140"/>
      <c r="CX304" s="139"/>
      <c r="CY304" s="140"/>
      <c r="CZ304" s="140"/>
      <c r="DH304" s="132"/>
      <c r="DR304" s="132"/>
      <c r="EB304" s="132"/>
      <c r="EL304" s="132"/>
      <c r="EV304" s="132"/>
      <c r="FF304" s="132"/>
      <c r="FP304" s="132"/>
      <c r="FZ304" s="132"/>
      <c r="GJ304" s="132"/>
      <c r="GT304" s="132"/>
      <c r="HD304" s="132"/>
      <c r="HN304" s="132"/>
      <c r="HX304" s="132"/>
      <c r="IH304" s="132"/>
    </row>
    <row xmlns:x14ac="http://schemas.microsoft.com/office/spreadsheetml/2009/9/ac" r="305" s="3" customFormat="true" x14ac:dyDescent="0.25">
      <c r="A305" s="401"/>
      <c r="B305" s="132"/>
      <c r="L305" s="132"/>
      <c r="V305" s="132"/>
      <c r="AF305" s="132"/>
      <c r="AP305" s="132"/>
      <c r="AZ305" s="139"/>
      <c r="BA305" s="139"/>
      <c r="BB305" s="139"/>
      <c r="BC305" s="139"/>
      <c r="BD305" s="139"/>
      <c r="BE305" s="139"/>
      <c r="BF305" s="139"/>
      <c r="BG305" s="139"/>
      <c r="BH305" s="140"/>
      <c r="BI305" s="140"/>
      <c r="BJ305" s="139"/>
      <c r="BK305" s="140"/>
      <c r="BL305" s="140"/>
      <c r="BM305" s="140"/>
      <c r="BN305" s="140"/>
      <c r="BO305" s="140"/>
      <c r="BP305" s="140"/>
      <c r="BQ305" s="140"/>
      <c r="BR305" s="140"/>
      <c r="BS305" s="140"/>
      <c r="BT305" s="139"/>
      <c r="BU305" s="140"/>
      <c r="BV305" s="140"/>
      <c r="BW305" s="140"/>
      <c r="BX305" s="140"/>
      <c r="BY305" s="140"/>
      <c r="BZ305" s="140"/>
      <c r="CA305" s="140"/>
      <c r="CB305" s="140"/>
      <c r="CC305" s="140"/>
      <c r="CD305" s="139"/>
      <c r="CE305" s="140"/>
      <c r="CF305" s="140"/>
      <c r="CG305" s="140"/>
      <c r="CH305" s="140"/>
      <c r="CI305" s="140"/>
      <c r="CJ305" s="140"/>
      <c r="CK305" s="140"/>
      <c r="CL305" s="140"/>
      <c r="CM305" s="140"/>
      <c r="CN305" s="139"/>
      <c r="CO305" s="140"/>
      <c r="CP305" s="140"/>
      <c r="CQ305" s="140"/>
      <c r="CR305" s="140"/>
      <c r="CS305" s="140"/>
      <c r="CT305" s="140"/>
      <c r="CU305" s="140"/>
      <c r="CV305" s="140"/>
      <c r="CW305" s="140"/>
      <c r="CX305" s="139"/>
      <c r="CY305" s="140"/>
      <c r="CZ305" s="140"/>
      <c r="DH305" s="132"/>
      <c r="DR305" s="132"/>
      <c r="EB305" s="132"/>
      <c r="EL305" s="132"/>
      <c r="EV305" s="132"/>
      <c r="FF305" s="132"/>
      <c r="FP305" s="132"/>
      <c r="FZ305" s="132"/>
      <c r="GJ305" s="132"/>
      <c r="GT305" s="132"/>
      <c r="HD305" s="132"/>
      <c r="HN305" s="132"/>
      <c r="HX305" s="132"/>
      <c r="IH305" s="132"/>
    </row>
    <row xmlns:x14ac="http://schemas.microsoft.com/office/spreadsheetml/2009/9/ac" r="306" s="3" customFormat="true" x14ac:dyDescent="0.25">
      <c r="A306" s="401"/>
      <c r="B306" s="132"/>
      <c r="L306" s="132"/>
      <c r="V306" s="132"/>
      <c r="AF306" s="132"/>
      <c r="AP306" s="132"/>
      <c r="AZ306" s="139"/>
      <c r="BA306" s="139"/>
      <c r="BB306" s="139"/>
      <c r="BC306" s="139"/>
      <c r="BD306" s="139"/>
      <c r="BE306" s="139"/>
      <c r="BF306" s="139"/>
      <c r="BG306" s="139"/>
      <c r="BH306" s="140"/>
      <c r="BI306" s="140"/>
      <c r="BJ306" s="139"/>
      <c r="BK306" s="140"/>
      <c r="BL306" s="140"/>
      <c r="BM306" s="140"/>
      <c r="BN306" s="140"/>
      <c r="BO306" s="140"/>
      <c r="BP306" s="140"/>
      <c r="BQ306" s="140"/>
      <c r="BR306" s="140"/>
      <c r="BS306" s="140"/>
      <c r="BT306" s="139"/>
      <c r="BU306" s="140"/>
      <c r="BV306" s="140"/>
      <c r="BW306" s="140"/>
      <c r="BX306" s="140"/>
      <c r="BY306" s="140"/>
      <c r="BZ306" s="140"/>
      <c r="CA306" s="140"/>
      <c r="CB306" s="140"/>
      <c r="CC306" s="140"/>
      <c r="CD306" s="139"/>
      <c r="CE306" s="140"/>
      <c r="CF306" s="140"/>
      <c r="CG306" s="140"/>
      <c r="CH306" s="140"/>
      <c r="CI306" s="140"/>
      <c r="CJ306" s="140"/>
      <c r="CK306" s="140"/>
      <c r="CL306" s="140"/>
      <c r="CM306" s="140"/>
      <c r="CN306" s="139"/>
      <c r="CO306" s="140"/>
      <c r="CP306" s="140"/>
      <c r="CQ306" s="140"/>
      <c r="CR306" s="140"/>
      <c r="CS306" s="140"/>
      <c r="CT306" s="140"/>
      <c r="CU306" s="140"/>
      <c r="CV306" s="140"/>
      <c r="CW306" s="140"/>
      <c r="CX306" s="139"/>
      <c r="CY306" s="140"/>
      <c r="CZ306" s="140"/>
      <c r="DH306" s="132"/>
      <c r="DR306" s="132"/>
      <c r="EB306" s="132"/>
      <c r="EL306" s="132"/>
      <c r="EV306" s="132"/>
      <c r="FF306" s="132"/>
      <c r="FP306" s="132"/>
      <c r="FZ306" s="132"/>
      <c r="GJ306" s="132"/>
      <c r="GT306" s="132"/>
      <c r="HD306" s="132"/>
      <c r="HN306" s="132"/>
      <c r="HX306" s="132"/>
      <c r="IH306" s="132"/>
    </row>
    <row xmlns:x14ac="http://schemas.microsoft.com/office/spreadsheetml/2009/9/ac" r="307" s="3" customFormat="true" x14ac:dyDescent="0.25">
      <c r="A307" s="401"/>
      <c r="B307" s="132"/>
      <c r="L307" s="132"/>
      <c r="V307" s="132"/>
      <c r="AF307" s="132"/>
      <c r="AP307" s="132"/>
      <c r="AZ307" s="139"/>
      <c r="BA307" s="139"/>
      <c r="BB307" s="139"/>
      <c r="BC307" s="139"/>
      <c r="BD307" s="139"/>
      <c r="BE307" s="139"/>
      <c r="BF307" s="139"/>
      <c r="BG307" s="139"/>
      <c r="BH307" s="140"/>
      <c r="BI307" s="140"/>
      <c r="BJ307" s="139"/>
      <c r="BK307" s="140"/>
      <c r="BL307" s="140"/>
      <c r="BM307" s="140"/>
      <c r="BN307" s="140"/>
      <c r="BO307" s="140"/>
      <c r="BP307" s="140"/>
      <c r="BQ307" s="140"/>
      <c r="BR307" s="140"/>
      <c r="BS307" s="140"/>
      <c r="BT307" s="139"/>
      <c r="BU307" s="140"/>
      <c r="BV307" s="140"/>
      <c r="BW307" s="140"/>
      <c r="BX307" s="140"/>
      <c r="BY307" s="140"/>
      <c r="BZ307" s="140"/>
      <c r="CA307" s="140"/>
      <c r="CB307" s="140"/>
      <c r="CC307" s="140"/>
      <c r="CD307" s="139"/>
      <c r="CE307" s="140"/>
      <c r="CF307" s="140"/>
      <c r="CG307" s="140"/>
      <c r="CH307" s="140"/>
      <c r="CI307" s="140"/>
      <c r="CJ307" s="140"/>
      <c r="CK307" s="140"/>
      <c r="CL307" s="140"/>
      <c r="CM307" s="140"/>
      <c r="CN307" s="139"/>
      <c r="CO307" s="140"/>
      <c r="CP307" s="140"/>
      <c r="CQ307" s="140"/>
      <c r="CR307" s="140"/>
      <c r="CS307" s="140"/>
      <c r="CT307" s="140"/>
      <c r="CU307" s="140"/>
      <c r="CV307" s="140"/>
      <c r="CW307" s="140"/>
      <c r="CX307" s="139"/>
      <c r="CY307" s="140"/>
      <c r="CZ307" s="140"/>
      <c r="DH307" s="132"/>
      <c r="DR307" s="132"/>
      <c r="EB307" s="132"/>
      <c r="EL307" s="132"/>
      <c r="EV307" s="132"/>
      <c r="FF307" s="132"/>
      <c r="FP307" s="132"/>
      <c r="FZ307" s="132"/>
      <c r="GJ307" s="132"/>
      <c r="GT307" s="132"/>
      <c r="HD307" s="132"/>
      <c r="HN307" s="132"/>
      <c r="HX307" s="132"/>
      <c r="IH307" s="132"/>
    </row>
    <row xmlns:x14ac="http://schemas.microsoft.com/office/spreadsheetml/2009/9/ac" r="308" s="3" customFormat="true" x14ac:dyDescent="0.25">
      <c r="A308" s="401"/>
      <c r="B308" s="132"/>
      <c r="L308" s="132"/>
      <c r="V308" s="132"/>
      <c r="AF308" s="132"/>
      <c r="AP308" s="132"/>
      <c r="AZ308" s="139"/>
      <c r="BA308" s="139"/>
      <c r="BB308" s="139"/>
      <c r="BC308" s="139"/>
      <c r="BD308" s="139"/>
      <c r="BE308" s="139"/>
      <c r="BF308" s="139"/>
      <c r="BG308" s="139"/>
      <c r="BH308" s="140"/>
      <c r="BI308" s="140"/>
      <c r="BJ308" s="139"/>
      <c r="BK308" s="140"/>
      <c r="BL308" s="140"/>
      <c r="BM308" s="140"/>
      <c r="BN308" s="140"/>
      <c r="BO308" s="140"/>
      <c r="BP308" s="140"/>
      <c r="BQ308" s="140"/>
      <c r="BR308" s="140"/>
      <c r="BS308" s="140"/>
      <c r="BT308" s="139"/>
      <c r="BU308" s="140"/>
      <c r="BV308" s="140"/>
      <c r="BW308" s="140"/>
      <c r="BX308" s="140"/>
      <c r="BY308" s="140"/>
      <c r="BZ308" s="140"/>
      <c r="CA308" s="140"/>
      <c r="CB308" s="140"/>
      <c r="CC308" s="140"/>
      <c r="CD308" s="139"/>
      <c r="CE308" s="140"/>
      <c r="CF308" s="140"/>
      <c r="CG308" s="140"/>
      <c r="CH308" s="140"/>
      <c r="CI308" s="140"/>
      <c r="CJ308" s="140"/>
      <c r="CK308" s="140"/>
      <c r="CL308" s="140"/>
      <c r="CM308" s="140"/>
      <c r="CN308" s="139"/>
      <c r="CO308" s="140"/>
      <c r="CP308" s="140"/>
      <c r="CQ308" s="140"/>
      <c r="CR308" s="140"/>
      <c r="CS308" s="140"/>
      <c r="CT308" s="140"/>
      <c r="CU308" s="140"/>
      <c r="CV308" s="140"/>
      <c r="CW308" s="140"/>
      <c r="CX308" s="139"/>
      <c r="CY308" s="140"/>
      <c r="CZ308" s="140"/>
      <c r="DH308" s="132"/>
      <c r="DR308" s="132"/>
      <c r="EB308" s="132"/>
      <c r="EL308" s="132"/>
      <c r="EV308" s="132"/>
      <c r="FF308" s="132"/>
      <c r="FP308" s="132"/>
      <c r="FZ308" s="132"/>
      <c r="GJ308" s="132"/>
      <c r="GT308" s="132"/>
      <c r="HD308" s="132"/>
      <c r="HN308" s="132"/>
      <c r="HX308" s="132"/>
      <c r="IH308" s="132"/>
    </row>
    <row xmlns:x14ac="http://schemas.microsoft.com/office/spreadsheetml/2009/9/ac" r="309" s="3" customFormat="true" x14ac:dyDescent="0.25">
      <c r="A309" s="401"/>
      <c r="B309" s="132"/>
      <c r="L309" s="132"/>
      <c r="V309" s="132"/>
      <c r="AF309" s="132"/>
      <c r="AP309" s="132"/>
      <c r="AZ309" s="139"/>
      <c r="BA309" s="139"/>
      <c r="BB309" s="139"/>
      <c r="BC309" s="139"/>
      <c r="BD309" s="139"/>
      <c r="BE309" s="139"/>
      <c r="BF309" s="139"/>
      <c r="BG309" s="139"/>
      <c r="BH309" s="140"/>
      <c r="BI309" s="140"/>
      <c r="BJ309" s="139"/>
      <c r="BK309" s="140"/>
      <c r="BL309" s="140"/>
      <c r="BM309" s="140"/>
      <c r="BN309" s="140"/>
      <c r="BO309" s="140"/>
      <c r="BP309" s="140"/>
      <c r="BQ309" s="140"/>
      <c r="BR309" s="140"/>
      <c r="BS309" s="140"/>
      <c r="BT309" s="139"/>
      <c r="BU309" s="140"/>
      <c r="BV309" s="140"/>
      <c r="BW309" s="140"/>
      <c r="BX309" s="140"/>
      <c r="BY309" s="140"/>
      <c r="BZ309" s="140"/>
      <c r="CA309" s="140"/>
      <c r="CB309" s="140"/>
      <c r="CC309" s="140"/>
      <c r="CD309" s="139"/>
      <c r="CE309" s="140"/>
      <c r="CF309" s="140"/>
      <c r="CG309" s="140"/>
      <c r="CH309" s="140"/>
      <c r="CI309" s="140"/>
      <c r="CJ309" s="140"/>
      <c r="CK309" s="140"/>
      <c r="CL309" s="140"/>
      <c r="CM309" s="140"/>
      <c r="CN309" s="139"/>
      <c r="CO309" s="140"/>
      <c r="CP309" s="140"/>
      <c r="CQ309" s="140"/>
      <c r="CR309" s="140"/>
      <c r="CS309" s="140"/>
      <c r="CT309" s="140"/>
      <c r="CU309" s="140"/>
      <c r="CV309" s="140"/>
      <c r="CW309" s="140"/>
      <c r="CX309" s="139"/>
      <c r="CY309" s="140"/>
      <c r="CZ309" s="140"/>
      <c r="DH309" s="132"/>
      <c r="DR309" s="132"/>
      <c r="EB309" s="132"/>
      <c r="EL309" s="132"/>
      <c r="EV309" s="132"/>
      <c r="FF309" s="132"/>
      <c r="FP309" s="132"/>
      <c r="FZ309" s="132"/>
      <c r="GJ309" s="132"/>
      <c r="GT309" s="132"/>
      <c r="HD309" s="132"/>
      <c r="HN309" s="132"/>
      <c r="HX309" s="132"/>
      <c r="IH309" s="132"/>
    </row>
    <row xmlns:x14ac="http://schemas.microsoft.com/office/spreadsheetml/2009/9/ac" r="310" s="3" customFormat="true" x14ac:dyDescent="0.25">
      <c r="A310" s="401"/>
      <c r="B310" s="132"/>
      <c r="L310" s="132"/>
      <c r="V310" s="132"/>
      <c r="AF310" s="132"/>
      <c r="AP310" s="132"/>
      <c r="AZ310" s="139"/>
      <c r="BA310" s="139"/>
      <c r="BB310" s="139"/>
      <c r="BC310" s="139"/>
      <c r="BD310" s="139"/>
      <c r="BE310" s="139"/>
      <c r="BF310" s="139"/>
      <c r="BG310" s="139"/>
      <c r="BH310" s="140"/>
      <c r="BI310" s="140"/>
      <c r="BJ310" s="139"/>
      <c r="BK310" s="140"/>
      <c r="BL310" s="140"/>
      <c r="BM310" s="140"/>
      <c r="BN310" s="140"/>
      <c r="BO310" s="140"/>
      <c r="BP310" s="140"/>
      <c r="BQ310" s="140"/>
      <c r="BR310" s="140"/>
      <c r="BS310" s="140"/>
      <c r="BT310" s="139"/>
      <c r="BU310" s="140"/>
      <c r="BV310" s="140"/>
      <c r="BW310" s="140"/>
      <c r="BX310" s="140"/>
      <c r="BY310" s="140"/>
      <c r="BZ310" s="140"/>
      <c r="CA310" s="140"/>
      <c r="CB310" s="140"/>
      <c r="CC310" s="140"/>
      <c r="CD310" s="139"/>
      <c r="CE310" s="140"/>
      <c r="CF310" s="140"/>
      <c r="CG310" s="140"/>
      <c r="CH310" s="140"/>
      <c r="CI310" s="140"/>
      <c r="CJ310" s="140"/>
      <c r="CK310" s="140"/>
      <c r="CL310" s="140"/>
      <c r="CM310" s="140"/>
      <c r="CN310" s="139"/>
      <c r="CO310" s="140"/>
      <c r="CP310" s="140"/>
      <c r="CQ310" s="140"/>
      <c r="CR310" s="140"/>
      <c r="CS310" s="140"/>
      <c r="CT310" s="140"/>
      <c r="CU310" s="140"/>
      <c r="CV310" s="140"/>
      <c r="CW310" s="140"/>
      <c r="CX310" s="139"/>
      <c r="CY310" s="140"/>
      <c r="CZ310" s="140"/>
      <c r="DH310" s="132"/>
      <c r="DR310" s="132"/>
      <c r="EB310" s="132"/>
      <c r="EL310" s="132"/>
      <c r="EV310" s="132"/>
      <c r="FF310" s="132"/>
      <c r="FP310" s="132"/>
      <c r="FZ310" s="132"/>
      <c r="GJ310" s="132"/>
      <c r="GT310" s="132"/>
      <c r="HD310" s="132"/>
      <c r="HN310" s="132"/>
      <c r="HX310" s="132"/>
      <c r="IH310" s="132"/>
    </row>
    <row xmlns:x14ac="http://schemas.microsoft.com/office/spreadsheetml/2009/9/ac" r="311" s="3" customFormat="true" x14ac:dyDescent="0.25">
      <c r="A311" s="401"/>
      <c r="B311" s="132"/>
      <c r="L311" s="132"/>
      <c r="V311" s="132"/>
      <c r="AF311" s="132"/>
      <c r="AP311" s="132"/>
      <c r="AZ311" s="139"/>
      <c r="BA311" s="139"/>
      <c r="BB311" s="139"/>
      <c r="BC311" s="139"/>
      <c r="BD311" s="139"/>
      <c r="BE311" s="139"/>
      <c r="BF311" s="139"/>
      <c r="BG311" s="139"/>
      <c r="BH311" s="140"/>
      <c r="BI311" s="140"/>
      <c r="BJ311" s="139"/>
      <c r="BK311" s="140"/>
      <c r="BL311" s="140"/>
      <c r="BM311" s="140"/>
      <c r="BN311" s="140"/>
      <c r="BO311" s="140"/>
      <c r="BP311" s="140"/>
      <c r="BQ311" s="140"/>
      <c r="BR311" s="140"/>
      <c r="BS311" s="140"/>
      <c r="BT311" s="139"/>
      <c r="BU311" s="140"/>
      <c r="BV311" s="140"/>
      <c r="BW311" s="140"/>
      <c r="BX311" s="140"/>
      <c r="BY311" s="140"/>
      <c r="BZ311" s="140"/>
      <c r="CA311" s="140"/>
      <c r="CB311" s="140"/>
      <c r="CC311" s="140"/>
      <c r="CD311" s="139"/>
      <c r="CE311" s="140"/>
      <c r="CF311" s="140"/>
      <c r="CG311" s="140"/>
      <c r="CH311" s="140"/>
      <c r="CI311" s="140"/>
      <c r="CJ311" s="140"/>
      <c r="CK311" s="140"/>
      <c r="CL311" s="140"/>
      <c r="CM311" s="140"/>
      <c r="CN311" s="139"/>
      <c r="CO311" s="140"/>
      <c r="CP311" s="140"/>
      <c r="CQ311" s="140"/>
      <c r="CR311" s="140"/>
      <c r="CS311" s="140"/>
      <c r="CT311" s="140"/>
      <c r="CU311" s="140"/>
      <c r="CV311" s="140"/>
      <c r="CW311" s="140"/>
      <c r="CX311" s="139"/>
      <c r="CY311" s="140"/>
      <c r="CZ311" s="140"/>
      <c r="DH311" s="132"/>
      <c r="DR311" s="132"/>
      <c r="EB311" s="132"/>
      <c r="EL311" s="132"/>
      <c r="EV311" s="132"/>
      <c r="FF311" s="132"/>
      <c r="FP311" s="132"/>
      <c r="FZ311" s="132"/>
      <c r="GJ311" s="132"/>
      <c r="GT311" s="132"/>
      <c r="HD311" s="132"/>
      <c r="HN311" s="132"/>
      <c r="HX311" s="132"/>
      <c r="IH311" s="132"/>
    </row>
    <row xmlns:x14ac="http://schemas.microsoft.com/office/spreadsheetml/2009/9/ac" r="312" s="3" customFormat="true" x14ac:dyDescent="0.25">
      <c r="A312" s="401"/>
      <c r="B312" s="132"/>
      <c r="L312" s="132"/>
      <c r="V312" s="132"/>
      <c r="AF312" s="132"/>
      <c r="AP312" s="132"/>
      <c r="AZ312" s="139"/>
      <c r="BA312" s="139"/>
      <c r="BB312" s="139"/>
      <c r="BC312" s="139"/>
      <c r="BD312" s="139"/>
      <c r="BE312" s="139"/>
      <c r="BF312" s="139"/>
      <c r="BG312" s="139"/>
      <c r="BH312" s="140"/>
      <c r="BI312" s="140"/>
      <c r="BJ312" s="139"/>
      <c r="BK312" s="140"/>
      <c r="BL312" s="140"/>
      <c r="BM312" s="140"/>
      <c r="BN312" s="140"/>
      <c r="BO312" s="140"/>
      <c r="BP312" s="140"/>
      <c r="BQ312" s="140"/>
      <c r="BR312" s="140"/>
      <c r="BS312" s="140"/>
      <c r="BT312" s="139"/>
      <c r="BU312" s="140"/>
      <c r="BV312" s="140"/>
      <c r="BW312" s="140"/>
      <c r="BX312" s="140"/>
      <c r="BY312" s="140"/>
      <c r="BZ312" s="140"/>
      <c r="CA312" s="140"/>
      <c r="CB312" s="140"/>
      <c r="CC312" s="140"/>
      <c r="CD312" s="139"/>
      <c r="CE312" s="140"/>
      <c r="CF312" s="140"/>
      <c r="CG312" s="140"/>
      <c r="CH312" s="140"/>
      <c r="CI312" s="140"/>
      <c r="CJ312" s="140"/>
      <c r="CK312" s="140"/>
      <c r="CL312" s="140"/>
      <c r="CM312" s="140"/>
      <c r="CN312" s="139"/>
      <c r="CO312" s="140"/>
      <c r="CP312" s="140"/>
      <c r="CQ312" s="140"/>
      <c r="CR312" s="140"/>
      <c r="CS312" s="140"/>
      <c r="CT312" s="140"/>
      <c r="CU312" s="140"/>
      <c r="CV312" s="140"/>
      <c r="CW312" s="140"/>
      <c r="CX312" s="139"/>
      <c r="CY312" s="140"/>
      <c r="CZ312" s="140"/>
      <c r="DH312" s="132"/>
      <c r="DR312" s="132"/>
      <c r="EB312" s="132"/>
      <c r="EL312" s="132"/>
      <c r="EV312" s="132"/>
      <c r="FF312" s="132"/>
      <c r="FP312" s="132"/>
      <c r="FZ312" s="132"/>
      <c r="GJ312" s="132"/>
      <c r="GT312" s="132"/>
      <c r="HD312" s="132"/>
      <c r="HN312" s="132"/>
      <c r="HX312" s="132"/>
      <c r="IH312" s="132"/>
    </row>
    <row xmlns:x14ac="http://schemas.microsoft.com/office/spreadsheetml/2009/9/ac" r="313" s="3" customFormat="true" x14ac:dyDescent="0.25">
      <c r="A313" s="401"/>
      <c r="B313" s="132"/>
      <c r="L313" s="132"/>
      <c r="V313" s="132"/>
      <c r="AF313" s="132"/>
      <c r="AP313" s="132"/>
      <c r="AZ313" s="139"/>
      <c r="BA313" s="139"/>
      <c r="BB313" s="139"/>
      <c r="BC313" s="139"/>
      <c r="BD313" s="139"/>
      <c r="BE313" s="139"/>
      <c r="BF313" s="139"/>
      <c r="BG313" s="139"/>
      <c r="BH313" s="140"/>
      <c r="BI313" s="140"/>
      <c r="BJ313" s="139"/>
      <c r="BK313" s="140"/>
      <c r="BL313" s="140"/>
      <c r="BM313" s="140"/>
      <c r="BN313" s="140"/>
      <c r="BO313" s="140"/>
      <c r="BP313" s="140"/>
      <c r="BQ313" s="140"/>
      <c r="BR313" s="140"/>
      <c r="BS313" s="140"/>
      <c r="BT313" s="139"/>
      <c r="BU313" s="140"/>
      <c r="BV313" s="140"/>
      <c r="BW313" s="140"/>
      <c r="BX313" s="140"/>
      <c r="BY313" s="140"/>
      <c r="BZ313" s="140"/>
      <c r="CA313" s="140"/>
      <c r="CB313" s="140"/>
      <c r="CC313" s="140"/>
      <c r="CD313" s="139"/>
      <c r="CE313" s="140"/>
      <c r="CF313" s="140"/>
      <c r="CG313" s="140"/>
      <c r="CH313" s="140"/>
      <c r="CI313" s="140"/>
      <c r="CJ313" s="140"/>
      <c r="CK313" s="140"/>
      <c r="CL313" s="140"/>
      <c r="CM313" s="140"/>
      <c r="CN313" s="139"/>
      <c r="CO313" s="140"/>
      <c r="CP313" s="140"/>
      <c r="CQ313" s="140"/>
      <c r="CR313" s="140"/>
      <c r="CS313" s="140"/>
      <c r="CT313" s="140"/>
      <c r="CU313" s="140"/>
      <c r="CV313" s="140"/>
      <c r="CW313" s="140"/>
      <c r="CX313" s="139"/>
      <c r="CY313" s="140"/>
      <c r="CZ313" s="140"/>
      <c r="DH313" s="132"/>
      <c r="DR313" s="132"/>
      <c r="EB313" s="132"/>
      <c r="EL313" s="132"/>
      <c r="EV313" s="132"/>
      <c r="FF313" s="132"/>
      <c r="FP313" s="132"/>
      <c r="FZ313" s="132"/>
      <c r="GJ313" s="132"/>
      <c r="GT313" s="132"/>
      <c r="HD313" s="132"/>
      <c r="HN313" s="132"/>
      <c r="HX313" s="132"/>
      <c r="IH313" s="132"/>
    </row>
    <row xmlns:x14ac="http://schemas.microsoft.com/office/spreadsheetml/2009/9/ac" r="314" s="3" customFormat="true" x14ac:dyDescent="0.25">
      <c r="A314" s="401"/>
      <c r="B314" s="132"/>
      <c r="L314" s="132"/>
      <c r="V314" s="132"/>
      <c r="AF314" s="132"/>
      <c r="AP314" s="132"/>
      <c r="AZ314" s="139"/>
      <c r="BA314" s="139"/>
      <c r="BB314" s="139"/>
      <c r="BC314" s="139"/>
      <c r="BD314" s="139"/>
      <c r="BE314" s="139"/>
      <c r="BF314" s="139"/>
      <c r="BG314" s="139"/>
      <c r="BH314" s="140"/>
      <c r="BI314" s="140"/>
      <c r="BJ314" s="139"/>
      <c r="BK314" s="140"/>
      <c r="BL314" s="140"/>
      <c r="BM314" s="140"/>
      <c r="BN314" s="140"/>
      <c r="BO314" s="140"/>
      <c r="BP314" s="140"/>
      <c r="BQ314" s="140"/>
      <c r="BR314" s="140"/>
      <c r="BS314" s="140"/>
      <c r="BT314" s="139"/>
      <c r="BU314" s="140"/>
      <c r="BV314" s="140"/>
      <c r="BW314" s="140"/>
      <c r="BX314" s="140"/>
      <c r="BY314" s="140"/>
      <c r="BZ314" s="140"/>
      <c r="CA314" s="140"/>
      <c r="CB314" s="140"/>
      <c r="CC314" s="140"/>
      <c r="CD314" s="139"/>
      <c r="CE314" s="140"/>
      <c r="CF314" s="140"/>
      <c r="CG314" s="140"/>
      <c r="CH314" s="140"/>
      <c r="CI314" s="140"/>
      <c r="CJ314" s="140"/>
      <c r="CK314" s="140"/>
      <c r="CL314" s="140"/>
      <c r="CM314" s="140"/>
      <c r="CN314" s="139"/>
      <c r="CO314" s="140"/>
      <c r="CP314" s="140"/>
      <c r="CQ314" s="140"/>
      <c r="CR314" s="140"/>
      <c r="CS314" s="140"/>
      <c r="CT314" s="140"/>
      <c r="CU314" s="140"/>
      <c r="CV314" s="140"/>
      <c r="CW314" s="140"/>
      <c r="CX314" s="139"/>
      <c r="CY314" s="140"/>
      <c r="CZ314" s="140"/>
      <c r="DH314" s="132"/>
      <c r="DR314" s="132"/>
      <c r="EB314" s="132"/>
      <c r="EL314" s="132"/>
      <c r="EV314" s="132"/>
      <c r="FF314" s="132"/>
      <c r="FP314" s="132"/>
      <c r="FZ314" s="132"/>
      <c r="GJ314" s="132"/>
      <c r="GT314" s="132"/>
      <c r="HD314" s="132"/>
      <c r="HN314" s="132"/>
      <c r="HX314" s="132"/>
      <c r="IH314" s="132"/>
    </row>
    <row xmlns:x14ac="http://schemas.microsoft.com/office/spreadsheetml/2009/9/ac" r="315" s="3" customFormat="true" x14ac:dyDescent="0.25">
      <c r="A315" s="401"/>
      <c r="B315" s="132"/>
      <c r="L315" s="132"/>
      <c r="V315" s="132"/>
      <c r="AF315" s="132"/>
      <c r="AP315" s="132"/>
      <c r="AZ315" s="139"/>
      <c r="BA315" s="139"/>
      <c r="BB315" s="139"/>
      <c r="BC315" s="139"/>
      <c r="BD315" s="139"/>
      <c r="BE315" s="139"/>
      <c r="BF315" s="139"/>
      <c r="BG315" s="139"/>
      <c r="BH315" s="140"/>
      <c r="BI315" s="140"/>
      <c r="BJ315" s="139"/>
      <c r="BK315" s="140"/>
      <c r="BL315" s="140"/>
      <c r="BM315" s="140"/>
      <c r="BN315" s="140"/>
      <c r="BO315" s="140"/>
      <c r="BP315" s="140"/>
      <c r="BQ315" s="140"/>
      <c r="BR315" s="140"/>
      <c r="BS315" s="140"/>
      <c r="BT315" s="139"/>
      <c r="BU315" s="140"/>
      <c r="BV315" s="140"/>
      <c r="BW315" s="140"/>
      <c r="BX315" s="140"/>
      <c r="BY315" s="140"/>
      <c r="BZ315" s="140"/>
      <c r="CA315" s="140"/>
      <c r="CB315" s="140"/>
      <c r="CC315" s="140"/>
      <c r="CD315" s="139"/>
      <c r="CE315" s="140"/>
      <c r="CF315" s="140"/>
      <c r="CG315" s="140"/>
      <c r="CH315" s="140"/>
      <c r="CI315" s="140"/>
      <c r="CJ315" s="140"/>
      <c r="CK315" s="140"/>
      <c r="CL315" s="140"/>
      <c r="CM315" s="140"/>
      <c r="CN315" s="139"/>
      <c r="CO315" s="140"/>
      <c r="CP315" s="140"/>
      <c r="CQ315" s="140"/>
      <c r="CR315" s="140"/>
      <c r="CS315" s="140"/>
      <c r="CT315" s="140"/>
      <c r="CU315" s="140"/>
      <c r="CV315" s="140"/>
      <c r="CW315" s="140"/>
      <c r="CX315" s="139"/>
      <c r="CY315" s="140"/>
      <c r="CZ315" s="140"/>
      <c r="DH315" s="132"/>
      <c r="DR315" s="132"/>
      <c r="EB315" s="132"/>
      <c r="EL315" s="132"/>
      <c r="EV315" s="132"/>
      <c r="FF315" s="132"/>
      <c r="FP315" s="132"/>
      <c r="FZ315" s="132"/>
      <c r="GJ315" s="132"/>
      <c r="GT315" s="132"/>
      <c r="HD315" s="132"/>
      <c r="HN315" s="132"/>
      <c r="HX315" s="132"/>
      <c r="IH315" s="132"/>
    </row>
    <row xmlns:x14ac="http://schemas.microsoft.com/office/spreadsheetml/2009/9/ac" r="316" s="3" customFormat="true" x14ac:dyDescent="0.25">
      <c r="A316" s="401"/>
      <c r="B316" s="132"/>
      <c r="L316" s="132"/>
      <c r="V316" s="132"/>
      <c r="AF316" s="132"/>
      <c r="AP316" s="132"/>
      <c r="AZ316" s="139"/>
      <c r="BA316" s="139"/>
      <c r="BB316" s="139"/>
      <c r="BC316" s="139"/>
      <c r="BD316" s="139"/>
      <c r="BE316" s="139"/>
      <c r="BF316" s="139"/>
      <c r="BG316" s="139"/>
      <c r="BH316" s="140"/>
      <c r="BI316" s="140"/>
      <c r="BJ316" s="139"/>
      <c r="BK316" s="140"/>
      <c r="BL316" s="140"/>
      <c r="BM316" s="140"/>
      <c r="BN316" s="140"/>
      <c r="BO316" s="140"/>
      <c r="BP316" s="140"/>
      <c r="BQ316" s="140"/>
      <c r="BR316" s="140"/>
      <c r="BS316" s="140"/>
      <c r="BT316" s="139"/>
      <c r="BU316" s="140"/>
      <c r="BV316" s="140"/>
      <c r="BW316" s="140"/>
      <c r="BX316" s="140"/>
      <c r="BY316" s="140"/>
      <c r="BZ316" s="140"/>
      <c r="CA316" s="140"/>
      <c r="CB316" s="140"/>
      <c r="CC316" s="140"/>
      <c r="CD316" s="139"/>
      <c r="CE316" s="140"/>
      <c r="CF316" s="140"/>
      <c r="CG316" s="140"/>
      <c r="CH316" s="140"/>
      <c r="CI316" s="140"/>
      <c r="CJ316" s="140"/>
      <c r="CK316" s="140"/>
      <c r="CL316" s="140"/>
      <c r="CM316" s="140"/>
      <c r="CN316" s="139"/>
      <c r="CO316" s="140"/>
      <c r="CP316" s="140"/>
      <c r="CQ316" s="140"/>
      <c r="CR316" s="140"/>
      <c r="CS316" s="140"/>
      <c r="CT316" s="140"/>
      <c r="CU316" s="140"/>
      <c r="CV316" s="140"/>
      <c r="CW316" s="140"/>
      <c r="CX316" s="139"/>
      <c r="CY316" s="140"/>
      <c r="CZ316" s="140"/>
      <c r="DH316" s="132"/>
      <c r="DR316" s="132"/>
      <c r="EB316" s="132"/>
      <c r="EL316" s="132"/>
      <c r="EV316" s="132"/>
      <c r="FF316" s="132"/>
      <c r="FP316" s="132"/>
      <c r="FZ316" s="132"/>
      <c r="GJ316" s="132"/>
      <c r="GT316" s="132"/>
      <c r="HD316" s="132"/>
      <c r="HN316" s="132"/>
      <c r="HX316" s="132"/>
      <c r="IH316" s="132"/>
    </row>
    <row xmlns:x14ac="http://schemas.microsoft.com/office/spreadsheetml/2009/9/ac" r="317" s="3" customFormat="true" x14ac:dyDescent="0.25">
      <c r="A317" s="401"/>
      <c r="B317" s="132"/>
      <c r="L317" s="132"/>
      <c r="V317" s="132"/>
      <c r="AF317" s="132"/>
      <c r="AP317" s="132"/>
      <c r="AZ317" s="139"/>
      <c r="BA317" s="139"/>
      <c r="BB317" s="139"/>
      <c r="BC317" s="139"/>
      <c r="BD317" s="139"/>
      <c r="BE317" s="139"/>
      <c r="BF317" s="139"/>
      <c r="BG317" s="139"/>
      <c r="BH317" s="140"/>
      <c r="BI317" s="140"/>
      <c r="BJ317" s="139"/>
      <c r="BK317" s="140"/>
      <c r="BL317" s="140"/>
      <c r="BM317" s="140"/>
      <c r="BN317" s="140"/>
      <c r="BO317" s="140"/>
      <c r="BP317" s="140"/>
      <c r="BQ317" s="140"/>
      <c r="BR317" s="140"/>
      <c r="BS317" s="140"/>
      <c r="BT317" s="139"/>
      <c r="BU317" s="140"/>
      <c r="BV317" s="140"/>
      <c r="BW317" s="140"/>
      <c r="BX317" s="140"/>
      <c r="BY317" s="140"/>
      <c r="BZ317" s="140"/>
      <c r="CA317" s="140"/>
      <c r="CB317" s="140"/>
      <c r="CC317" s="140"/>
      <c r="CD317" s="139"/>
      <c r="CE317" s="140"/>
      <c r="CF317" s="140"/>
      <c r="CG317" s="140"/>
      <c r="CH317" s="140"/>
      <c r="CI317" s="140"/>
      <c r="CJ317" s="140"/>
      <c r="CK317" s="140"/>
      <c r="CL317" s="140"/>
      <c r="CM317" s="140"/>
      <c r="CN317" s="139"/>
      <c r="CO317" s="140"/>
      <c r="CP317" s="140"/>
      <c r="CQ317" s="140"/>
      <c r="CR317" s="140"/>
      <c r="CS317" s="140"/>
      <c r="CT317" s="140"/>
      <c r="CU317" s="140"/>
      <c r="CV317" s="140"/>
      <c r="CW317" s="140"/>
      <c r="CX317" s="139"/>
      <c r="CY317" s="140"/>
      <c r="CZ317" s="140"/>
      <c r="DH317" s="132"/>
      <c r="DR317" s="132"/>
      <c r="EB317" s="132"/>
      <c r="EL317" s="132"/>
      <c r="EV317" s="132"/>
      <c r="FF317" s="132"/>
      <c r="FP317" s="132"/>
      <c r="FZ317" s="132"/>
      <c r="GJ317" s="132"/>
      <c r="GT317" s="132"/>
      <c r="HD317" s="132"/>
      <c r="HN317" s="132"/>
      <c r="HX317" s="132"/>
      <c r="IH317" s="132"/>
    </row>
    <row xmlns:x14ac="http://schemas.microsoft.com/office/spreadsheetml/2009/9/ac" r="318" s="3" customFormat="true" x14ac:dyDescent="0.25">
      <c r="A318" s="401"/>
      <c r="B318" s="132"/>
      <c r="L318" s="132"/>
      <c r="V318" s="132"/>
      <c r="AF318" s="132"/>
      <c r="AP318" s="132"/>
      <c r="AZ318" s="139"/>
      <c r="BA318" s="139"/>
      <c r="BB318" s="139"/>
      <c r="BC318" s="139"/>
      <c r="BD318" s="139"/>
      <c r="BE318" s="139"/>
      <c r="BF318" s="139"/>
      <c r="BG318" s="139"/>
      <c r="BH318" s="140"/>
      <c r="BI318" s="140"/>
      <c r="BJ318" s="139"/>
      <c r="BK318" s="140"/>
      <c r="BL318" s="140"/>
      <c r="BM318" s="140"/>
      <c r="BN318" s="140"/>
      <c r="BO318" s="140"/>
      <c r="BP318" s="140"/>
      <c r="BQ318" s="140"/>
      <c r="BR318" s="140"/>
      <c r="BS318" s="140"/>
      <c r="BT318" s="139"/>
      <c r="BU318" s="140"/>
      <c r="BV318" s="140"/>
      <c r="BW318" s="140"/>
      <c r="BX318" s="140"/>
      <c r="BY318" s="140"/>
      <c r="BZ318" s="140"/>
      <c r="CA318" s="140"/>
      <c r="CB318" s="140"/>
      <c r="CC318" s="140"/>
      <c r="CD318" s="139"/>
      <c r="CE318" s="140"/>
      <c r="CF318" s="140"/>
      <c r="CG318" s="140"/>
      <c r="CH318" s="140"/>
      <c r="CI318" s="140"/>
      <c r="CJ318" s="140"/>
      <c r="CK318" s="140"/>
      <c r="CL318" s="140"/>
      <c r="CM318" s="140"/>
      <c r="CN318" s="139"/>
      <c r="CO318" s="140"/>
      <c r="CP318" s="140"/>
      <c r="CQ318" s="140"/>
      <c r="CR318" s="140"/>
      <c r="CS318" s="140"/>
      <c r="CT318" s="140"/>
      <c r="CU318" s="140"/>
      <c r="CV318" s="140"/>
      <c r="CW318" s="140"/>
      <c r="CX318" s="139"/>
      <c r="CY318" s="140"/>
      <c r="CZ318" s="140"/>
      <c r="DH318" s="132"/>
      <c r="DR318" s="132"/>
      <c r="EB318" s="132"/>
      <c r="EL318" s="132"/>
      <c r="EV318" s="132"/>
      <c r="FF318" s="132"/>
      <c r="FP318" s="132"/>
      <c r="FZ318" s="132"/>
      <c r="GJ318" s="132"/>
      <c r="GT318" s="132"/>
      <c r="HD318" s="132"/>
      <c r="HN318" s="132"/>
      <c r="HX318" s="132"/>
      <c r="IH318" s="132"/>
    </row>
    <row xmlns:x14ac="http://schemas.microsoft.com/office/spreadsheetml/2009/9/ac" r="319" s="3" customFormat="true" x14ac:dyDescent="0.25">
      <c r="A319" s="401"/>
      <c r="B319" s="132"/>
      <c r="L319" s="132"/>
      <c r="V319" s="132"/>
      <c r="AF319" s="132"/>
      <c r="AP319" s="132"/>
      <c r="AZ319" s="139"/>
      <c r="BA319" s="139"/>
      <c r="BB319" s="139"/>
      <c r="BC319" s="139"/>
      <c r="BD319" s="139"/>
      <c r="BE319" s="139"/>
      <c r="BF319" s="139"/>
      <c r="BG319" s="139"/>
      <c r="BH319" s="140"/>
      <c r="BI319" s="140"/>
      <c r="BJ319" s="139"/>
      <c r="BK319" s="140"/>
      <c r="BL319" s="140"/>
      <c r="BM319" s="140"/>
      <c r="BN319" s="140"/>
      <c r="BO319" s="140"/>
      <c r="BP319" s="140"/>
      <c r="BQ319" s="140"/>
      <c r="BR319" s="140"/>
      <c r="BS319" s="140"/>
      <c r="BT319" s="139"/>
      <c r="BU319" s="140"/>
      <c r="BV319" s="140"/>
      <c r="BW319" s="140"/>
      <c r="BX319" s="140"/>
      <c r="BY319" s="140"/>
      <c r="BZ319" s="140"/>
      <c r="CA319" s="140"/>
      <c r="CB319" s="140"/>
      <c r="CC319" s="140"/>
      <c r="CD319" s="139"/>
      <c r="CE319" s="140"/>
      <c r="CF319" s="140"/>
      <c r="CG319" s="140"/>
      <c r="CH319" s="140"/>
      <c r="CI319" s="140"/>
      <c r="CJ319" s="140"/>
      <c r="CK319" s="140"/>
      <c r="CL319" s="140"/>
      <c r="CM319" s="140"/>
      <c r="CN319" s="139"/>
      <c r="CO319" s="140"/>
      <c r="CP319" s="140"/>
      <c r="CQ319" s="140"/>
      <c r="CR319" s="140"/>
      <c r="CS319" s="140"/>
      <c r="CT319" s="140"/>
      <c r="CU319" s="140"/>
      <c r="CV319" s="140"/>
      <c r="CW319" s="140"/>
      <c r="CX319" s="139"/>
      <c r="CY319" s="140"/>
      <c r="CZ319" s="140"/>
      <c r="DH319" s="132"/>
      <c r="DR319" s="132"/>
      <c r="EB319" s="132"/>
      <c r="EL319" s="132"/>
      <c r="EV319" s="132"/>
      <c r="FF319" s="132"/>
      <c r="FP319" s="132"/>
      <c r="FZ319" s="132"/>
      <c r="GJ319" s="132"/>
      <c r="GT319" s="132"/>
      <c r="HD319" s="132"/>
      <c r="HN319" s="132"/>
      <c r="HX319" s="132"/>
      <c r="IH319" s="132"/>
    </row>
    <row xmlns:x14ac="http://schemas.microsoft.com/office/spreadsheetml/2009/9/ac" r="320" s="3" customFormat="true" x14ac:dyDescent="0.25">
      <c r="A320" s="401"/>
      <c r="B320" s="132"/>
      <c r="L320" s="132"/>
      <c r="V320" s="132"/>
      <c r="AF320" s="132"/>
      <c r="AP320" s="132"/>
      <c r="AZ320" s="139"/>
      <c r="BA320" s="139"/>
      <c r="BB320" s="139"/>
      <c r="BC320" s="139"/>
      <c r="BD320" s="139"/>
      <c r="BE320" s="139"/>
      <c r="BF320" s="139"/>
      <c r="BG320" s="139"/>
      <c r="BH320" s="140"/>
      <c r="BI320" s="140"/>
      <c r="BJ320" s="139"/>
      <c r="BK320" s="140"/>
      <c r="BL320" s="140"/>
      <c r="BM320" s="140"/>
      <c r="BN320" s="140"/>
      <c r="BO320" s="140"/>
      <c r="BP320" s="140"/>
      <c r="BQ320" s="140"/>
      <c r="BR320" s="140"/>
      <c r="BS320" s="140"/>
      <c r="BT320" s="139"/>
      <c r="BU320" s="140"/>
      <c r="BV320" s="140"/>
      <c r="BW320" s="140"/>
      <c r="BX320" s="140"/>
      <c r="BY320" s="140"/>
      <c r="BZ320" s="140"/>
      <c r="CA320" s="140"/>
      <c r="CB320" s="140"/>
      <c r="CC320" s="140"/>
      <c r="CD320" s="139"/>
      <c r="CE320" s="140"/>
      <c r="CF320" s="140"/>
      <c r="CG320" s="140"/>
      <c r="CH320" s="140"/>
      <c r="CI320" s="140"/>
      <c r="CJ320" s="140"/>
      <c r="CK320" s="140"/>
      <c r="CL320" s="140"/>
      <c r="CM320" s="140"/>
      <c r="CN320" s="139"/>
      <c r="CO320" s="140"/>
      <c r="CP320" s="140"/>
      <c r="CQ320" s="140"/>
      <c r="CR320" s="140"/>
      <c r="CS320" s="140"/>
      <c r="CT320" s="140"/>
      <c r="CU320" s="140"/>
      <c r="CV320" s="140"/>
      <c r="CW320" s="140"/>
      <c r="CX320" s="139"/>
      <c r="CY320" s="140"/>
      <c r="CZ320" s="140"/>
      <c r="DH320" s="132"/>
      <c r="DR320" s="132"/>
      <c r="EB320" s="132"/>
      <c r="EL320" s="132"/>
      <c r="EV320" s="132"/>
      <c r="FF320" s="132"/>
      <c r="FP320" s="132"/>
      <c r="FZ320" s="132"/>
      <c r="GJ320" s="132"/>
      <c r="GT320" s="132"/>
      <c r="HD320" s="132"/>
      <c r="HN320" s="132"/>
      <c r="HX320" s="132"/>
      <c r="IH320" s="132"/>
    </row>
    <row xmlns:x14ac="http://schemas.microsoft.com/office/spreadsheetml/2009/9/ac" r="321" s="3" customFormat="true" x14ac:dyDescent="0.25">
      <c r="A321" s="401"/>
      <c r="B321" s="132"/>
      <c r="L321" s="132"/>
      <c r="V321" s="132"/>
      <c r="AF321" s="132"/>
      <c r="AP321" s="132"/>
      <c r="AZ321" s="139"/>
      <c r="BA321" s="139"/>
      <c r="BB321" s="139"/>
      <c r="BC321" s="139"/>
      <c r="BD321" s="139"/>
      <c r="BE321" s="139"/>
      <c r="BF321" s="139"/>
      <c r="BG321" s="139"/>
      <c r="BH321" s="140"/>
      <c r="BI321" s="140"/>
      <c r="BJ321" s="139"/>
      <c r="BK321" s="140"/>
      <c r="BL321" s="140"/>
      <c r="BM321" s="140"/>
      <c r="BN321" s="140"/>
      <c r="BO321" s="140"/>
      <c r="BP321" s="140"/>
      <c r="BQ321" s="140"/>
      <c r="BR321" s="140"/>
      <c r="BS321" s="140"/>
      <c r="BT321" s="139"/>
      <c r="BU321" s="140"/>
      <c r="BV321" s="140"/>
      <c r="BW321" s="140"/>
      <c r="BX321" s="140"/>
      <c r="BY321" s="140"/>
      <c r="BZ321" s="140"/>
      <c r="CA321" s="140"/>
      <c r="CB321" s="140"/>
      <c r="CC321" s="140"/>
      <c r="CD321" s="139"/>
      <c r="CE321" s="140"/>
      <c r="CF321" s="140"/>
      <c r="CG321" s="140"/>
      <c r="CH321" s="140"/>
      <c r="CI321" s="140"/>
      <c r="CJ321" s="140"/>
      <c r="CK321" s="140"/>
      <c r="CL321" s="140"/>
      <c r="CM321" s="140"/>
      <c r="CN321" s="139"/>
      <c r="CO321" s="140"/>
      <c r="CP321" s="140"/>
      <c r="CQ321" s="140"/>
      <c r="CR321" s="140"/>
      <c r="CS321" s="140"/>
      <c r="CT321" s="140"/>
      <c r="CU321" s="140"/>
      <c r="CV321" s="140"/>
      <c r="CW321" s="140"/>
      <c r="CX321" s="139"/>
      <c r="CY321" s="140"/>
      <c r="CZ321" s="140"/>
      <c r="DH321" s="132"/>
      <c r="DR321" s="132"/>
      <c r="EB321" s="132"/>
      <c r="EL321" s="132"/>
      <c r="EV321" s="132"/>
      <c r="FF321" s="132"/>
      <c r="FP321" s="132"/>
      <c r="FZ321" s="132"/>
      <c r="GJ321" s="132"/>
      <c r="GT321" s="132"/>
      <c r="HD321" s="132"/>
      <c r="HN321" s="132"/>
      <c r="HX321" s="132"/>
      <c r="IH321" s="132"/>
    </row>
    <row xmlns:x14ac="http://schemas.microsoft.com/office/spreadsheetml/2009/9/ac" r="322" s="3" customFormat="true" x14ac:dyDescent="0.25">
      <c r="A322" s="401"/>
      <c r="B322" s="132"/>
      <c r="L322" s="132"/>
      <c r="V322" s="132"/>
      <c r="AF322" s="132"/>
      <c r="AP322" s="132"/>
      <c r="AZ322" s="139"/>
      <c r="BA322" s="139"/>
      <c r="BB322" s="139"/>
      <c r="BC322" s="139"/>
      <c r="BD322" s="139"/>
      <c r="BE322" s="139"/>
      <c r="BF322" s="139"/>
      <c r="BG322" s="139"/>
      <c r="BH322" s="140"/>
      <c r="BI322" s="140"/>
      <c r="BJ322" s="139"/>
      <c r="BK322" s="140"/>
      <c r="BL322" s="140"/>
      <c r="BM322" s="140"/>
      <c r="BN322" s="140"/>
      <c r="BO322" s="140"/>
      <c r="BP322" s="140"/>
      <c r="BQ322" s="140"/>
      <c r="BR322" s="140"/>
      <c r="BS322" s="140"/>
      <c r="BT322" s="139"/>
      <c r="BU322" s="140"/>
      <c r="BV322" s="140"/>
      <c r="BW322" s="140"/>
      <c r="BX322" s="140"/>
      <c r="BY322" s="140"/>
      <c r="BZ322" s="140"/>
      <c r="CA322" s="140"/>
      <c r="CB322" s="140"/>
      <c r="CC322" s="140"/>
      <c r="CD322" s="139"/>
      <c r="CE322" s="140"/>
      <c r="CF322" s="140"/>
      <c r="CG322" s="140"/>
      <c r="CH322" s="140"/>
      <c r="CI322" s="140"/>
      <c r="CJ322" s="140"/>
      <c r="CK322" s="140"/>
      <c r="CL322" s="140"/>
      <c r="CM322" s="140"/>
      <c r="CN322" s="139"/>
      <c r="CO322" s="140"/>
      <c r="CP322" s="140"/>
      <c r="CQ322" s="140"/>
      <c r="CR322" s="140"/>
      <c r="CS322" s="140"/>
      <c r="CT322" s="140"/>
      <c r="CU322" s="140"/>
      <c r="CV322" s="140"/>
      <c r="CW322" s="140"/>
      <c r="CX322" s="139"/>
      <c r="CY322" s="140"/>
      <c r="CZ322" s="140"/>
      <c r="DH322" s="132"/>
      <c r="DR322" s="132"/>
      <c r="EB322" s="132"/>
      <c r="EL322" s="132"/>
      <c r="EV322" s="132"/>
      <c r="FF322" s="132"/>
      <c r="FP322" s="132"/>
      <c r="FZ322" s="132"/>
      <c r="GJ322" s="132"/>
      <c r="GT322" s="132"/>
      <c r="HD322" s="132"/>
      <c r="HN322" s="132"/>
      <c r="HX322" s="132"/>
      <c r="IH322" s="132"/>
    </row>
    <row xmlns:x14ac="http://schemas.microsoft.com/office/spreadsheetml/2009/9/ac" r="323" s="3" customFormat="true" x14ac:dyDescent="0.25">
      <c r="A323" s="401"/>
      <c r="B323" s="132"/>
      <c r="L323" s="132"/>
      <c r="V323" s="132"/>
      <c r="AF323" s="132"/>
      <c r="AP323" s="132"/>
      <c r="AZ323" s="139"/>
      <c r="BA323" s="139"/>
      <c r="BB323" s="139"/>
      <c r="BC323" s="139"/>
      <c r="BD323" s="139"/>
      <c r="BE323" s="139"/>
      <c r="BF323" s="139"/>
      <c r="BG323" s="139"/>
      <c r="BH323" s="140"/>
      <c r="BI323" s="140"/>
      <c r="BJ323" s="139"/>
      <c r="BK323" s="140"/>
      <c r="BL323" s="140"/>
      <c r="BM323" s="140"/>
      <c r="BN323" s="140"/>
      <c r="BO323" s="140"/>
      <c r="BP323" s="140"/>
      <c r="BQ323" s="140"/>
      <c r="BR323" s="140"/>
      <c r="BS323" s="140"/>
      <c r="BT323" s="139"/>
      <c r="BU323" s="140"/>
      <c r="BV323" s="140"/>
      <c r="BW323" s="140"/>
      <c r="BX323" s="140"/>
      <c r="BY323" s="140"/>
      <c r="BZ323" s="140"/>
      <c r="CA323" s="140"/>
      <c r="CB323" s="140"/>
      <c r="CC323" s="140"/>
      <c r="CD323" s="139"/>
      <c r="CE323" s="140"/>
      <c r="CF323" s="140"/>
      <c r="CG323" s="140"/>
      <c r="CH323" s="140"/>
      <c r="CI323" s="140"/>
      <c r="CJ323" s="140"/>
      <c r="CK323" s="140"/>
      <c r="CL323" s="140"/>
      <c r="CM323" s="140"/>
      <c r="CN323" s="139"/>
      <c r="CO323" s="140"/>
      <c r="CP323" s="140"/>
      <c r="CQ323" s="140"/>
      <c r="CR323" s="140"/>
      <c r="CS323" s="140"/>
      <c r="CT323" s="140"/>
      <c r="CU323" s="140"/>
      <c r="CV323" s="140"/>
      <c r="CW323" s="140"/>
      <c r="CX323" s="139"/>
      <c r="CY323" s="140"/>
      <c r="CZ323" s="140"/>
      <c r="DH323" s="132"/>
      <c r="DR323" s="132"/>
      <c r="EB323" s="132"/>
      <c r="EL323" s="132"/>
      <c r="EV323" s="132"/>
      <c r="FF323" s="132"/>
      <c r="FP323" s="132"/>
      <c r="FZ323" s="132"/>
      <c r="GJ323" s="132"/>
      <c r="GT323" s="132"/>
      <c r="HD323" s="132"/>
      <c r="HN323" s="132"/>
      <c r="HX323" s="132"/>
      <c r="IH323" s="132"/>
    </row>
    <row xmlns:x14ac="http://schemas.microsoft.com/office/spreadsheetml/2009/9/ac" r="324" s="3" customFormat="true" x14ac:dyDescent="0.25">
      <c r="A324" s="401"/>
      <c r="B324" s="132"/>
      <c r="L324" s="132"/>
      <c r="V324" s="132"/>
      <c r="AF324" s="132"/>
      <c r="AP324" s="132"/>
      <c r="AZ324" s="139"/>
      <c r="BA324" s="139"/>
      <c r="BB324" s="139"/>
      <c r="BC324" s="139"/>
      <c r="BD324" s="139"/>
      <c r="BE324" s="139"/>
      <c r="BF324" s="139"/>
      <c r="BG324" s="139"/>
      <c r="BH324" s="140"/>
      <c r="BI324" s="140"/>
      <c r="BJ324" s="139"/>
      <c r="BK324" s="140"/>
      <c r="BL324" s="140"/>
      <c r="BM324" s="140"/>
      <c r="BN324" s="140"/>
      <c r="BO324" s="140"/>
      <c r="BP324" s="140"/>
      <c r="BQ324" s="140"/>
      <c r="BR324" s="140"/>
      <c r="BS324" s="140"/>
      <c r="BT324" s="139"/>
      <c r="BU324" s="140"/>
      <c r="BV324" s="140"/>
      <c r="BW324" s="140"/>
      <c r="BX324" s="140"/>
      <c r="BY324" s="140"/>
      <c r="BZ324" s="140"/>
      <c r="CA324" s="140"/>
      <c r="CB324" s="140"/>
      <c r="CC324" s="140"/>
      <c r="CD324" s="139"/>
      <c r="CE324" s="140"/>
      <c r="CF324" s="140"/>
      <c r="CG324" s="140"/>
      <c r="CH324" s="140"/>
      <c r="CI324" s="140"/>
      <c r="CJ324" s="140"/>
      <c r="CK324" s="140"/>
      <c r="CL324" s="140"/>
      <c r="CM324" s="140"/>
      <c r="CN324" s="139"/>
      <c r="CO324" s="140"/>
      <c r="CP324" s="140"/>
      <c r="CQ324" s="140"/>
      <c r="CR324" s="140"/>
      <c r="CS324" s="140"/>
      <c r="CT324" s="140"/>
      <c r="CU324" s="140"/>
      <c r="CV324" s="140"/>
      <c r="CW324" s="140"/>
      <c r="CX324" s="139"/>
      <c r="CY324" s="140"/>
      <c r="CZ324" s="140"/>
      <c r="DH324" s="132"/>
      <c r="DR324" s="132"/>
      <c r="EB324" s="132"/>
      <c r="EL324" s="132"/>
      <c r="EV324" s="132"/>
      <c r="FF324" s="132"/>
      <c r="FP324" s="132"/>
      <c r="FZ324" s="132"/>
      <c r="GJ324" s="132"/>
      <c r="GT324" s="132"/>
      <c r="HD324" s="132"/>
      <c r="HN324" s="132"/>
      <c r="HX324" s="132"/>
      <c r="IH324" s="132"/>
    </row>
    <row xmlns:x14ac="http://schemas.microsoft.com/office/spreadsheetml/2009/9/ac" r="325" s="3" customFormat="true" x14ac:dyDescent="0.25">
      <c r="A325" s="401"/>
      <c r="B325" s="132"/>
      <c r="L325" s="132"/>
      <c r="V325" s="132"/>
      <c r="AF325" s="132"/>
      <c r="AP325" s="132"/>
      <c r="AZ325" s="139"/>
      <c r="BA325" s="139"/>
      <c r="BB325" s="139"/>
      <c r="BC325" s="139"/>
      <c r="BD325" s="139"/>
      <c r="BE325" s="139"/>
      <c r="BF325" s="139"/>
      <c r="BG325" s="139"/>
      <c r="BH325" s="140"/>
      <c r="BI325" s="140"/>
      <c r="BJ325" s="139"/>
      <c r="BK325" s="140"/>
      <c r="BL325" s="140"/>
      <c r="BM325" s="140"/>
      <c r="BN325" s="140"/>
      <c r="BO325" s="140"/>
      <c r="BP325" s="140"/>
      <c r="BQ325" s="140"/>
      <c r="BR325" s="140"/>
      <c r="BS325" s="140"/>
      <c r="BT325" s="139"/>
      <c r="BU325" s="140"/>
      <c r="BV325" s="140"/>
      <c r="BW325" s="140"/>
      <c r="BX325" s="140"/>
      <c r="BY325" s="140"/>
      <c r="BZ325" s="140"/>
      <c r="CA325" s="140"/>
      <c r="CB325" s="140"/>
      <c r="CC325" s="140"/>
      <c r="CD325" s="139"/>
      <c r="CE325" s="140"/>
      <c r="CF325" s="140"/>
      <c r="CG325" s="140"/>
      <c r="CH325" s="140"/>
      <c r="CI325" s="140"/>
      <c r="CJ325" s="140"/>
      <c r="CK325" s="140"/>
      <c r="CL325" s="140"/>
      <c r="CM325" s="140"/>
      <c r="CN325" s="139"/>
      <c r="CO325" s="140"/>
      <c r="CP325" s="140"/>
      <c r="CQ325" s="140"/>
      <c r="CR325" s="140"/>
      <c r="CS325" s="140"/>
      <c r="CT325" s="140"/>
      <c r="CU325" s="140"/>
      <c r="CV325" s="140"/>
      <c r="CW325" s="140"/>
      <c r="CX325" s="139"/>
      <c r="CY325" s="140"/>
      <c r="CZ325" s="140"/>
      <c r="DH325" s="132"/>
      <c r="DR325" s="132"/>
      <c r="EB325" s="132"/>
      <c r="EL325" s="132"/>
      <c r="EV325" s="132"/>
      <c r="FF325" s="132"/>
      <c r="FP325" s="132"/>
      <c r="FZ325" s="132"/>
      <c r="GJ325" s="132"/>
      <c r="GT325" s="132"/>
      <c r="HD325" s="132"/>
      <c r="HN325" s="132"/>
      <c r="HX325" s="132"/>
      <c r="IH325" s="132"/>
    </row>
    <row xmlns:x14ac="http://schemas.microsoft.com/office/spreadsheetml/2009/9/ac" r="326" s="3" customFormat="true" x14ac:dyDescent="0.25">
      <c r="A326" s="401"/>
      <c r="B326" s="132"/>
      <c r="L326" s="132"/>
      <c r="V326" s="132"/>
      <c r="AF326" s="132"/>
      <c r="AP326" s="132"/>
      <c r="AZ326" s="139"/>
      <c r="BA326" s="139"/>
      <c r="BB326" s="139"/>
      <c r="BC326" s="139"/>
      <c r="BD326" s="139"/>
      <c r="BE326" s="139"/>
      <c r="BF326" s="139"/>
      <c r="BG326" s="139"/>
      <c r="BH326" s="140"/>
      <c r="BI326" s="140"/>
      <c r="BJ326" s="139"/>
      <c r="BK326" s="140"/>
      <c r="BL326" s="140"/>
      <c r="BM326" s="140"/>
      <c r="BN326" s="140"/>
      <c r="BO326" s="140"/>
      <c r="BP326" s="140"/>
      <c r="BQ326" s="140"/>
      <c r="BR326" s="140"/>
      <c r="BS326" s="140"/>
      <c r="BT326" s="139"/>
      <c r="BU326" s="140"/>
      <c r="BV326" s="140"/>
      <c r="BW326" s="140"/>
      <c r="BX326" s="140"/>
      <c r="BY326" s="140"/>
      <c r="BZ326" s="140"/>
      <c r="CA326" s="140"/>
      <c r="CB326" s="140"/>
      <c r="CC326" s="140"/>
      <c r="CD326" s="139"/>
      <c r="CE326" s="140"/>
      <c r="CF326" s="140"/>
      <c r="CG326" s="140"/>
      <c r="CH326" s="140"/>
      <c r="CI326" s="140"/>
      <c r="CJ326" s="140"/>
      <c r="CK326" s="140"/>
      <c r="CL326" s="140"/>
      <c r="CM326" s="140"/>
      <c r="CN326" s="139"/>
      <c r="CO326" s="140"/>
      <c r="CP326" s="140"/>
      <c r="CQ326" s="140"/>
      <c r="CR326" s="140"/>
      <c r="CS326" s="140"/>
      <c r="CT326" s="140"/>
      <c r="CU326" s="140"/>
      <c r="CV326" s="140"/>
      <c r="CW326" s="140"/>
      <c r="CX326" s="139"/>
      <c r="CY326" s="140"/>
      <c r="CZ326" s="140"/>
      <c r="DH326" s="132"/>
      <c r="DR326" s="132"/>
      <c r="EB326" s="132"/>
      <c r="EL326" s="132"/>
      <c r="EV326" s="132"/>
      <c r="FF326" s="132"/>
      <c r="FP326" s="132"/>
      <c r="FZ326" s="132"/>
      <c r="GJ326" s="132"/>
      <c r="GT326" s="132"/>
      <c r="HD326" s="132"/>
      <c r="HN326" s="132"/>
      <c r="HX326" s="132"/>
      <c r="IH326" s="132"/>
    </row>
    <row xmlns:x14ac="http://schemas.microsoft.com/office/spreadsheetml/2009/9/ac" r="327" s="3" customFormat="true" x14ac:dyDescent="0.25">
      <c r="A327" s="401"/>
      <c r="B327" s="132"/>
      <c r="L327" s="132"/>
      <c r="V327" s="132"/>
      <c r="AF327" s="132"/>
      <c r="AP327" s="132"/>
      <c r="AZ327" s="139"/>
      <c r="BA327" s="139"/>
      <c r="BB327" s="139"/>
      <c r="BC327" s="139"/>
      <c r="BD327" s="139"/>
      <c r="BE327" s="139"/>
      <c r="BF327" s="139"/>
      <c r="BG327" s="139"/>
      <c r="BH327" s="140"/>
      <c r="BI327" s="140"/>
      <c r="BJ327" s="139"/>
      <c r="BK327" s="140"/>
      <c r="BL327" s="140"/>
      <c r="BM327" s="140"/>
      <c r="BN327" s="140"/>
      <c r="BO327" s="140"/>
      <c r="BP327" s="140"/>
      <c r="BQ327" s="140"/>
      <c r="BR327" s="140"/>
      <c r="BS327" s="140"/>
      <c r="BT327" s="139"/>
      <c r="BU327" s="140"/>
      <c r="BV327" s="140"/>
      <c r="BW327" s="140"/>
      <c r="BX327" s="140"/>
      <c r="BY327" s="140"/>
      <c r="BZ327" s="140"/>
      <c r="CA327" s="140"/>
      <c r="CB327" s="140"/>
      <c r="CC327" s="140"/>
      <c r="CD327" s="139"/>
      <c r="CE327" s="140"/>
      <c r="CF327" s="140"/>
      <c r="CG327" s="140"/>
      <c r="CH327" s="140"/>
      <c r="CI327" s="140"/>
      <c r="CJ327" s="140"/>
      <c r="CK327" s="140"/>
      <c r="CL327" s="140"/>
      <c r="CM327" s="140"/>
      <c r="CN327" s="139"/>
      <c r="CO327" s="140"/>
      <c r="CP327" s="140"/>
      <c r="CQ327" s="140"/>
      <c r="CR327" s="140"/>
      <c r="CS327" s="140"/>
      <c r="CT327" s="140"/>
      <c r="CU327" s="140"/>
      <c r="CV327" s="140"/>
      <c r="CW327" s="140"/>
      <c r="CX327" s="139"/>
      <c r="CY327" s="140"/>
      <c r="CZ327" s="140"/>
      <c r="DH327" s="132"/>
      <c r="DR327" s="132"/>
      <c r="EB327" s="132"/>
      <c r="EL327" s="132"/>
      <c r="EV327" s="132"/>
      <c r="FF327" s="132"/>
      <c r="FP327" s="132"/>
      <c r="FZ327" s="132"/>
      <c r="GJ327" s="132"/>
      <c r="GT327" s="132"/>
      <c r="HD327" s="132"/>
      <c r="HN327" s="132"/>
      <c r="HX327" s="132"/>
      <c r="IH327" s="132"/>
    </row>
    <row xmlns:x14ac="http://schemas.microsoft.com/office/spreadsheetml/2009/9/ac" r="328" s="3" customFormat="true" x14ac:dyDescent="0.25">
      <c r="A328" s="401"/>
      <c r="B328" s="132"/>
      <c r="L328" s="132"/>
      <c r="V328" s="132"/>
      <c r="AF328" s="132"/>
      <c r="AP328" s="132"/>
      <c r="AZ328" s="139"/>
      <c r="BA328" s="139"/>
      <c r="BB328" s="139"/>
      <c r="BC328" s="139"/>
      <c r="BD328" s="139"/>
      <c r="BE328" s="139"/>
      <c r="BF328" s="139"/>
      <c r="BG328" s="139"/>
      <c r="BH328" s="140"/>
      <c r="BI328" s="140"/>
      <c r="BJ328" s="139"/>
      <c r="BK328" s="140"/>
      <c r="BL328" s="140"/>
      <c r="BM328" s="140"/>
      <c r="BN328" s="140"/>
      <c r="BO328" s="140"/>
      <c r="BP328" s="140"/>
      <c r="BQ328" s="140"/>
      <c r="BR328" s="140"/>
      <c r="BS328" s="140"/>
      <c r="BT328" s="139"/>
      <c r="BU328" s="140"/>
      <c r="BV328" s="140"/>
      <c r="BW328" s="140"/>
      <c r="BX328" s="140"/>
      <c r="BY328" s="140"/>
      <c r="BZ328" s="140"/>
      <c r="CA328" s="140"/>
      <c r="CB328" s="140"/>
      <c r="CC328" s="140"/>
      <c r="CD328" s="139"/>
      <c r="CE328" s="140"/>
      <c r="CF328" s="140"/>
      <c r="CG328" s="140"/>
      <c r="CH328" s="140"/>
      <c r="CI328" s="140"/>
      <c r="CJ328" s="140"/>
      <c r="CK328" s="140"/>
      <c r="CL328" s="140"/>
      <c r="CM328" s="140"/>
      <c r="CN328" s="139"/>
      <c r="CO328" s="140"/>
      <c r="CP328" s="140"/>
      <c r="CQ328" s="140"/>
      <c r="CR328" s="140"/>
      <c r="CS328" s="140"/>
      <c r="CT328" s="140"/>
      <c r="CU328" s="140"/>
      <c r="CV328" s="140"/>
      <c r="CW328" s="140"/>
      <c r="CX328" s="139"/>
      <c r="CY328" s="140"/>
      <c r="CZ328" s="140"/>
      <c r="DH328" s="132"/>
      <c r="DR328" s="132"/>
      <c r="EB328" s="132"/>
      <c r="EL328" s="132"/>
      <c r="EV328" s="132"/>
      <c r="FF328" s="132"/>
      <c r="FP328" s="132"/>
      <c r="FZ328" s="132"/>
      <c r="GJ328" s="132"/>
      <c r="GT328" s="132"/>
      <c r="HD328" s="132"/>
      <c r="HN328" s="132"/>
      <c r="HX328" s="132"/>
      <c r="IH328" s="132"/>
    </row>
    <row xmlns:x14ac="http://schemas.microsoft.com/office/spreadsheetml/2009/9/ac" r="329" s="3" customFormat="true" x14ac:dyDescent="0.25">
      <c r="A329" s="401"/>
      <c r="B329" s="132"/>
      <c r="L329" s="132"/>
      <c r="V329" s="132"/>
      <c r="AF329" s="132"/>
      <c r="AP329" s="132"/>
      <c r="AZ329" s="139"/>
      <c r="BA329" s="139"/>
      <c r="BB329" s="139"/>
      <c r="BC329" s="139"/>
      <c r="BD329" s="139"/>
      <c r="BE329" s="139"/>
      <c r="BF329" s="139"/>
      <c r="BG329" s="139"/>
      <c r="BH329" s="140"/>
      <c r="BI329" s="140"/>
      <c r="BJ329" s="139"/>
      <c r="BK329" s="140"/>
      <c r="BL329" s="140"/>
      <c r="BM329" s="140"/>
      <c r="BN329" s="140"/>
      <c r="BO329" s="140"/>
      <c r="BP329" s="140"/>
      <c r="BQ329" s="140"/>
      <c r="BR329" s="140"/>
      <c r="BS329" s="140"/>
      <c r="BT329" s="139"/>
      <c r="BU329" s="140"/>
      <c r="BV329" s="140"/>
      <c r="BW329" s="140"/>
      <c r="BX329" s="140"/>
      <c r="BY329" s="140"/>
      <c r="BZ329" s="140"/>
      <c r="CA329" s="140"/>
      <c r="CB329" s="140"/>
      <c r="CC329" s="140"/>
      <c r="CD329" s="139"/>
      <c r="CE329" s="140"/>
      <c r="CF329" s="140"/>
      <c r="CG329" s="140"/>
      <c r="CH329" s="140"/>
      <c r="CI329" s="140"/>
      <c r="CJ329" s="140"/>
      <c r="CK329" s="140"/>
      <c r="CL329" s="140"/>
      <c r="CM329" s="140"/>
      <c r="CN329" s="139"/>
      <c r="CO329" s="140"/>
      <c r="CP329" s="140"/>
      <c r="CQ329" s="140"/>
      <c r="CR329" s="140"/>
      <c r="CS329" s="140"/>
      <c r="CT329" s="140"/>
      <c r="CU329" s="140"/>
      <c r="CV329" s="140"/>
      <c r="CW329" s="140"/>
      <c r="CX329" s="139"/>
      <c r="CY329" s="140"/>
      <c r="CZ329" s="140"/>
      <c r="DH329" s="132"/>
      <c r="DR329" s="132"/>
      <c r="EB329" s="132"/>
      <c r="EL329" s="132"/>
      <c r="EV329" s="132"/>
      <c r="FF329" s="132"/>
      <c r="FP329" s="132"/>
      <c r="FZ329" s="132"/>
      <c r="GJ329" s="132"/>
      <c r="GT329" s="132"/>
      <c r="HD329" s="132"/>
      <c r="HN329" s="132"/>
      <c r="HX329" s="132"/>
      <c r="IH329" s="132"/>
    </row>
    <row xmlns:x14ac="http://schemas.microsoft.com/office/spreadsheetml/2009/9/ac" r="330" s="3" customFormat="true" x14ac:dyDescent="0.25">
      <c r="A330" s="401"/>
      <c r="B330" s="132"/>
      <c r="L330" s="132"/>
      <c r="V330" s="132"/>
      <c r="AF330" s="132"/>
      <c r="AP330" s="132"/>
      <c r="AZ330" s="139"/>
      <c r="BA330" s="139"/>
      <c r="BB330" s="139"/>
      <c r="BC330" s="139"/>
      <c r="BD330" s="139"/>
      <c r="BE330" s="139"/>
      <c r="BF330" s="139"/>
      <c r="BG330" s="139"/>
      <c r="BH330" s="140"/>
      <c r="BI330" s="140"/>
      <c r="BJ330" s="139"/>
      <c r="BK330" s="140"/>
      <c r="BL330" s="140"/>
      <c r="BM330" s="140"/>
      <c r="BN330" s="140"/>
      <c r="BO330" s="140"/>
      <c r="BP330" s="140"/>
      <c r="BQ330" s="140"/>
      <c r="BR330" s="140"/>
      <c r="BS330" s="140"/>
      <c r="BT330" s="139"/>
      <c r="BU330" s="140"/>
      <c r="BV330" s="140"/>
      <c r="BW330" s="140"/>
      <c r="BX330" s="140"/>
      <c r="BY330" s="140"/>
      <c r="BZ330" s="140"/>
      <c r="CA330" s="140"/>
      <c r="CB330" s="140"/>
      <c r="CC330" s="140"/>
      <c r="CD330" s="139"/>
      <c r="CE330" s="140"/>
      <c r="CF330" s="140"/>
      <c r="CG330" s="140"/>
      <c r="CH330" s="140"/>
      <c r="CI330" s="140"/>
      <c r="CJ330" s="140"/>
      <c r="CK330" s="140"/>
      <c r="CL330" s="140"/>
      <c r="CM330" s="140"/>
      <c r="CN330" s="139"/>
      <c r="CO330" s="140"/>
      <c r="CP330" s="140"/>
      <c r="CQ330" s="140"/>
      <c r="CR330" s="140"/>
      <c r="CS330" s="140"/>
      <c r="CT330" s="140"/>
      <c r="CU330" s="140"/>
      <c r="CV330" s="140"/>
      <c r="CW330" s="140"/>
      <c r="CX330" s="139"/>
      <c r="CY330" s="140"/>
      <c r="CZ330" s="140"/>
      <c r="DH330" s="132"/>
      <c r="DR330" s="132"/>
      <c r="EB330" s="132"/>
      <c r="EL330" s="132"/>
      <c r="EV330" s="132"/>
      <c r="FF330" s="132"/>
      <c r="FP330" s="132"/>
      <c r="FZ330" s="132"/>
      <c r="GJ330" s="132"/>
      <c r="GT330" s="132"/>
      <c r="HD330" s="132"/>
      <c r="HN330" s="132"/>
      <c r="HX330" s="132"/>
      <c r="IH330" s="132"/>
    </row>
    <row xmlns:x14ac="http://schemas.microsoft.com/office/spreadsheetml/2009/9/ac" r="331" s="3" customFormat="true" x14ac:dyDescent="0.25">
      <c r="A331" s="401"/>
      <c r="B331" s="132"/>
      <c r="L331" s="132"/>
      <c r="V331" s="132"/>
      <c r="AF331" s="132"/>
      <c r="AP331" s="132"/>
      <c r="AZ331" s="139"/>
      <c r="BA331" s="139"/>
      <c r="BB331" s="139"/>
      <c r="BC331" s="139"/>
      <c r="BD331" s="139"/>
      <c r="BE331" s="139"/>
      <c r="BF331" s="139"/>
      <c r="BG331" s="139"/>
      <c r="BH331" s="140"/>
      <c r="BI331" s="140"/>
      <c r="BJ331" s="139"/>
      <c r="BK331" s="140"/>
      <c r="BL331" s="140"/>
      <c r="BM331" s="140"/>
      <c r="BN331" s="140"/>
      <c r="BO331" s="140"/>
      <c r="BP331" s="140"/>
      <c r="BQ331" s="140"/>
      <c r="BR331" s="140"/>
      <c r="BS331" s="140"/>
      <c r="BT331" s="139"/>
      <c r="BU331" s="140"/>
      <c r="BV331" s="140"/>
      <c r="BW331" s="140"/>
      <c r="BX331" s="140"/>
      <c r="BY331" s="140"/>
      <c r="BZ331" s="140"/>
      <c r="CA331" s="140"/>
      <c r="CB331" s="140"/>
      <c r="CC331" s="140"/>
      <c r="CD331" s="139"/>
      <c r="CE331" s="140"/>
      <c r="CF331" s="140"/>
      <c r="CG331" s="140"/>
      <c r="CH331" s="140"/>
      <c r="CI331" s="140"/>
      <c r="CJ331" s="140"/>
      <c r="CK331" s="140"/>
      <c r="CL331" s="140"/>
      <c r="CM331" s="140"/>
      <c r="CN331" s="139"/>
      <c r="CO331" s="140"/>
      <c r="CP331" s="140"/>
      <c r="CQ331" s="140"/>
      <c r="CR331" s="140"/>
      <c r="CS331" s="140"/>
      <c r="CT331" s="140"/>
      <c r="CU331" s="140"/>
      <c r="CV331" s="140"/>
      <c r="CW331" s="140"/>
      <c r="CX331" s="139"/>
      <c r="CY331" s="140"/>
      <c r="CZ331" s="140"/>
      <c r="DH331" s="132"/>
      <c r="DR331" s="132"/>
      <c r="EB331" s="132"/>
      <c r="EL331" s="132"/>
      <c r="EV331" s="132"/>
      <c r="FF331" s="132"/>
      <c r="FP331" s="132"/>
      <c r="FZ331" s="132"/>
      <c r="GJ331" s="132"/>
      <c r="GT331" s="132"/>
      <c r="HD331" s="132"/>
      <c r="HN331" s="132"/>
      <c r="HX331" s="132"/>
      <c r="IH331" s="132"/>
    </row>
    <row xmlns:x14ac="http://schemas.microsoft.com/office/spreadsheetml/2009/9/ac" r="332" s="3" customFormat="true" x14ac:dyDescent="0.25">
      <c r="A332" s="401"/>
      <c r="B332" s="132"/>
      <c r="L332" s="132"/>
      <c r="V332" s="132"/>
      <c r="AF332" s="132"/>
      <c r="AP332" s="132"/>
      <c r="AZ332" s="139"/>
      <c r="BA332" s="139"/>
      <c r="BB332" s="139"/>
      <c r="BC332" s="139"/>
      <c r="BD332" s="139"/>
      <c r="BE332" s="139"/>
      <c r="BF332" s="139"/>
      <c r="BG332" s="139"/>
      <c r="BH332" s="140"/>
      <c r="BI332" s="140"/>
      <c r="BJ332" s="139"/>
      <c r="BK332" s="140"/>
      <c r="BL332" s="140"/>
      <c r="BM332" s="140"/>
      <c r="BN332" s="140"/>
      <c r="BO332" s="140"/>
      <c r="BP332" s="140"/>
      <c r="BQ332" s="140"/>
      <c r="BR332" s="140"/>
      <c r="BS332" s="140"/>
      <c r="BT332" s="139"/>
      <c r="BU332" s="140"/>
      <c r="BV332" s="140"/>
      <c r="BW332" s="140"/>
      <c r="BX332" s="140"/>
      <c r="BY332" s="140"/>
      <c r="BZ332" s="140"/>
      <c r="CA332" s="140"/>
      <c r="CB332" s="140"/>
      <c r="CC332" s="140"/>
      <c r="CD332" s="139"/>
      <c r="CE332" s="140"/>
      <c r="CF332" s="140"/>
      <c r="CG332" s="140"/>
      <c r="CH332" s="140"/>
      <c r="CI332" s="140"/>
      <c r="CJ332" s="140"/>
      <c r="CK332" s="140"/>
      <c r="CL332" s="140"/>
      <c r="CM332" s="140"/>
      <c r="CN332" s="139"/>
      <c r="CO332" s="140"/>
      <c r="CP332" s="140"/>
      <c r="CQ332" s="140"/>
      <c r="CR332" s="140"/>
      <c r="CS332" s="140"/>
      <c r="CT332" s="140"/>
      <c r="CU332" s="140"/>
      <c r="CV332" s="140"/>
      <c r="CW332" s="140"/>
      <c r="CX332" s="139"/>
      <c r="CY332" s="140"/>
      <c r="CZ332" s="140"/>
      <c r="DH332" s="132"/>
      <c r="DR332" s="132"/>
      <c r="EB332" s="132"/>
      <c r="EL332" s="132"/>
      <c r="EV332" s="132"/>
      <c r="FF332" s="132"/>
      <c r="FP332" s="132"/>
      <c r="FZ332" s="132"/>
      <c r="GJ332" s="132"/>
      <c r="GT332" s="132"/>
      <c r="HD332" s="132"/>
      <c r="HN332" s="132"/>
      <c r="HX332" s="132"/>
      <c r="IH332" s="132"/>
    </row>
    <row xmlns:x14ac="http://schemas.microsoft.com/office/spreadsheetml/2009/9/ac" r="333" s="3" customFormat="true" x14ac:dyDescent="0.25">
      <c r="A333" s="401"/>
      <c r="B333" s="132"/>
      <c r="L333" s="132"/>
      <c r="V333" s="132"/>
      <c r="AF333" s="132"/>
      <c r="AP333" s="132"/>
      <c r="AZ333" s="139"/>
      <c r="BA333" s="139"/>
      <c r="BB333" s="139"/>
      <c r="BC333" s="139"/>
      <c r="BD333" s="139"/>
      <c r="BE333" s="139"/>
      <c r="BF333" s="139"/>
      <c r="BG333" s="139"/>
      <c r="BH333" s="140"/>
      <c r="BI333" s="140"/>
      <c r="BJ333" s="139"/>
      <c r="BK333" s="140"/>
      <c r="BL333" s="140"/>
      <c r="BM333" s="140"/>
      <c r="BN333" s="140"/>
      <c r="BO333" s="140"/>
      <c r="BP333" s="140"/>
      <c r="BQ333" s="140"/>
      <c r="BR333" s="140"/>
      <c r="BS333" s="140"/>
      <c r="BT333" s="139"/>
      <c r="BU333" s="140"/>
      <c r="BV333" s="140"/>
      <c r="BW333" s="140"/>
      <c r="BX333" s="140"/>
      <c r="BY333" s="140"/>
      <c r="BZ333" s="140"/>
      <c r="CA333" s="140"/>
      <c r="CB333" s="140"/>
      <c r="CC333" s="140"/>
      <c r="CD333" s="139"/>
      <c r="CE333" s="140"/>
      <c r="CF333" s="140"/>
      <c r="CG333" s="140"/>
      <c r="CH333" s="140"/>
      <c r="CI333" s="140"/>
      <c r="CJ333" s="140"/>
      <c r="CK333" s="140"/>
      <c r="CL333" s="140"/>
      <c r="CM333" s="140"/>
      <c r="CN333" s="139"/>
      <c r="CO333" s="140"/>
      <c r="CP333" s="140"/>
      <c r="CQ333" s="140"/>
      <c r="CR333" s="140"/>
      <c r="CS333" s="140"/>
      <c r="CT333" s="140"/>
      <c r="CU333" s="140"/>
      <c r="CV333" s="140"/>
      <c r="CW333" s="140"/>
      <c r="CX333" s="139"/>
      <c r="CY333" s="140"/>
      <c r="CZ333" s="140"/>
      <c r="DH333" s="132"/>
      <c r="DR333" s="132"/>
      <c r="EB333" s="132"/>
      <c r="EL333" s="132"/>
      <c r="EV333" s="132"/>
      <c r="FF333" s="132"/>
      <c r="FP333" s="132"/>
      <c r="FZ333" s="132"/>
      <c r="GJ333" s="132"/>
      <c r="GT333" s="132"/>
      <c r="HD333" s="132"/>
      <c r="HN333" s="132"/>
      <c r="HX333" s="132"/>
      <c r="IH333" s="132"/>
    </row>
    <row xmlns:x14ac="http://schemas.microsoft.com/office/spreadsheetml/2009/9/ac" r="334" s="3" customFormat="true" x14ac:dyDescent="0.25">
      <c r="A334" s="401"/>
      <c r="B334" s="132"/>
      <c r="L334" s="132"/>
      <c r="V334" s="132"/>
      <c r="AF334" s="132"/>
      <c r="AP334" s="132"/>
      <c r="AZ334" s="139"/>
      <c r="BA334" s="139"/>
      <c r="BB334" s="139"/>
      <c r="BC334" s="139"/>
      <c r="BD334" s="139"/>
      <c r="BE334" s="139"/>
      <c r="BF334" s="139"/>
      <c r="BG334" s="139"/>
      <c r="BH334" s="140"/>
      <c r="BI334" s="140"/>
      <c r="BJ334" s="139"/>
      <c r="BK334" s="140"/>
      <c r="BL334" s="140"/>
      <c r="BM334" s="140"/>
      <c r="BN334" s="140"/>
      <c r="BO334" s="140"/>
      <c r="BP334" s="140"/>
      <c r="BQ334" s="140"/>
      <c r="BR334" s="140"/>
      <c r="BS334" s="140"/>
      <c r="BT334" s="139"/>
      <c r="BU334" s="140"/>
      <c r="BV334" s="140"/>
      <c r="BW334" s="140"/>
      <c r="BX334" s="140"/>
      <c r="BY334" s="140"/>
      <c r="BZ334" s="140"/>
      <c r="CA334" s="140"/>
      <c r="CB334" s="140"/>
      <c r="CC334" s="140"/>
      <c r="CD334" s="139"/>
      <c r="CE334" s="140"/>
      <c r="CF334" s="140"/>
      <c r="CG334" s="140"/>
      <c r="CH334" s="140"/>
      <c r="CI334" s="140"/>
      <c r="CJ334" s="140"/>
      <c r="CK334" s="140"/>
      <c r="CL334" s="140"/>
      <c r="CM334" s="140"/>
      <c r="CN334" s="139"/>
      <c r="CO334" s="140"/>
      <c r="CP334" s="140"/>
      <c r="CQ334" s="140"/>
      <c r="CR334" s="140"/>
      <c r="CS334" s="140"/>
      <c r="CT334" s="140"/>
      <c r="CU334" s="140"/>
      <c r="CV334" s="140"/>
      <c r="CW334" s="140"/>
      <c r="CX334" s="139"/>
      <c r="CY334" s="140"/>
      <c r="CZ334" s="140"/>
      <c r="DH334" s="132"/>
      <c r="DR334" s="132"/>
      <c r="EB334" s="132"/>
      <c r="EL334" s="132"/>
      <c r="EV334" s="132"/>
      <c r="FF334" s="132"/>
      <c r="FP334" s="132"/>
      <c r="FZ334" s="132"/>
      <c r="GJ334" s="132"/>
      <c r="GT334" s="132"/>
      <c r="HD334" s="132"/>
      <c r="HN334" s="132"/>
      <c r="HX334" s="132"/>
      <c r="IH334" s="132"/>
    </row>
    <row xmlns:x14ac="http://schemas.microsoft.com/office/spreadsheetml/2009/9/ac" r="335" s="3" customFormat="true" x14ac:dyDescent="0.25">
      <c r="A335" s="401"/>
      <c r="B335" s="132"/>
      <c r="L335" s="132"/>
      <c r="V335" s="132"/>
      <c r="AF335" s="132"/>
      <c r="AP335" s="132"/>
      <c r="AZ335" s="139"/>
      <c r="BA335" s="139"/>
      <c r="BB335" s="139"/>
      <c r="BC335" s="139"/>
      <c r="BD335" s="139"/>
      <c r="BE335" s="139"/>
      <c r="BF335" s="139"/>
      <c r="BG335" s="139"/>
      <c r="BH335" s="140"/>
      <c r="BI335" s="140"/>
      <c r="BJ335" s="139"/>
      <c r="BK335" s="140"/>
      <c r="BL335" s="140"/>
      <c r="BM335" s="140"/>
      <c r="BN335" s="140"/>
      <c r="BO335" s="140"/>
      <c r="BP335" s="140"/>
      <c r="BQ335" s="140"/>
      <c r="BR335" s="140"/>
      <c r="BS335" s="140"/>
      <c r="BT335" s="139"/>
      <c r="BU335" s="140"/>
      <c r="BV335" s="140"/>
      <c r="BW335" s="140"/>
      <c r="BX335" s="140"/>
      <c r="BY335" s="140"/>
      <c r="BZ335" s="140"/>
      <c r="CA335" s="140"/>
      <c r="CB335" s="140"/>
      <c r="CC335" s="140"/>
      <c r="CD335" s="139"/>
      <c r="CE335" s="140"/>
      <c r="CF335" s="140"/>
      <c r="CG335" s="140"/>
      <c r="CH335" s="140"/>
      <c r="CI335" s="140"/>
      <c r="CJ335" s="140"/>
      <c r="CK335" s="140"/>
      <c r="CL335" s="140"/>
      <c r="CM335" s="140"/>
      <c r="CN335" s="139"/>
      <c r="CO335" s="140"/>
      <c r="CP335" s="140"/>
      <c r="CQ335" s="140"/>
      <c r="CR335" s="140"/>
      <c r="CS335" s="140"/>
      <c r="CT335" s="140"/>
      <c r="CU335" s="140"/>
      <c r="CV335" s="140"/>
      <c r="CW335" s="140"/>
      <c r="CX335" s="139"/>
      <c r="CY335" s="140"/>
      <c r="CZ335" s="140"/>
      <c r="DH335" s="132"/>
      <c r="DR335" s="132"/>
      <c r="EB335" s="132"/>
      <c r="EL335" s="132"/>
      <c r="EV335" s="132"/>
      <c r="FF335" s="132"/>
      <c r="FP335" s="132"/>
      <c r="FZ335" s="132"/>
      <c r="GJ335" s="132"/>
      <c r="GT335" s="132"/>
      <c r="HD335" s="132"/>
      <c r="HN335" s="132"/>
      <c r="HX335" s="132"/>
      <c r="IH335" s="132"/>
    </row>
    <row xmlns:x14ac="http://schemas.microsoft.com/office/spreadsheetml/2009/9/ac" r="336" s="3" customFormat="true" x14ac:dyDescent="0.25">
      <c r="A336" s="401"/>
      <c r="B336" s="132"/>
      <c r="L336" s="132"/>
      <c r="V336" s="132"/>
      <c r="AF336" s="132"/>
      <c r="AP336" s="132"/>
      <c r="AZ336" s="139"/>
      <c r="BA336" s="139"/>
      <c r="BB336" s="139"/>
      <c r="BC336" s="139"/>
      <c r="BD336" s="139"/>
      <c r="BE336" s="139"/>
      <c r="BF336" s="139"/>
      <c r="BG336" s="139"/>
      <c r="BH336" s="140"/>
      <c r="BI336" s="140"/>
      <c r="BJ336" s="139"/>
      <c r="BK336" s="140"/>
      <c r="BL336" s="140"/>
      <c r="BM336" s="140"/>
      <c r="BN336" s="140"/>
      <c r="BO336" s="140"/>
      <c r="BP336" s="140"/>
      <c r="BQ336" s="140"/>
      <c r="BR336" s="140"/>
      <c r="BS336" s="140"/>
      <c r="BT336" s="139"/>
      <c r="BU336" s="140"/>
      <c r="BV336" s="140"/>
      <c r="BW336" s="140"/>
      <c r="BX336" s="140"/>
      <c r="BY336" s="140"/>
      <c r="BZ336" s="140"/>
      <c r="CA336" s="140"/>
      <c r="CB336" s="140"/>
      <c r="CC336" s="140"/>
      <c r="CD336" s="139"/>
      <c r="CE336" s="140"/>
      <c r="CF336" s="140"/>
      <c r="CG336" s="140"/>
      <c r="CH336" s="140"/>
      <c r="CI336" s="140"/>
      <c r="CJ336" s="140"/>
      <c r="CK336" s="140"/>
      <c r="CL336" s="140"/>
      <c r="CM336" s="140"/>
      <c r="CN336" s="139"/>
      <c r="CO336" s="140"/>
      <c r="CP336" s="140"/>
      <c r="CQ336" s="140"/>
      <c r="CR336" s="140"/>
      <c r="CS336" s="140"/>
      <c r="CT336" s="140"/>
      <c r="CU336" s="140"/>
      <c r="CV336" s="140"/>
      <c r="CW336" s="140"/>
      <c r="CX336" s="139"/>
      <c r="CY336" s="140"/>
      <c r="CZ336" s="140"/>
      <c r="DH336" s="132"/>
      <c r="DR336" s="132"/>
      <c r="EB336" s="132"/>
      <c r="EL336" s="132"/>
      <c r="EV336" s="132"/>
      <c r="FF336" s="132"/>
      <c r="FP336" s="132"/>
      <c r="FZ336" s="132"/>
      <c r="GJ336" s="132"/>
      <c r="GT336" s="132"/>
      <c r="HD336" s="132"/>
      <c r="HN336" s="132"/>
      <c r="HX336" s="132"/>
      <c r="IH336" s="132"/>
    </row>
    <row xmlns:x14ac="http://schemas.microsoft.com/office/spreadsheetml/2009/9/ac" r="337" s="3" customFormat="true" x14ac:dyDescent="0.25">
      <c r="A337" s="401"/>
      <c r="B337" s="132"/>
      <c r="L337" s="132"/>
      <c r="V337" s="132"/>
      <c r="AF337" s="132"/>
      <c r="AP337" s="132"/>
      <c r="AZ337" s="139"/>
      <c r="BA337" s="139"/>
      <c r="BB337" s="139"/>
      <c r="BC337" s="139"/>
      <c r="BD337" s="139"/>
      <c r="BE337" s="139"/>
      <c r="BF337" s="139"/>
      <c r="BG337" s="139"/>
      <c r="BH337" s="140"/>
      <c r="BI337" s="140"/>
      <c r="BJ337" s="139"/>
      <c r="BK337" s="140"/>
      <c r="BL337" s="140"/>
      <c r="BM337" s="140"/>
      <c r="BN337" s="140"/>
      <c r="BO337" s="140"/>
      <c r="BP337" s="140"/>
      <c r="BQ337" s="140"/>
      <c r="BR337" s="140"/>
      <c r="BS337" s="140"/>
      <c r="BT337" s="139"/>
      <c r="BU337" s="140"/>
      <c r="BV337" s="140"/>
      <c r="BW337" s="140"/>
      <c r="BX337" s="140"/>
      <c r="BY337" s="140"/>
      <c r="BZ337" s="140"/>
      <c r="CA337" s="140"/>
      <c r="CB337" s="140"/>
      <c r="CC337" s="140"/>
      <c r="CD337" s="139"/>
      <c r="CE337" s="140"/>
      <c r="CF337" s="140"/>
      <c r="CG337" s="140"/>
      <c r="CH337" s="140"/>
      <c r="CI337" s="140"/>
      <c r="CJ337" s="140"/>
      <c r="CK337" s="140"/>
      <c r="CL337" s="140"/>
      <c r="CM337" s="140"/>
      <c r="CN337" s="139"/>
      <c r="CO337" s="140"/>
      <c r="CP337" s="140"/>
      <c r="CQ337" s="140"/>
      <c r="CR337" s="140"/>
      <c r="CS337" s="140"/>
      <c r="CT337" s="140"/>
      <c r="CU337" s="140"/>
      <c r="CV337" s="140"/>
      <c r="CW337" s="140"/>
      <c r="CX337" s="139"/>
      <c r="CY337" s="140"/>
      <c r="CZ337" s="140"/>
      <c r="DH337" s="132"/>
      <c r="DR337" s="132"/>
      <c r="EB337" s="132"/>
      <c r="EL337" s="132"/>
      <c r="EV337" s="132"/>
      <c r="FF337" s="132"/>
      <c r="FP337" s="132"/>
      <c r="FZ337" s="132"/>
      <c r="GJ337" s="132"/>
      <c r="GT337" s="132"/>
      <c r="HD337" s="132"/>
      <c r="HN337" s="132"/>
      <c r="HX337" s="132"/>
      <c r="IH337" s="132"/>
    </row>
    <row xmlns:x14ac="http://schemas.microsoft.com/office/spreadsheetml/2009/9/ac" r="338" s="3" customFormat="true" x14ac:dyDescent="0.25">
      <c r="A338" s="401"/>
      <c r="B338" s="132"/>
      <c r="L338" s="132"/>
      <c r="V338" s="132"/>
      <c r="AF338" s="132"/>
      <c r="AP338" s="132"/>
      <c r="AZ338" s="139"/>
      <c r="BA338" s="139"/>
      <c r="BB338" s="139"/>
      <c r="BC338" s="139"/>
      <c r="BD338" s="139"/>
      <c r="BE338" s="139"/>
      <c r="BF338" s="139"/>
      <c r="BG338" s="139"/>
      <c r="BH338" s="140"/>
      <c r="BI338" s="140"/>
      <c r="BJ338" s="139"/>
      <c r="BK338" s="140"/>
      <c r="BL338" s="140"/>
      <c r="BM338" s="140"/>
      <c r="BN338" s="140"/>
      <c r="BO338" s="140"/>
      <c r="BP338" s="140"/>
      <c r="BQ338" s="140"/>
      <c r="BR338" s="140"/>
      <c r="BS338" s="140"/>
      <c r="BT338" s="139"/>
      <c r="BU338" s="140"/>
      <c r="BV338" s="140"/>
      <c r="BW338" s="140"/>
      <c r="BX338" s="140"/>
      <c r="BY338" s="140"/>
      <c r="BZ338" s="140"/>
      <c r="CA338" s="140"/>
      <c r="CB338" s="140"/>
      <c r="CC338" s="140"/>
      <c r="CD338" s="139"/>
      <c r="CE338" s="140"/>
      <c r="CF338" s="140"/>
      <c r="CG338" s="140"/>
      <c r="CH338" s="140"/>
      <c r="CI338" s="140"/>
      <c r="CJ338" s="140"/>
      <c r="CK338" s="140"/>
      <c r="CL338" s="140"/>
      <c r="CM338" s="140"/>
      <c r="CN338" s="139"/>
      <c r="CO338" s="140"/>
      <c r="CP338" s="140"/>
      <c r="CQ338" s="140"/>
      <c r="CR338" s="140"/>
      <c r="CS338" s="140"/>
      <c r="CT338" s="140"/>
      <c r="CU338" s="140"/>
      <c r="CV338" s="140"/>
      <c r="CW338" s="140"/>
      <c r="CX338" s="139"/>
      <c r="CY338" s="140"/>
      <c r="CZ338" s="140"/>
      <c r="DH338" s="132"/>
      <c r="DR338" s="132"/>
      <c r="EB338" s="132"/>
      <c r="EL338" s="132"/>
      <c r="EV338" s="132"/>
      <c r="FF338" s="132"/>
      <c r="FP338" s="132"/>
      <c r="FZ338" s="132"/>
      <c r="GJ338" s="132"/>
      <c r="GT338" s="132"/>
      <c r="HD338" s="132"/>
      <c r="HN338" s="132"/>
      <c r="HX338" s="132"/>
      <c r="IH338" s="132"/>
    </row>
    <row xmlns:x14ac="http://schemas.microsoft.com/office/spreadsheetml/2009/9/ac" r="339" s="3" customFormat="true" x14ac:dyDescent="0.25">
      <c r="A339" s="401"/>
      <c r="B339" s="132"/>
      <c r="L339" s="132"/>
      <c r="V339" s="132"/>
      <c r="AF339" s="132"/>
      <c r="AP339" s="132"/>
      <c r="AZ339" s="139"/>
      <c r="BA339" s="139"/>
      <c r="BB339" s="139"/>
      <c r="BC339" s="139"/>
      <c r="BD339" s="139"/>
      <c r="BE339" s="139"/>
      <c r="BF339" s="139"/>
      <c r="BG339" s="139"/>
      <c r="BH339" s="140"/>
      <c r="BI339" s="140"/>
      <c r="BJ339" s="139"/>
      <c r="BK339" s="140"/>
      <c r="BL339" s="140"/>
      <c r="BM339" s="140"/>
      <c r="BN339" s="140"/>
      <c r="BO339" s="140"/>
      <c r="BP339" s="140"/>
      <c r="BQ339" s="140"/>
      <c r="BR339" s="140"/>
      <c r="BS339" s="140"/>
      <c r="BT339" s="139"/>
      <c r="BU339" s="140"/>
      <c r="BV339" s="140"/>
      <c r="BW339" s="140"/>
      <c r="BX339" s="140"/>
      <c r="BY339" s="140"/>
      <c r="BZ339" s="140"/>
      <c r="CA339" s="140"/>
      <c r="CB339" s="140"/>
      <c r="CC339" s="140"/>
      <c r="CD339" s="139"/>
      <c r="CE339" s="140"/>
      <c r="CF339" s="140"/>
      <c r="CG339" s="140"/>
      <c r="CH339" s="140"/>
      <c r="CI339" s="140"/>
      <c r="CJ339" s="140"/>
      <c r="CK339" s="140"/>
      <c r="CL339" s="140"/>
      <c r="CM339" s="140"/>
      <c r="CN339" s="139"/>
      <c r="CO339" s="140"/>
      <c r="CP339" s="140"/>
      <c r="CQ339" s="140"/>
      <c r="CR339" s="140"/>
      <c r="CS339" s="140"/>
      <c r="CT339" s="140"/>
      <c r="CU339" s="140"/>
      <c r="CV339" s="140"/>
      <c r="CW339" s="140"/>
      <c r="CX339" s="139"/>
      <c r="CY339" s="140"/>
      <c r="CZ339" s="140"/>
      <c r="DH339" s="132"/>
      <c r="DR339" s="132"/>
      <c r="EB339" s="132"/>
      <c r="EL339" s="132"/>
      <c r="EV339" s="132"/>
      <c r="FF339" s="132"/>
      <c r="FP339" s="132"/>
      <c r="FZ339" s="132"/>
      <c r="GJ339" s="132"/>
      <c r="GT339" s="132"/>
      <c r="HD339" s="132"/>
      <c r="HN339" s="132"/>
      <c r="HX339" s="132"/>
      <c r="IH339" s="132"/>
    </row>
    <row xmlns:x14ac="http://schemas.microsoft.com/office/spreadsheetml/2009/9/ac" r="340" s="3" customFormat="true" x14ac:dyDescent="0.25">
      <c r="A340" s="401"/>
      <c r="B340" s="132"/>
      <c r="L340" s="132"/>
      <c r="V340" s="132"/>
      <c r="AF340" s="132"/>
      <c r="AP340" s="132"/>
      <c r="AZ340" s="139"/>
      <c r="BA340" s="139"/>
      <c r="BB340" s="139"/>
      <c r="BC340" s="139"/>
      <c r="BD340" s="139"/>
      <c r="BE340" s="139"/>
      <c r="BF340" s="139"/>
      <c r="BG340" s="139"/>
      <c r="BH340" s="140"/>
      <c r="BI340" s="140"/>
      <c r="BJ340" s="139"/>
      <c r="BK340" s="140"/>
      <c r="BL340" s="140"/>
      <c r="BM340" s="140"/>
      <c r="BN340" s="140"/>
      <c r="BO340" s="140"/>
      <c r="BP340" s="140"/>
      <c r="BQ340" s="140"/>
      <c r="BR340" s="140"/>
      <c r="BS340" s="140"/>
      <c r="BT340" s="139"/>
      <c r="BU340" s="140"/>
      <c r="BV340" s="140"/>
      <c r="BW340" s="140"/>
      <c r="BX340" s="140"/>
      <c r="BY340" s="140"/>
      <c r="BZ340" s="140"/>
      <c r="CA340" s="140"/>
      <c r="CB340" s="140"/>
      <c r="CC340" s="140"/>
      <c r="CD340" s="139"/>
      <c r="CE340" s="140"/>
      <c r="CF340" s="140"/>
      <c r="CG340" s="140"/>
      <c r="CH340" s="140"/>
      <c r="CI340" s="140"/>
      <c r="CJ340" s="140"/>
      <c r="CK340" s="140"/>
      <c r="CL340" s="140"/>
      <c r="CM340" s="140"/>
      <c r="CN340" s="139"/>
      <c r="CO340" s="140"/>
      <c r="CP340" s="140"/>
      <c r="CQ340" s="140"/>
      <c r="CR340" s="140"/>
      <c r="CS340" s="140"/>
      <c r="CT340" s="140"/>
      <c r="CU340" s="140"/>
      <c r="CV340" s="140"/>
      <c r="CW340" s="140"/>
      <c r="CX340" s="139"/>
      <c r="CY340" s="140"/>
      <c r="CZ340" s="140"/>
      <c r="DH340" s="132"/>
      <c r="DR340" s="132"/>
      <c r="EB340" s="132"/>
      <c r="EL340" s="132"/>
      <c r="EV340" s="132"/>
      <c r="FF340" s="132"/>
      <c r="FP340" s="132"/>
      <c r="FZ340" s="132"/>
      <c r="GJ340" s="132"/>
      <c r="GT340" s="132"/>
      <c r="HD340" s="132"/>
      <c r="HN340" s="132"/>
      <c r="HX340" s="132"/>
      <c r="IH340" s="132"/>
    </row>
    <row xmlns:x14ac="http://schemas.microsoft.com/office/spreadsheetml/2009/9/ac" r="341" s="3" customFormat="true" x14ac:dyDescent="0.25">
      <c r="A341" s="401"/>
      <c r="B341" s="132"/>
      <c r="L341" s="132"/>
      <c r="V341" s="132"/>
      <c r="AF341" s="132"/>
      <c r="AP341" s="132"/>
      <c r="AZ341" s="139"/>
      <c r="BA341" s="139"/>
      <c r="BB341" s="139"/>
      <c r="BC341" s="139"/>
      <c r="BD341" s="139"/>
      <c r="BE341" s="139"/>
      <c r="BF341" s="139"/>
      <c r="BG341" s="139"/>
      <c r="BH341" s="140"/>
      <c r="BI341" s="140"/>
      <c r="BJ341" s="139"/>
      <c r="BK341" s="140"/>
      <c r="BL341" s="140"/>
      <c r="BM341" s="140"/>
      <c r="BN341" s="140"/>
      <c r="BO341" s="140"/>
      <c r="BP341" s="140"/>
      <c r="BQ341" s="140"/>
      <c r="BR341" s="140"/>
      <c r="BS341" s="140"/>
      <c r="BT341" s="139"/>
      <c r="BU341" s="140"/>
      <c r="BV341" s="140"/>
      <c r="BW341" s="140"/>
      <c r="BX341" s="140"/>
      <c r="BY341" s="140"/>
      <c r="BZ341" s="140"/>
      <c r="CA341" s="140"/>
      <c r="CB341" s="140"/>
      <c r="CC341" s="140"/>
      <c r="CD341" s="139"/>
      <c r="CE341" s="140"/>
      <c r="CF341" s="140"/>
      <c r="CG341" s="140"/>
      <c r="CH341" s="140"/>
      <c r="CI341" s="140"/>
      <c r="CJ341" s="140"/>
      <c r="CK341" s="140"/>
      <c r="CL341" s="140"/>
      <c r="CM341" s="140"/>
      <c r="CN341" s="139"/>
      <c r="CO341" s="140"/>
      <c r="CP341" s="140"/>
      <c r="CQ341" s="140"/>
      <c r="CR341" s="140"/>
      <c r="CS341" s="140"/>
      <c r="CT341" s="140"/>
      <c r="CU341" s="140"/>
      <c r="CV341" s="140"/>
      <c r="CW341" s="140"/>
      <c r="CX341" s="139"/>
      <c r="CY341" s="140"/>
      <c r="CZ341" s="140"/>
      <c r="DH341" s="132"/>
      <c r="DR341" s="132"/>
      <c r="EB341" s="132"/>
      <c r="EL341" s="132"/>
      <c r="EV341" s="132"/>
      <c r="FF341" s="132"/>
      <c r="FP341" s="132"/>
      <c r="FZ341" s="132"/>
      <c r="GJ341" s="132"/>
      <c r="GT341" s="132"/>
      <c r="HD341" s="132"/>
      <c r="HN341" s="132"/>
      <c r="HX341" s="132"/>
      <c r="IH341" s="132"/>
    </row>
    <row xmlns:x14ac="http://schemas.microsoft.com/office/spreadsheetml/2009/9/ac" r="342" s="3" customFormat="true" x14ac:dyDescent="0.25">
      <c r="A342" s="401"/>
      <c r="B342" s="132"/>
      <c r="L342" s="132"/>
      <c r="V342" s="132"/>
      <c r="AF342" s="132"/>
      <c r="AP342" s="132"/>
      <c r="AZ342" s="139"/>
      <c r="BA342" s="139"/>
      <c r="BB342" s="139"/>
      <c r="BC342" s="139"/>
      <c r="BD342" s="139"/>
      <c r="BE342" s="139"/>
      <c r="BF342" s="139"/>
      <c r="BG342" s="139"/>
      <c r="BH342" s="140"/>
      <c r="BI342" s="140"/>
      <c r="BJ342" s="139"/>
      <c r="BK342" s="140"/>
      <c r="BL342" s="140"/>
      <c r="BM342" s="140"/>
      <c r="BN342" s="140"/>
      <c r="BO342" s="140"/>
      <c r="BP342" s="140"/>
      <c r="BQ342" s="140"/>
      <c r="BR342" s="140"/>
      <c r="BS342" s="140"/>
      <c r="BT342" s="139"/>
      <c r="BU342" s="140"/>
      <c r="BV342" s="140"/>
      <c r="BW342" s="140"/>
      <c r="BX342" s="140"/>
      <c r="BY342" s="140"/>
      <c r="BZ342" s="140"/>
      <c r="CA342" s="140"/>
      <c r="CB342" s="140"/>
      <c r="CC342" s="140"/>
      <c r="CD342" s="139"/>
      <c r="CE342" s="140"/>
      <c r="CF342" s="140"/>
      <c r="CG342" s="140"/>
      <c r="CH342" s="140"/>
      <c r="CI342" s="140"/>
      <c r="CJ342" s="140"/>
      <c r="CK342" s="140"/>
      <c r="CL342" s="140"/>
      <c r="CM342" s="140"/>
      <c r="CN342" s="139"/>
      <c r="CO342" s="140"/>
      <c r="CP342" s="140"/>
      <c r="CQ342" s="140"/>
      <c r="CR342" s="140"/>
      <c r="CS342" s="140"/>
      <c r="CT342" s="140"/>
      <c r="CU342" s="140"/>
      <c r="CV342" s="140"/>
      <c r="CW342" s="140"/>
      <c r="CX342" s="139"/>
      <c r="CY342" s="140"/>
      <c r="CZ342" s="140"/>
      <c r="DH342" s="132"/>
      <c r="DR342" s="132"/>
      <c r="EB342" s="132"/>
      <c r="EL342" s="132"/>
      <c r="EV342" s="132"/>
      <c r="FF342" s="132"/>
      <c r="FP342" s="132"/>
      <c r="FZ342" s="132"/>
      <c r="GJ342" s="132"/>
      <c r="GT342" s="132"/>
      <c r="HD342" s="132"/>
      <c r="HN342" s="132"/>
      <c r="HX342" s="132"/>
      <c r="IH342" s="132"/>
    </row>
    <row xmlns:x14ac="http://schemas.microsoft.com/office/spreadsheetml/2009/9/ac" r="343" s="3" customFormat="true" x14ac:dyDescent="0.25">
      <c r="A343" s="401"/>
      <c r="B343" s="132"/>
      <c r="L343" s="132"/>
      <c r="V343" s="132"/>
      <c r="AF343" s="132"/>
      <c r="AP343" s="132"/>
      <c r="AZ343" s="139"/>
      <c r="BA343" s="139"/>
      <c r="BB343" s="139"/>
      <c r="BC343" s="139"/>
      <c r="BD343" s="139"/>
      <c r="BE343" s="139"/>
      <c r="BF343" s="139"/>
      <c r="BG343" s="139"/>
      <c r="BH343" s="140"/>
      <c r="BI343" s="140"/>
      <c r="BJ343" s="139"/>
      <c r="BK343" s="140"/>
      <c r="BL343" s="140"/>
      <c r="BM343" s="140"/>
      <c r="BN343" s="140"/>
      <c r="BO343" s="140"/>
      <c r="BP343" s="140"/>
      <c r="BQ343" s="140"/>
      <c r="BR343" s="140"/>
      <c r="BS343" s="140"/>
      <c r="BT343" s="139"/>
      <c r="BU343" s="140"/>
      <c r="BV343" s="140"/>
      <c r="BW343" s="140"/>
      <c r="BX343" s="140"/>
      <c r="BY343" s="140"/>
      <c r="BZ343" s="140"/>
      <c r="CA343" s="140"/>
      <c r="CB343" s="140"/>
      <c r="CC343" s="140"/>
      <c r="CD343" s="139"/>
      <c r="CE343" s="140"/>
      <c r="CF343" s="140"/>
      <c r="CG343" s="140"/>
      <c r="CH343" s="140"/>
      <c r="CI343" s="140"/>
      <c r="CJ343" s="140"/>
      <c r="CK343" s="140"/>
      <c r="CL343" s="140"/>
      <c r="CM343" s="140"/>
      <c r="CN343" s="139"/>
      <c r="CO343" s="140"/>
      <c r="CP343" s="140"/>
      <c r="CQ343" s="140"/>
      <c r="CR343" s="140"/>
      <c r="CS343" s="140"/>
      <c r="CT343" s="140"/>
      <c r="CU343" s="140"/>
      <c r="CV343" s="140"/>
      <c r="CW343" s="140"/>
      <c r="CX343" s="139"/>
      <c r="CY343" s="140"/>
      <c r="CZ343" s="140"/>
      <c r="DH343" s="132"/>
      <c r="DR343" s="132"/>
      <c r="EB343" s="132"/>
      <c r="EL343" s="132"/>
      <c r="EV343" s="132"/>
      <c r="FF343" s="132"/>
      <c r="FP343" s="132"/>
      <c r="FZ343" s="132"/>
      <c r="GJ343" s="132"/>
      <c r="GT343" s="132"/>
      <c r="HD343" s="132"/>
      <c r="HN343" s="132"/>
      <c r="HX343" s="132"/>
      <c r="IH343" s="132"/>
    </row>
    <row xmlns:x14ac="http://schemas.microsoft.com/office/spreadsheetml/2009/9/ac" r="344" s="3" customFormat="true" x14ac:dyDescent="0.25">
      <c r="A344" s="401"/>
      <c r="B344" s="132"/>
      <c r="L344" s="132"/>
      <c r="V344" s="132"/>
      <c r="AF344" s="132"/>
      <c r="AP344" s="132"/>
      <c r="AZ344" s="139"/>
      <c r="BA344" s="139"/>
      <c r="BB344" s="139"/>
      <c r="BC344" s="139"/>
      <c r="BD344" s="139"/>
      <c r="BE344" s="139"/>
      <c r="BF344" s="139"/>
      <c r="BG344" s="139"/>
      <c r="BH344" s="140"/>
      <c r="BI344" s="140"/>
      <c r="BJ344" s="139"/>
      <c r="BK344" s="140"/>
      <c r="BL344" s="140"/>
      <c r="BM344" s="140"/>
      <c r="BN344" s="140"/>
      <c r="BO344" s="140"/>
      <c r="BP344" s="140"/>
      <c r="BQ344" s="140"/>
      <c r="BR344" s="140"/>
      <c r="BS344" s="140"/>
      <c r="BT344" s="139"/>
      <c r="BU344" s="140"/>
      <c r="BV344" s="140"/>
      <c r="BW344" s="140"/>
      <c r="BX344" s="140"/>
      <c r="BY344" s="140"/>
      <c r="BZ344" s="140"/>
      <c r="CA344" s="140"/>
      <c r="CB344" s="140"/>
      <c r="CC344" s="140"/>
      <c r="CD344" s="139"/>
      <c r="CE344" s="140"/>
      <c r="CF344" s="140"/>
      <c r="CG344" s="140"/>
      <c r="CH344" s="140"/>
      <c r="CI344" s="140"/>
      <c r="CJ344" s="140"/>
      <c r="CK344" s="140"/>
      <c r="CL344" s="140"/>
      <c r="CM344" s="140"/>
      <c r="CN344" s="139"/>
      <c r="CO344" s="140"/>
      <c r="CP344" s="140"/>
      <c r="CQ344" s="140"/>
      <c r="CR344" s="140"/>
      <c r="CS344" s="140"/>
      <c r="CT344" s="140"/>
      <c r="CU344" s="140"/>
      <c r="CV344" s="140"/>
      <c r="CW344" s="140"/>
      <c r="CX344" s="139"/>
      <c r="CY344" s="140"/>
      <c r="CZ344" s="140"/>
      <c r="DH344" s="132"/>
      <c r="DR344" s="132"/>
      <c r="EB344" s="132"/>
      <c r="EL344" s="132"/>
      <c r="EV344" s="132"/>
      <c r="FF344" s="132"/>
      <c r="FP344" s="132"/>
      <c r="FZ344" s="132"/>
      <c r="GJ344" s="132"/>
      <c r="GT344" s="132"/>
      <c r="HD344" s="132"/>
      <c r="HN344" s="132"/>
      <c r="HX344" s="132"/>
      <c r="IH344" s="132"/>
    </row>
    <row xmlns:x14ac="http://schemas.microsoft.com/office/spreadsheetml/2009/9/ac" r="345" s="3" customFormat="true" x14ac:dyDescent="0.25">
      <c r="A345" s="401"/>
      <c r="B345" s="132"/>
      <c r="L345" s="132"/>
      <c r="V345" s="132"/>
      <c r="AF345" s="132"/>
      <c r="AP345" s="132"/>
      <c r="AZ345" s="139"/>
      <c r="BA345" s="139"/>
      <c r="BB345" s="139"/>
      <c r="BC345" s="139"/>
      <c r="BD345" s="139"/>
      <c r="BE345" s="139"/>
      <c r="BF345" s="139"/>
      <c r="BG345" s="139"/>
      <c r="BH345" s="140"/>
      <c r="BI345" s="140"/>
      <c r="BJ345" s="139"/>
      <c r="BK345" s="140"/>
      <c r="BL345" s="140"/>
      <c r="BM345" s="140"/>
      <c r="BN345" s="140"/>
      <c r="BO345" s="140"/>
      <c r="BP345" s="140"/>
      <c r="BQ345" s="140"/>
      <c r="BR345" s="140"/>
      <c r="BS345" s="140"/>
      <c r="BT345" s="139"/>
      <c r="BU345" s="140"/>
      <c r="BV345" s="140"/>
      <c r="BW345" s="140"/>
      <c r="BX345" s="140"/>
      <c r="BY345" s="140"/>
      <c r="BZ345" s="140"/>
      <c r="CA345" s="140"/>
      <c r="CB345" s="140"/>
      <c r="CC345" s="140"/>
      <c r="CD345" s="139"/>
      <c r="CE345" s="140"/>
      <c r="CF345" s="140"/>
      <c r="CG345" s="140"/>
      <c r="CH345" s="140"/>
      <c r="CI345" s="140"/>
      <c r="CJ345" s="140"/>
      <c r="CK345" s="140"/>
      <c r="CL345" s="140"/>
      <c r="CM345" s="140"/>
      <c r="CN345" s="139"/>
      <c r="CO345" s="140"/>
      <c r="CP345" s="140"/>
      <c r="CQ345" s="140"/>
      <c r="CR345" s="140"/>
      <c r="CS345" s="140"/>
      <c r="CT345" s="140"/>
      <c r="CU345" s="140"/>
      <c r="CV345" s="140"/>
      <c r="CW345" s="140"/>
      <c r="CX345" s="139"/>
      <c r="CY345" s="140"/>
      <c r="CZ345" s="140"/>
      <c r="DH345" s="132"/>
      <c r="DR345" s="132"/>
      <c r="EB345" s="132"/>
      <c r="EL345" s="132"/>
      <c r="EV345" s="132"/>
      <c r="FF345" s="132"/>
      <c r="FP345" s="132"/>
      <c r="FZ345" s="132"/>
      <c r="GJ345" s="132"/>
      <c r="GT345" s="132"/>
      <c r="HD345" s="132"/>
      <c r="HN345" s="132"/>
      <c r="HX345" s="132"/>
      <c r="IH345" s="132"/>
    </row>
    <row xmlns:x14ac="http://schemas.microsoft.com/office/spreadsheetml/2009/9/ac" r="346" s="3" customFormat="true" x14ac:dyDescent="0.25">
      <c r="A346" s="401"/>
      <c r="B346" s="132"/>
      <c r="L346" s="132"/>
      <c r="V346" s="132"/>
      <c r="AF346" s="132"/>
      <c r="AP346" s="132"/>
      <c r="AZ346" s="139"/>
      <c r="BA346" s="139"/>
      <c r="BB346" s="139"/>
      <c r="BC346" s="139"/>
      <c r="BD346" s="139"/>
      <c r="BE346" s="139"/>
      <c r="BF346" s="139"/>
      <c r="BG346" s="139"/>
      <c r="BH346" s="140"/>
      <c r="BI346" s="140"/>
      <c r="BJ346" s="139"/>
      <c r="BK346" s="140"/>
      <c r="BL346" s="140"/>
      <c r="BM346" s="140"/>
      <c r="BN346" s="140"/>
      <c r="BO346" s="140"/>
      <c r="BP346" s="140"/>
      <c r="BQ346" s="140"/>
      <c r="BR346" s="140"/>
      <c r="BS346" s="140"/>
      <c r="BT346" s="139"/>
      <c r="BU346" s="140"/>
      <c r="BV346" s="140"/>
      <c r="BW346" s="140"/>
      <c r="BX346" s="140"/>
      <c r="BY346" s="140"/>
      <c r="BZ346" s="140"/>
      <c r="CA346" s="140"/>
      <c r="CB346" s="140"/>
      <c r="CC346" s="140"/>
      <c r="CD346" s="139"/>
      <c r="CE346" s="140"/>
      <c r="CF346" s="140"/>
      <c r="CG346" s="140"/>
      <c r="CH346" s="140"/>
      <c r="CI346" s="140"/>
      <c r="CJ346" s="140"/>
      <c r="CK346" s="140"/>
      <c r="CL346" s="140"/>
      <c r="CM346" s="140"/>
      <c r="CN346" s="139"/>
      <c r="CO346" s="140"/>
      <c r="CP346" s="140"/>
      <c r="CQ346" s="140"/>
      <c r="CR346" s="140"/>
      <c r="CS346" s="140"/>
      <c r="CT346" s="140"/>
      <c r="CU346" s="140"/>
      <c r="CV346" s="140"/>
      <c r="CW346" s="140"/>
      <c r="CX346" s="139"/>
      <c r="CY346" s="140"/>
      <c r="CZ346" s="140"/>
      <c r="DH346" s="132"/>
      <c r="DR346" s="132"/>
      <c r="EB346" s="132"/>
      <c r="EL346" s="132"/>
      <c r="EV346" s="132"/>
      <c r="FF346" s="132"/>
      <c r="FP346" s="132"/>
      <c r="FZ346" s="132"/>
      <c r="GJ346" s="132"/>
      <c r="GT346" s="132"/>
      <c r="HD346" s="132"/>
      <c r="HN346" s="132"/>
      <c r="HX346" s="132"/>
      <c r="IH346" s="132"/>
    </row>
    <row xmlns:x14ac="http://schemas.microsoft.com/office/spreadsheetml/2009/9/ac" r="347" s="3" customFormat="true" x14ac:dyDescent="0.25">
      <c r="A347" s="401"/>
      <c r="B347" s="132"/>
      <c r="L347" s="132"/>
      <c r="V347" s="132"/>
      <c r="AF347" s="132"/>
      <c r="AP347" s="132"/>
      <c r="AZ347" s="139"/>
      <c r="BA347" s="139"/>
      <c r="BB347" s="139"/>
      <c r="BC347" s="139"/>
      <c r="BD347" s="139"/>
      <c r="BE347" s="139"/>
      <c r="BF347" s="139"/>
      <c r="BG347" s="139"/>
      <c r="BH347" s="140"/>
      <c r="BI347" s="140"/>
      <c r="BJ347" s="139"/>
      <c r="BK347" s="140"/>
      <c r="BL347" s="140"/>
      <c r="BM347" s="140"/>
      <c r="BN347" s="140"/>
      <c r="BO347" s="140"/>
      <c r="BP347" s="140"/>
      <c r="BQ347" s="140"/>
      <c r="BR347" s="140"/>
      <c r="BS347" s="140"/>
      <c r="BT347" s="139"/>
      <c r="BU347" s="140"/>
      <c r="BV347" s="140"/>
      <c r="BW347" s="140"/>
      <c r="BX347" s="140"/>
      <c r="BY347" s="140"/>
      <c r="BZ347" s="140"/>
      <c r="CA347" s="140"/>
      <c r="CB347" s="140"/>
      <c r="CC347" s="140"/>
      <c r="CD347" s="139"/>
      <c r="CE347" s="140"/>
      <c r="CF347" s="140"/>
      <c r="CG347" s="140"/>
      <c r="CH347" s="140"/>
      <c r="CI347" s="140"/>
      <c r="CJ347" s="140"/>
      <c r="CK347" s="140"/>
      <c r="CL347" s="140"/>
      <c r="CM347" s="140"/>
      <c r="CN347" s="139"/>
      <c r="CO347" s="140"/>
      <c r="CP347" s="140"/>
      <c r="CQ347" s="140"/>
      <c r="CR347" s="140"/>
      <c r="CS347" s="140"/>
      <c r="CT347" s="140"/>
      <c r="CU347" s="140"/>
      <c r="CV347" s="140"/>
      <c r="CW347" s="140"/>
      <c r="CX347" s="139"/>
      <c r="CY347" s="140"/>
      <c r="CZ347" s="140"/>
      <c r="DH347" s="132"/>
      <c r="DR347" s="132"/>
      <c r="EB347" s="132"/>
      <c r="EL347" s="132"/>
      <c r="EV347" s="132"/>
      <c r="FF347" s="132"/>
      <c r="FP347" s="132"/>
      <c r="FZ347" s="132"/>
      <c r="GJ347" s="132"/>
      <c r="GT347" s="132"/>
      <c r="HD347" s="132"/>
      <c r="HN347" s="132"/>
      <c r="HX347" s="132"/>
      <c r="IH347" s="132"/>
    </row>
    <row xmlns:x14ac="http://schemas.microsoft.com/office/spreadsheetml/2009/9/ac" r="348" s="3" customFormat="true" x14ac:dyDescent="0.25">
      <c r="A348" s="401"/>
      <c r="B348" s="132"/>
      <c r="L348" s="132"/>
      <c r="V348" s="132"/>
      <c r="AF348" s="132"/>
      <c r="AP348" s="132"/>
      <c r="AZ348" s="139"/>
      <c r="BA348" s="139"/>
      <c r="BB348" s="139"/>
      <c r="BC348" s="139"/>
      <c r="BD348" s="139"/>
      <c r="BE348" s="139"/>
      <c r="BF348" s="139"/>
      <c r="BG348" s="139"/>
      <c r="BH348" s="140"/>
      <c r="BI348" s="140"/>
      <c r="BJ348" s="139"/>
      <c r="BK348" s="140"/>
      <c r="BL348" s="140"/>
      <c r="BM348" s="140"/>
      <c r="BN348" s="140"/>
      <c r="BO348" s="140"/>
      <c r="BP348" s="140"/>
      <c r="BQ348" s="140"/>
      <c r="BR348" s="140"/>
      <c r="BS348" s="140"/>
      <c r="BT348" s="139"/>
      <c r="BU348" s="140"/>
      <c r="BV348" s="140"/>
      <c r="BW348" s="140"/>
      <c r="BX348" s="140"/>
      <c r="BY348" s="140"/>
      <c r="BZ348" s="140"/>
      <c r="CA348" s="140"/>
      <c r="CB348" s="140"/>
      <c r="CC348" s="140"/>
      <c r="CD348" s="139"/>
      <c r="CE348" s="140"/>
      <c r="CF348" s="140"/>
      <c r="CG348" s="140"/>
      <c r="CH348" s="140"/>
      <c r="CI348" s="140"/>
      <c r="CJ348" s="140"/>
      <c r="CK348" s="140"/>
      <c r="CL348" s="140"/>
      <c r="CM348" s="140"/>
      <c r="CN348" s="139"/>
      <c r="CO348" s="140"/>
      <c r="CP348" s="140"/>
      <c r="CQ348" s="140"/>
      <c r="CR348" s="140"/>
      <c r="CS348" s="140"/>
      <c r="CT348" s="140"/>
      <c r="CU348" s="140"/>
      <c r="CV348" s="140"/>
      <c r="CW348" s="140"/>
      <c r="CX348" s="139"/>
      <c r="CY348" s="140"/>
      <c r="CZ348" s="140"/>
      <c r="DH348" s="132"/>
      <c r="DR348" s="132"/>
      <c r="EB348" s="132"/>
      <c r="EL348" s="132"/>
      <c r="EV348" s="132"/>
      <c r="FF348" s="132"/>
      <c r="FP348" s="132"/>
      <c r="FZ348" s="132"/>
      <c r="GJ348" s="132"/>
      <c r="GT348" s="132"/>
      <c r="HD348" s="132"/>
      <c r="HN348" s="132"/>
      <c r="HX348" s="132"/>
      <c r="IH348" s="132"/>
    </row>
    <row xmlns:x14ac="http://schemas.microsoft.com/office/spreadsheetml/2009/9/ac" r="349" s="3" customFormat="true" x14ac:dyDescent="0.25">
      <c r="A349" s="401"/>
      <c r="B349" s="132"/>
      <c r="L349" s="132"/>
      <c r="V349" s="132"/>
      <c r="AF349" s="132"/>
      <c r="AP349" s="132"/>
      <c r="AZ349" s="139"/>
      <c r="BA349" s="139"/>
      <c r="BB349" s="139"/>
      <c r="BC349" s="139"/>
      <c r="BD349" s="139"/>
      <c r="BE349" s="139"/>
      <c r="BF349" s="139"/>
      <c r="BG349" s="139"/>
      <c r="BH349" s="140"/>
      <c r="BI349" s="140"/>
      <c r="BJ349" s="139"/>
      <c r="BK349" s="140"/>
      <c r="BL349" s="140"/>
      <c r="BM349" s="140"/>
      <c r="BN349" s="140"/>
      <c r="BO349" s="140"/>
      <c r="BP349" s="140"/>
      <c r="BQ349" s="140"/>
      <c r="BR349" s="140"/>
      <c r="BS349" s="140"/>
      <c r="BT349" s="139"/>
      <c r="BU349" s="140"/>
      <c r="BV349" s="140"/>
      <c r="BW349" s="140"/>
      <c r="BX349" s="140"/>
      <c r="BY349" s="140"/>
      <c r="BZ349" s="140"/>
      <c r="CA349" s="140"/>
      <c r="CB349" s="140"/>
      <c r="CC349" s="140"/>
      <c r="CD349" s="139"/>
      <c r="CE349" s="140"/>
      <c r="CF349" s="140"/>
      <c r="CG349" s="140"/>
      <c r="CH349" s="140"/>
      <c r="CI349" s="140"/>
      <c r="CJ349" s="140"/>
      <c r="CK349" s="140"/>
      <c r="CL349" s="140"/>
      <c r="CM349" s="140"/>
      <c r="CN349" s="139"/>
      <c r="CO349" s="140"/>
      <c r="CP349" s="140"/>
      <c r="CQ349" s="140"/>
      <c r="CR349" s="140"/>
      <c r="CS349" s="140"/>
      <c r="CT349" s="140"/>
      <c r="CU349" s="140"/>
      <c r="CV349" s="140"/>
      <c r="CW349" s="140"/>
      <c r="CX349" s="139"/>
      <c r="CY349" s="140"/>
      <c r="CZ349" s="140"/>
      <c r="DH349" s="132"/>
      <c r="DR349" s="132"/>
      <c r="EB349" s="132"/>
      <c r="EL349" s="132"/>
      <c r="EV349" s="132"/>
      <c r="FF349" s="132"/>
      <c r="FP349" s="132"/>
      <c r="FZ349" s="132"/>
      <c r="GJ349" s="132"/>
      <c r="GT349" s="132"/>
      <c r="HD349" s="132"/>
      <c r="HN349" s="132"/>
      <c r="HX349" s="132"/>
      <c r="IH349" s="132"/>
    </row>
    <row xmlns:x14ac="http://schemas.microsoft.com/office/spreadsheetml/2009/9/ac" r="350" s="3" customFormat="true" x14ac:dyDescent="0.25">
      <c r="A350" s="401"/>
      <c r="B350" s="132"/>
      <c r="L350" s="132"/>
      <c r="V350" s="132"/>
      <c r="AF350" s="132"/>
      <c r="AP350" s="132"/>
      <c r="AZ350" s="139"/>
      <c r="BA350" s="139"/>
      <c r="BB350" s="139"/>
      <c r="BC350" s="139"/>
      <c r="BD350" s="139"/>
      <c r="BE350" s="139"/>
      <c r="BF350" s="139"/>
      <c r="BG350" s="139"/>
      <c r="BH350" s="140"/>
      <c r="BI350" s="140"/>
      <c r="BJ350" s="139"/>
      <c r="BK350" s="140"/>
      <c r="BL350" s="140"/>
      <c r="BM350" s="140"/>
      <c r="BN350" s="140"/>
      <c r="BO350" s="140"/>
      <c r="BP350" s="140"/>
      <c r="BQ350" s="140"/>
      <c r="BR350" s="140"/>
      <c r="BS350" s="140"/>
      <c r="BT350" s="139"/>
      <c r="BU350" s="140"/>
      <c r="BV350" s="140"/>
      <c r="BW350" s="140"/>
      <c r="BX350" s="140"/>
      <c r="BY350" s="140"/>
      <c r="BZ350" s="140"/>
      <c r="CA350" s="140"/>
      <c r="CB350" s="140"/>
      <c r="CC350" s="140"/>
      <c r="CD350" s="139"/>
      <c r="CE350" s="140"/>
      <c r="CF350" s="140"/>
      <c r="CG350" s="140"/>
      <c r="CH350" s="140"/>
      <c r="CI350" s="140"/>
      <c r="CJ350" s="140"/>
      <c r="CK350" s="140"/>
      <c r="CL350" s="140"/>
      <c r="CM350" s="140"/>
      <c r="CN350" s="139"/>
      <c r="CO350" s="140"/>
      <c r="CP350" s="140"/>
      <c r="CQ350" s="140"/>
      <c r="CR350" s="140"/>
      <c r="CS350" s="140"/>
      <c r="CT350" s="140"/>
      <c r="CU350" s="140"/>
      <c r="CV350" s="140"/>
      <c r="CW350" s="140"/>
      <c r="CX350" s="139"/>
      <c r="CY350" s="140"/>
      <c r="CZ350" s="140"/>
      <c r="DH350" s="132"/>
      <c r="DR350" s="132"/>
      <c r="EB350" s="132"/>
      <c r="EL350" s="132"/>
      <c r="EV350" s="132"/>
      <c r="FF350" s="132"/>
      <c r="FP350" s="132"/>
      <c r="FZ350" s="132"/>
      <c r="GJ350" s="132"/>
      <c r="GT350" s="132"/>
      <c r="HD350" s="132"/>
      <c r="HN350" s="132"/>
      <c r="HX350" s="132"/>
      <c r="IH350" s="132"/>
    </row>
    <row xmlns:x14ac="http://schemas.microsoft.com/office/spreadsheetml/2009/9/ac" r="351" s="3" customFormat="true" x14ac:dyDescent="0.25">
      <c r="A351" s="401"/>
      <c r="B351" s="132"/>
      <c r="L351" s="132"/>
      <c r="V351" s="132"/>
      <c r="AF351" s="132"/>
      <c r="AP351" s="132"/>
      <c r="AZ351" s="139"/>
      <c r="BA351" s="139"/>
      <c r="BB351" s="139"/>
      <c r="BC351" s="139"/>
      <c r="BD351" s="139"/>
      <c r="BE351" s="139"/>
      <c r="BF351" s="139"/>
      <c r="BG351" s="139"/>
      <c r="BH351" s="140"/>
      <c r="BI351" s="140"/>
      <c r="BJ351" s="139"/>
      <c r="BK351" s="140"/>
      <c r="BL351" s="140"/>
      <c r="BM351" s="140"/>
      <c r="BN351" s="140"/>
      <c r="BO351" s="140"/>
      <c r="BP351" s="140"/>
      <c r="BQ351" s="140"/>
      <c r="BR351" s="140"/>
      <c r="BS351" s="140"/>
      <c r="BT351" s="139"/>
      <c r="BU351" s="140"/>
      <c r="BV351" s="140"/>
      <c r="BW351" s="140"/>
      <c r="BX351" s="140"/>
      <c r="BY351" s="140"/>
      <c r="BZ351" s="140"/>
      <c r="CA351" s="140"/>
      <c r="CB351" s="140"/>
      <c r="CC351" s="140"/>
      <c r="CD351" s="139"/>
      <c r="CE351" s="140"/>
      <c r="CF351" s="140"/>
      <c r="CG351" s="140"/>
      <c r="CH351" s="140"/>
      <c r="CI351" s="140"/>
      <c r="CJ351" s="140"/>
      <c r="CK351" s="140"/>
      <c r="CL351" s="140"/>
      <c r="CM351" s="140"/>
      <c r="CN351" s="139"/>
      <c r="CO351" s="140"/>
      <c r="CP351" s="140"/>
      <c r="CQ351" s="140"/>
      <c r="CR351" s="140"/>
      <c r="CS351" s="140"/>
      <c r="CT351" s="140"/>
      <c r="CU351" s="140"/>
      <c r="CV351" s="140"/>
      <c r="CW351" s="140"/>
      <c r="CX351" s="139"/>
      <c r="CY351" s="140"/>
      <c r="CZ351" s="140"/>
      <c r="DH351" s="132"/>
      <c r="DR351" s="132"/>
      <c r="EB351" s="132"/>
      <c r="EL351" s="132"/>
      <c r="EV351" s="132"/>
      <c r="FF351" s="132"/>
      <c r="FP351" s="132"/>
      <c r="FZ351" s="132"/>
      <c r="GJ351" s="132"/>
      <c r="GT351" s="132"/>
      <c r="HD351" s="132"/>
      <c r="HN351" s="132"/>
      <c r="HX351" s="132"/>
      <c r="IH351" s="132"/>
    </row>
    <row xmlns:x14ac="http://schemas.microsoft.com/office/spreadsheetml/2009/9/ac" r="352" s="3" customFormat="true" x14ac:dyDescent="0.25">
      <c r="A352" s="401"/>
      <c r="B352" s="132"/>
      <c r="L352" s="132"/>
      <c r="V352" s="132"/>
      <c r="AF352" s="132"/>
      <c r="AP352" s="132"/>
      <c r="AZ352" s="139"/>
      <c r="BA352" s="139"/>
      <c r="BB352" s="139"/>
      <c r="BC352" s="139"/>
      <c r="BD352" s="139"/>
      <c r="BE352" s="139"/>
      <c r="BF352" s="139"/>
      <c r="BG352" s="139"/>
      <c r="BH352" s="140"/>
      <c r="BI352" s="140"/>
      <c r="BJ352" s="139"/>
      <c r="BK352" s="140"/>
      <c r="BL352" s="140"/>
      <c r="BM352" s="140"/>
      <c r="BN352" s="140"/>
      <c r="BO352" s="140"/>
      <c r="BP352" s="140"/>
      <c r="BQ352" s="140"/>
      <c r="BR352" s="140"/>
      <c r="BS352" s="140"/>
      <c r="BT352" s="139"/>
      <c r="BU352" s="140"/>
      <c r="BV352" s="140"/>
      <c r="BW352" s="140"/>
      <c r="BX352" s="140"/>
      <c r="BY352" s="140"/>
      <c r="BZ352" s="140"/>
      <c r="CA352" s="140"/>
      <c r="CB352" s="140"/>
      <c r="CC352" s="140"/>
      <c r="CD352" s="139"/>
      <c r="CE352" s="140"/>
      <c r="CF352" s="140"/>
      <c r="CG352" s="140"/>
      <c r="CH352" s="140"/>
      <c r="CI352" s="140"/>
      <c r="CJ352" s="140"/>
      <c r="CK352" s="140"/>
      <c r="CL352" s="140"/>
      <c r="CM352" s="140"/>
      <c r="CN352" s="139"/>
      <c r="CO352" s="140"/>
      <c r="CP352" s="140"/>
      <c r="CQ352" s="140"/>
      <c r="CR352" s="140"/>
      <c r="CS352" s="140"/>
      <c r="CT352" s="140"/>
      <c r="CU352" s="140"/>
      <c r="CV352" s="140"/>
      <c r="CW352" s="140"/>
      <c r="CX352" s="139"/>
      <c r="CY352" s="140"/>
      <c r="CZ352" s="140"/>
      <c r="DH352" s="132"/>
      <c r="DR352" s="132"/>
      <c r="EB352" s="132"/>
      <c r="EL352" s="132"/>
      <c r="EV352" s="132"/>
      <c r="FF352" s="132"/>
      <c r="FP352" s="132"/>
      <c r="FZ352" s="132"/>
      <c r="GJ352" s="132"/>
      <c r="GT352" s="132"/>
      <c r="HD352" s="132"/>
      <c r="HN352" s="132"/>
      <c r="HX352" s="132"/>
      <c r="IH352" s="132"/>
    </row>
    <row xmlns:x14ac="http://schemas.microsoft.com/office/spreadsheetml/2009/9/ac" r="353" s="3" customFormat="true" x14ac:dyDescent="0.25">
      <c r="A353" s="401"/>
      <c r="B353" s="132"/>
      <c r="L353" s="132"/>
      <c r="V353" s="132"/>
      <c r="AF353" s="132"/>
      <c r="AP353" s="132"/>
      <c r="AZ353" s="139"/>
      <c r="BA353" s="139"/>
      <c r="BB353" s="139"/>
      <c r="BC353" s="139"/>
      <c r="BD353" s="139"/>
      <c r="BE353" s="139"/>
      <c r="BF353" s="139"/>
      <c r="BG353" s="139"/>
      <c r="BH353" s="140"/>
      <c r="BI353" s="140"/>
      <c r="BJ353" s="139"/>
      <c r="BK353" s="140"/>
      <c r="BL353" s="140"/>
      <c r="BM353" s="140"/>
      <c r="BN353" s="140"/>
      <c r="BO353" s="140"/>
      <c r="BP353" s="140"/>
      <c r="BQ353" s="140"/>
      <c r="BR353" s="140"/>
      <c r="BS353" s="140"/>
      <c r="BT353" s="139"/>
      <c r="BU353" s="140"/>
      <c r="BV353" s="140"/>
      <c r="BW353" s="140"/>
      <c r="BX353" s="140"/>
      <c r="BY353" s="140"/>
      <c r="BZ353" s="140"/>
      <c r="CA353" s="140"/>
      <c r="CB353" s="140"/>
      <c r="CC353" s="140"/>
      <c r="CD353" s="139"/>
      <c r="CE353" s="140"/>
      <c r="CF353" s="140"/>
      <c r="CG353" s="140"/>
      <c r="CH353" s="140"/>
      <c r="CI353" s="140"/>
      <c r="CJ353" s="140"/>
      <c r="CK353" s="140"/>
      <c r="CL353" s="140"/>
      <c r="CM353" s="140"/>
      <c r="CN353" s="139"/>
      <c r="CO353" s="140"/>
      <c r="CP353" s="140"/>
      <c r="CQ353" s="140"/>
      <c r="CR353" s="140"/>
      <c r="CS353" s="140"/>
      <c r="CT353" s="140"/>
      <c r="CU353" s="140"/>
      <c r="CV353" s="140"/>
      <c r="CW353" s="140"/>
      <c r="CX353" s="139"/>
      <c r="CY353" s="140"/>
      <c r="CZ353" s="140"/>
      <c r="DH353" s="132"/>
      <c r="DR353" s="132"/>
      <c r="EB353" s="132"/>
      <c r="EL353" s="132"/>
      <c r="EV353" s="132"/>
      <c r="FF353" s="132"/>
      <c r="FP353" s="132"/>
      <c r="FZ353" s="132"/>
      <c r="GJ353" s="132"/>
      <c r="GT353" s="132"/>
      <c r="HD353" s="132"/>
      <c r="HN353" s="132"/>
      <c r="HX353" s="132"/>
      <c r="IH353" s="132"/>
    </row>
    <row xmlns:x14ac="http://schemas.microsoft.com/office/spreadsheetml/2009/9/ac" r="354" s="3" customFormat="true" x14ac:dyDescent="0.25">
      <c r="A354" s="401"/>
      <c r="B354" s="132"/>
      <c r="L354" s="132"/>
      <c r="V354" s="132"/>
      <c r="AF354" s="132"/>
      <c r="AP354" s="132"/>
      <c r="AZ354" s="139"/>
      <c r="BA354" s="139"/>
      <c r="BB354" s="139"/>
      <c r="BC354" s="139"/>
      <c r="BD354" s="139"/>
      <c r="BE354" s="139"/>
      <c r="BF354" s="139"/>
      <c r="BG354" s="139"/>
      <c r="BH354" s="140"/>
      <c r="BI354" s="140"/>
      <c r="BJ354" s="139"/>
      <c r="BK354" s="140"/>
      <c r="BL354" s="140"/>
      <c r="BM354" s="140"/>
      <c r="BN354" s="140"/>
      <c r="BO354" s="140"/>
      <c r="BP354" s="140"/>
      <c r="BQ354" s="140"/>
      <c r="BR354" s="140"/>
      <c r="BS354" s="140"/>
      <c r="BT354" s="139"/>
      <c r="BU354" s="140"/>
      <c r="BV354" s="140"/>
      <c r="BW354" s="140"/>
      <c r="BX354" s="140"/>
      <c r="BY354" s="140"/>
      <c r="BZ354" s="140"/>
      <c r="CA354" s="140"/>
      <c r="CB354" s="140"/>
      <c r="CC354" s="140"/>
      <c r="CD354" s="139"/>
      <c r="CE354" s="140"/>
      <c r="CF354" s="140"/>
      <c r="CG354" s="140"/>
      <c r="CH354" s="140"/>
      <c r="CI354" s="140"/>
      <c r="CJ354" s="140"/>
      <c r="CK354" s="140"/>
      <c r="CL354" s="140"/>
      <c r="CM354" s="140"/>
      <c r="CN354" s="139"/>
      <c r="CO354" s="140"/>
      <c r="CP354" s="140"/>
      <c r="CQ354" s="140"/>
      <c r="CR354" s="140"/>
      <c r="CS354" s="140"/>
      <c r="CT354" s="140"/>
      <c r="CU354" s="140"/>
      <c r="CV354" s="140"/>
      <c r="CW354" s="140"/>
      <c r="CX354" s="139"/>
      <c r="CY354" s="140"/>
      <c r="CZ354" s="140"/>
      <c r="DH354" s="132"/>
      <c r="DR354" s="132"/>
      <c r="EB354" s="132"/>
      <c r="EL354" s="132"/>
      <c r="EV354" s="132"/>
      <c r="FF354" s="132"/>
      <c r="FP354" s="132"/>
      <c r="FZ354" s="132"/>
      <c r="GJ354" s="132"/>
      <c r="GT354" s="132"/>
      <c r="HD354" s="132"/>
      <c r="HN354" s="132"/>
      <c r="HX354" s="132"/>
      <c r="IH354" s="132"/>
    </row>
    <row xmlns:x14ac="http://schemas.microsoft.com/office/spreadsheetml/2009/9/ac" r="355" s="3" customFormat="true" x14ac:dyDescent="0.25">
      <c r="A355" s="401"/>
      <c r="B355" s="132"/>
      <c r="L355" s="132"/>
      <c r="V355" s="132"/>
      <c r="AF355" s="132"/>
      <c r="AP355" s="132"/>
      <c r="AZ355" s="139"/>
      <c r="BA355" s="139"/>
      <c r="BB355" s="139"/>
      <c r="BC355" s="139"/>
      <c r="BD355" s="139"/>
      <c r="BE355" s="139"/>
      <c r="BF355" s="139"/>
      <c r="BG355" s="139"/>
      <c r="BH355" s="140"/>
      <c r="BI355" s="140"/>
      <c r="BJ355" s="139"/>
      <c r="BK355" s="140"/>
      <c r="BL355" s="140"/>
      <c r="BM355" s="140"/>
      <c r="BN355" s="140"/>
      <c r="BO355" s="140"/>
      <c r="BP355" s="140"/>
      <c r="BQ355" s="140"/>
      <c r="BR355" s="140"/>
      <c r="BS355" s="140"/>
      <c r="BT355" s="139"/>
      <c r="BU355" s="140"/>
      <c r="BV355" s="140"/>
      <c r="BW355" s="140"/>
      <c r="BX355" s="140"/>
      <c r="BY355" s="140"/>
      <c r="BZ355" s="140"/>
      <c r="CA355" s="140"/>
      <c r="CB355" s="140"/>
      <c r="CC355" s="140"/>
      <c r="CD355" s="139"/>
      <c r="CE355" s="140"/>
      <c r="CF355" s="140"/>
      <c r="CG355" s="140"/>
      <c r="CH355" s="140"/>
      <c r="CI355" s="140"/>
      <c r="CJ355" s="140"/>
      <c r="CK355" s="140"/>
      <c r="CL355" s="140"/>
      <c r="CM355" s="140"/>
      <c r="CN355" s="139"/>
      <c r="CO355" s="140"/>
      <c r="CP355" s="140"/>
      <c r="CQ355" s="140"/>
      <c r="CR355" s="140"/>
      <c r="CS355" s="140"/>
      <c r="CT355" s="140"/>
      <c r="CU355" s="140"/>
      <c r="CV355" s="140"/>
      <c r="CW355" s="140"/>
      <c r="CX355" s="139"/>
      <c r="CY355" s="140"/>
      <c r="CZ355" s="140"/>
      <c r="DH355" s="132"/>
      <c r="DR355" s="132"/>
      <c r="EB355" s="132"/>
      <c r="EL355" s="132"/>
      <c r="EV355" s="132"/>
      <c r="FF355" s="132"/>
      <c r="FP355" s="132"/>
      <c r="FZ355" s="132"/>
      <c r="GJ355" s="132"/>
      <c r="GT355" s="132"/>
      <c r="HD355" s="132"/>
      <c r="HN355" s="132"/>
      <c r="HX355" s="132"/>
      <c r="IH355" s="132"/>
    </row>
    <row xmlns:x14ac="http://schemas.microsoft.com/office/spreadsheetml/2009/9/ac" r="356" s="3" customFormat="true" x14ac:dyDescent="0.25">
      <c r="A356" s="401"/>
      <c r="B356" s="132"/>
      <c r="L356" s="132"/>
      <c r="V356" s="132"/>
      <c r="AF356" s="132"/>
      <c r="AP356" s="132"/>
      <c r="AZ356" s="139"/>
      <c r="BA356" s="139"/>
      <c r="BB356" s="139"/>
      <c r="BC356" s="139"/>
      <c r="BD356" s="139"/>
      <c r="BE356" s="139"/>
      <c r="BF356" s="139"/>
      <c r="BG356" s="139"/>
      <c r="BH356" s="140"/>
      <c r="BI356" s="140"/>
      <c r="BJ356" s="139"/>
      <c r="BK356" s="140"/>
      <c r="BL356" s="140"/>
      <c r="BM356" s="140"/>
      <c r="BN356" s="140"/>
      <c r="BO356" s="140"/>
      <c r="BP356" s="140"/>
      <c r="BQ356" s="140"/>
      <c r="BR356" s="140"/>
      <c r="BS356" s="140"/>
      <c r="BT356" s="139"/>
      <c r="BU356" s="140"/>
      <c r="BV356" s="140"/>
      <c r="BW356" s="140"/>
      <c r="BX356" s="140"/>
      <c r="BY356" s="140"/>
      <c r="BZ356" s="140"/>
      <c r="CA356" s="140"/>
      <c r="CB356" s="140"/>
      <c r="CC356" s="140"/>
      <c r="CD356" s="139"/>
      <c r="CE356" s="140"/>
      <c r="CF356" s="140"/>
      <c r="CG356" s="140"/>
      <c r="CH356" s="140"/>
      <c r="CI356" s="140"/>
      <c r="CJ356" s="140"/>
      <c r="CK356" s="140"/>
      <c r="CL356" s="140"/>
      <c r="CM356" s="140"/>
      <c r="CN356" s="139"/>
      <c r="CO356" s="140"/>
      <c r="CP356" s="140"/>
      <c r="CQ356" s="140"/>
      <c r="CR356" s="140"/>
      <c r="CS356" s="140"/>
      <c r="CT356" s="140"/>
      <c r="CU356" s="140"/>
      <c r="CV356" s="140"/>
      <c r="CW356" s="140"/>
      <c r="CX356" s="139"/>
      <c r="CY356" s="140"/>
      <c r="CZ356" s="140"/>
      <c r="DH356" s="132"/>
      <c r="DR356" s="132"/>
      <c r="EB356" s="132"/>
      <c r="EL356" s="132"/>
      <c r="EV356" s="132"/>
      <c r="FF356" s="132"/>
      <c r="FP356" s="132"/>
      <c r="FZ356" s="132"/>
      <c r="GJ356" s="132"/>
      <c r="GT356" s="132"/>
      <c r="HD356" s="132"/>
      <c r="HN356" s="132"/>
      <c r="HX356" s="132"/>
      <c r="IH356" s="132"/>
    </row>
    <row xmlns:x14ac="http://schemas.microsoft.com/office/spreadsheetml/2009/9/ac" r="357" s="3" customFormat="true" x14ac:dyDescent="0.25">
      <c r="A357" s="401"/>
      <c r="B357" s="132"/>
      <c r="L357" s="132"/>
      <c r="V357" s="132"/>
      <c r="AF357" s="132"/>
      <c r="AP357" s="132"/>
      <c r="AZ357" s="139"/>
      <c r="BA357" s="139"/>
      <c r="BB357" s="139"/>
      <c r="BC357" s="139"/>
      <c r="BD357" s="139"/>
      <c r="BE357" s="139"/>
      <c r="BF357" s="139"/>
      <c r="BG357" s="139"/>
      <c r="BH357" s="140"/>
      <c r="BI357" s="140"/>
      <c r="BJ357" s="139"/>
      <c r="BK357" s="140"/>
      <c r="BL357" s="140"/>
      <c r="BM357" s="140"/>
      <c r="BN357" s="140"/>
      <c r="BO357" s="140"/>
      <c r="BP357" s="140"/>
      <c r="BQ357" s="140"/>
      <c r="BR357" s="140"/>
      <c r="BS357" s="140"/>
      <c r="BT357" s="139"/>
      <c r="BU357" s="140"/>
      <c r="BV357" s="140"/>
      <c r="BW357" s="140"/>
      <c r="BX357" s="140"/>
      <c r="BY357" s="140"/>
      <c r="BZ357" s="140"/>
      <c r="CA357" s="140"/>
      <c r="CB357" s="140"/>
      <c r="CC357" s="140"/>
      <c r="CD357" s="139"/>
      <c r="CE357" s="140"/>
      <c r="CF357" s="140"/>
      <c r="CG357" s="140"/>
      <c r="CH357" s="140"/>
      <c r="CI357" s="140"/>
      <c r="CJ357" s="140"/>
      <c r="CK357" s="140"/>
      <c r="CL357" s="140"/>
      <c r="CM357" s="140"/>
      <c r="CN357" s="139"/>
      <c r="CO357" s="140"/>
      <c r="CP357" s="140"/>
      <c r="CQ357" s="140"/>
      <c r="CR357" s="140"/>
      <c r="CS357" s="140"/>
      <c r="CT357" s="140"/>
      <c r="CU357" s="140"/>
      <c r="CV357" s="140"/>
      <c r="CW357" s="140"/>
      <c r="CX357" s="139"/>
      <c r="CY357" s="140"/>
      <c r="CZ357" s="140"/>
      <c r="DH357" s="132"/>
      <c r="DR357" s="132"/>
      <c r="EB357" s="132"/>
      <c r="EL357" s="132"/>
      <c r="EV357" s="132"/>
      <c r="FF357" s="132"/>
      <c r="FP357" s="132"/>
      <c r="FZ357" s="132"/>
      <c r="GJ357" s="132"/>
      <c r="GT357" s="132"/>
      <c r="HD357" s="132"/>
      <c r="HN357" s="132"/>
      <c r="HX357" s="132"/>
      <c r="IH357" s="132"/>
    </row>
    <row xmlns:x14ac="http://schemas.microsoft.com/office/spreadsheetml/2009/9/ac" r="358" s="3" customFormat="true" x14ac:dyDescent="0.25">
      <c r="A358" s="401"/>
      <c r="B358" s="132"/>
      <c r="L358" s="132"/>
      <c r="V358" s="132"/>
      <c r="AF358" s="132"/>
      <c r="AP358" s="132"/>
      <c r="AZ358" s="139"/>
      <c r="BA358" s="139"/>
      <c r="BB358" s="139"/>
      <c r="BC358" s="139"/>
      <c r="BD358" s="139"/>
      <c r="BE358" s="139"/>
      <c r="BF358" s="139"/>
      <c r="BG358" s="139"/>
      <c r="BH358" s="140"/>
      <c r="BI358" s="140"/>
      <c r="BJ358" s="139"/>
      <c r="BK358" s="140"/>
      <c r="BL358" s="140"/>
      <c r="BM358" s="140"/>
      <c r="BN358" s="140"/>
      <c r="BO358" s="140"/>
      <c r="BP358" s="140"/>
      <c r="BQ358" s="140"/>
      <c r="BR358" s="140"/>
      <c r="BS358" s="140"/>
      <c r="BT358" s="139"/>
      <c r="BU358" s="140"/>
      <c r="BV358" s="140"/>
      <c r="BW358" s="140"/>
      <c r="BX358" s="140"/>
      <c r="BY358" s="140"/>
      <c r="BZ358" s="140"/>
      <c r="CA358" s="140"/>
      <c r="CB358" s="140"/>
      <c r="CC358" s="140"/>
      <c r="CD358" s="139"/>
      <c r="CE358" s="140"/>
      <c r="CF358" s="140"/>
      <c r="CG358" s="140"/>
      <c r="CH358" s="140"/>
      <c r="CI358" s="140"/>
      <c r="CJ358" s="140"/>
      <c r="CK358" s="140"/>
      <c r="CL358" s="140"/>
      <c r="CM358" s="140"/>
      <c r="CN358" s="139"/>
      <c r="CO358" s="140"/>
      <c r="CP358" s="140"/>
      <c r="CQ358" s="140"/>
      <c r="CR358" s="140"/>
      <c r="CS358" s="140"/>
      <c r="CT358" s="140"/>
      <c r="CU358" s="140"/>
      <c r="CV358" s="140"/>
      <c r="CW358" s="140"/>
      <c r="CX358" s="139"/>
      <c r="CY358" s="140"/>
      <c r="CZ358" s="140"/>
      <c r="DH358" s="132"/>
      <c r="DR358" s="132"/>
      <c r="EB358" s="132"/>
      <c r="EL358" s="132"/>
      <c r="EV358" s="132"/>
      <c r="FF358" s="132"/>
      <c r="FP358" s="132"/>
      <c r="FZ358" s="132"/>
      <c r="GJ358" s="132"/>
      <c r="GT358" s="132"/>
      <c r="HD358" s="132"/>
      <c r="HN358" s="132"/>
      <c r="HX358" s="132"/>
      <c r="IH358" s="132"/>
    </row>
    <row xmlns:x14ac="http://schemas.microsoft.com/office/spreadsheetml/2009/9/ac" r="359" s="3" customFormat="true" x14ac:dyDescent="0.25">
      <c r="A359" s="401"/>
      <c r="B359" s="132"/>
      <c r="L359" s="132"/>
      <c r="V359" s="132"/>
      <c r="AF359" s="132"/>
      <c r="AP359" s="132"/>
      <c r="AZ359" s="139"/>
      <c r="BA359" s="139"/>
      <c r="BB359" s="139"/>
      <c r="BC359" s="139"/>
      <c r="BD359" s="139"/>
      <c r="BE359" s="139"/>
      <c r="BF359" s="139"/>
      <c r="BG359" s="139"/>
      <c r="BH359" s="140"/>
      <c r="BI359" s="140"/>
      <c r="BJ359" s="139"/>
      <c r="BK359" s="140"/>
      <c r="BL359" s="140"/>
      <c r="BM359" s="140"/>
      <c r="BN359" s="140"/>
      <c r="BO359" s="140"/>
      <c r="BP359" s="140"/>
      <c r="BQ359" s="140"/>
      <c r="BR359" s="140"/>
      <c r="BS359" s="140"/>
      <c r="BT359" s="139"/>
      <c r="BU359" s="140"/>
      <c r="BV359" s="140"/>
      <c r="BW359" s="140"/>
      <c r="BX359" s="140"/>
      <c r="BY359" s="140"/>
      <c r="BZ359" s="140"/>
      <c r="CA359" s="140"/>
      <c r="CB359" s="140"/>
      <c r="CC359" s="140"/>
      <c r="CD359" s="139"/>
      <c r="CE359" s="140"/>
      <c r="CF359" s="140"/>
      <c r="CG359" s="140"/>
      <c r="CH359" s="140"/>
      <c r="CI359" s="140"/>
      <c r="CJ359" s="140"/>
      <c r="CK359" s="140"/>
      <c r="CL359" s="140"/>
      <c r="CM359" s="140"/>
      <c r="CN359" s="139"/>
      <c r="CO359" s="140"/>
      <c r="CP359" s="140"/>
      <c r="CQ359" s="140"/>
      <c r="CR359" s="140"/>
      <c r="CS359" s="140"/>
      <c r="CT359" s="140"/>
      <c r="CU359" s="140"/>
      <c r="CV359" s="140"/>
      <c r="CW359" s="140"/>
      <c r="CX359" s="139"/>
      <c r="CY359" s="140"/>
      <c r="CZ359" s="140"/>
      <c r="DH359" s="132"/>
      <c r="DR359" s="132"/>
      <c r="EB359" s="132"/>
      <c r="EL359" s="132"/>
      <c r="EV359" s="132"/>
      <c r="FF359" s="132"/>
      <c r="FP359" s="132"/>
      <c r="FZ359" s="132"/>
      <c r="GJ359" s="132"/>
      <c r="GT359" s="132"/>
      <c r="HD359" s="132"/>
      <c r="HN359" s="132"/>
      <c r="HX359" s="132"/>
      <c r="IH359" s="132"/>
    </row>
    <row xmlns:x14ac="http://schemas.microsoft.com/office/spreadsheetml/2009/9/ac" r="360" s="3" customFormat="true" x14ac:dyDescent="0.25">
      <c r="A360" s="401"/>
      <c r="B360" s="132"/>
      <c r="L360" s="132"/>
      <c r="V360" s="132"/>
      <c r="AF360" s="132"/>
      <c r="AP360" s="132"/>
      <c r="AZ360" s="139"/>
      <c r="BA360" s="139"/>
      <c r="BB360" s="139"/>
      <c r="BC360" s="139"/>
      <c r="BD360" s="139"/>
      <c r="BE360" s="139"/>
      <c r="BF360" s="139"/>
      <c r="BG360" s="139"/>
      <c r="BH360" s="140"/>
      <c r="BI360" s="140"/>
      <c r="BJ360" s="139"/>
      <c r="BK360" s="140"/>
      <c r="BL360" s="140"/>
      <c r="BM360" s="140"/>
      <c r="BN360" s="140"/>
      <c r="BO360" s="140"/>
      <c r="BP360" s="140"/>
      <c r="BQ360" s="140"/>
      <c r="BR360" s="140"/>
      <c r="BS360" s="140"/>
      <c r="BT360" s="139"/>
      <c r="BU360" s="140"/>
      <c r="BV360" s="140"/>
      <c r="BW360" s="140"/>
      <c r="BX360" s="140"/>
      <c r="BY360" s="140"/>
      <c r="BZ360" s="140"/>
      <c r="CA360" s="140"/>
      <c r="CB360" s="140"/>
      <c r="CC360" s="140"/>
      <c r="CD360" s="139"/>
      <c r="CE360" s="140"/>
      <c r="CF360" s="140"/>
      <c r="CG360" s="140"/>
      <c r="CH360" s="140"/>
      <c r="CI360" s="140"/>
      <c r="CJ360" s="140"/>
      <c r="CK360" s="140"/>
      <c r="CL360" s="140"/>
      <c r="CM360" s="140"/>
      <c r="CN360" s="139"/>
      <c r="CO360" s="140"/>
      <c r="CP360" s="140"/>
      <c r="CQ360" s="140"/>
      <c r="CR360" s="140"/>
      <c r="CS360" s="140"/>
      <c r="CT360" s="140"/>
      <c r="CU360" s="140"/>
      <c r="CV360" s="140"/>
      <c r="CW360" s="140"/>
      <c r="CX360" s="139"/>
      <c r="CY360" s="140"/>
      <c r="CZ360" s="140"/>
      <c r="DH360" s="132"/>
      <c r="DR360" s="132"/>
      <c r="EB360" s="132"/>
      <c r="EL360" s="132"/>
      <c r="EV360" s="132"/>
      <c r="FF360" s="132"/>
      <c r="FP360" s="132"/>
      <c r="FZ360" s="132"/>
      <c r="GJ360" s="132"/>
      <c r="GT360" s="132"/>
      <c r="HD360" s="132"/>
      <c r="HN360" s="132"/>
      <c r="HX360" s="132"/>
      <c r="IH360" s="132"/>
    </row>
    <row xmlns:x14ac="http://schemas.microsoft.com/office/spreadsheetml/2009/9/ac" r="361" s="3" customFormat="true" x14ac:dyDescent="0.25">
      <c r="A361" s="401"/>
      <c r="B361" s="132"/>
      <c r="L361" s="132"/>
      <c r="V361" s="132"/>
      <c r="AF361" s="132"/>
      <c r="AP361" s="132"/>
      <c r="AZ361" s="139"/>
      <c r="BA361" s="139"/>
      <c r="BB361" s="139"/>
      <c r="BC361" s="139"/>
      <c r="BD361" s="139"/>
      <c r="BE361" s="139"/>
      <c r="BF361" s="139"/>
      <c r="BG361" s="139"/>
      <c r="BH361" s="140"/>
      <c r="BI361" s="140"/>
      <c r="BJ361" s="139"/>
      <c r="BK361" s="140"/>
      <c r="BL361" s="140"/>
      <c r="BM361" s="140"/>
      <c r="BN361" s="140"/>
      <c r="BO361" s="140"/>
      <c r="BP361" s="140"/>
      <c r="BQ361" s="140"/>
      <c r="BR361" s="140"/>
      <c r="BS361" s="140"/>
      <c r="BT361" s="139"/>
      <c r="BU361" s="140"/>
      <c r="BV361" s="140"/>
      <c r="BW361" s="140"/>
      <c r="BX361" s="140"/>
      <c r="BY361" s="140"/>
      <c r="BZ361" s="140"/>
      <c r="CA361" s="140"/>
      <c r="CB361" s="140"/>
      <c r="CC361" s="140"/>
      <c r="CD361" s="139"/>
      <c r="CE361" s="140"/>
      <c r="CF361" s="140"/>
      <c r="CG361" s="140"/>
      <c r="CH361" s="140"/>
      <c r="CI361" s="140"/>
      <c r="CJ361" s="140"/>
      <c r="CK361" s="140"/>
      <c r="CL361" s="140"/>
      <c r="CM361" s="140"/>
      <c r="CN361" s="139"/>
      <c r="CO361" s="140"/>
      <c r="CP361" s="140"/>
      <c r="CQ361" s="140"/>
      <c r="CR361" s="140"/>
      <c r="CS361" s="140"/>
      <c r="CT361" s="140"/>
      <c r="CU361" s="140"/>
      <c r="CV361" s="140"/>
      <c r="CW361" s="140"/>
      <c r="CX361" s="139"/>
      <c r="CY361" s="140"/>
      <c r="CZ361" s="140"/>
      <c r="DH361" s="132"/>
      <c r="DR361" s="132"/>
      <c r="EB361" s="132"/>
      <c r="EL361" s="132"/>
      <c r="EV361" s="132"/>
      <c r="FF361" s="132"/>
      <c r="FP361" s="132"/>
      <c r="FZ361" s="132"/>
      <c r="GJ361" s="132"/>
      <c r="GT361" s="132"/>
      <c r="HD361" s="132"/>
      <c r="HN361" s="132"/>
      <c r="HX361" s="132"/>
      <c r="IH361" s="132"/>
    </row>
    <row xmlns:x14ac="http://schemas.microsoft.com/office/spreadsheetml/2009/9/ac" r="362" s="3" customFormat="true" x14ac:dyDescent="0.25">
      <c r="A362" s="401"/>
      <c r="B362" s="132"/>
      <c r="L362" s="132"/>
      <c r="V362" s="132"/>
      <c r="AF362" s="132"/>
      <c r="AP362" s="132"/>
      <c r="AZ362" s="139"/>
      <c r="BA362" s="139"/>
      <c r="BB362" s="139"/>
      <c r="BC362" s="139"/>
      <c r="BD362" s="139"/>
      <c r="BE362" s="139"/>
      <c r="BF362" s="139"/>
      <c r="BG362" s="139"/>
      <c r="BH362" s="140"/>
      <c r="BI362" s="140"/>
      <c r="BJ362" s="139"/>
      <c r="BK362" s="140"/>
      <c r="BL362" s="140"/>
      <c r="BM362" s="140"/>
      <c r="BN362" s="140"/>
      <c r="BO362" s="140"/>
      <c r="BP362" s="140"/>
      <c r="BQ362" s="140"/>
      <c r="BR362" s="140"/>
      <c r="BS362" s="140"/>
      <c r="BT362" s="139"/>
      <c r="BU362" s="140"/>
      <c r="BV362" s="140"/>
      <c r="BW362" s="140"/>
      <c r="BX362" s="140"/>
      <c r="BY362" s="140"/>
      <c r="BZ362" s="140"/>
      <c r="CA362" s="140"/>
      <c r="CB362" s="140"/>
      <c r="CC362" s="140"/>
      <c r="CD362" s="139"/>
      <c r="CE362" s="140"/>
      <c r="CF362" s="140"/>
      <c r="CG362" s="140"/>
      <c r="CH362" s="140"/>
      <c r="CI362" s="140"/>
      <c r="CJ362" s="140"/>
      <c r="CK362" s="140"/>
      <c r="CL362" s="140"/>
      <c r="CM362" s="140"/>
      <c r="CN362" s="139"/>
      <c r="CO362" s="140"/>
      <c r="CP362" s="140"/>
      <c r="CQ362" s="140"/>
      <c r="CR362" s="140"/>
      <c r="CS362" s="140"/>
      <c r="CT362" s="140"/>
      <c r="CU362" s="140"/>
      <c r="CV362" s="140"/>
      <c r="CW362" s="140"/>
      <c r="CX362" s="139"/>
      <c r="CY362" s="140"/>
      <c r="CZ362" s="140"/>
      <c r="DH362" s="132"/>
      <c r="DR362" s="132"/>
      <c r="EB362" s="132"/>
      <c r="EL362" s="132"/>
      <c r="EV362" s="132"/>
      <c r="FF362" s="132"/>
      <c r="FP362" s="132"/>
      <c r="FZ362" s="132"/>
      <c r="GJ362" s="132"/>
      <c r="GT362" s="132"/>
      <c r="HD362" s="132"/>
      <c r="HN362" s="132"/>
      <c r="HX362" s="132"/>
      <c r="IH362" s="132"/>
    </row>
    <row xmlns:x14ac="http://schemas.microsoft.com/office/spreadsheetml/2009/9/ac" r="363" s="3" customFormat="true" x14ac:dyDescent="0.25">
      <c r="A363" s="401"/>
      <c r="B363" s="132"/>
      <c r="L363" s="132"/>
      <c r="V363" s="132"/>
      <c r="AF363" s="132"/>
      <c r="AP363" s="132"/>
      <c r="AZ363" s="139"/>
      <c r="BA363" s="139"/>
      <c r="BB363" s="139"/>
      <c r="BC363" s="139"/>
      <c r="BD363" s="139"/>
      <c r="BE363" s="139"/>
      <c r="BF363" s="139"/>
      <c r="BG363" s="139"/>
      <c r="BH363" s="140"/>
      <c r="BI363" s="140"/>
      <c r="BJ363" s="139"/>
      <c r="BK363" s="140"/>
      <c r="BL363" s="140"/>
      <c r="BM363" s="140"/>
      <c r="BN363" s="140"/>
      <c r="BO363" s="140"/>
      <c r="BP363" s="140"/>
      <c r="BQ363" s="140"/>
      <c r="BR363" s="140"/>
      <c r="BS363" s="140"/>
      <c r="BT363" s="139"/>
      <c r="BU363" s="140"/>
      <c r="BV363" s="140"/>
      <c r="BW363" s="140"/>
      <c r="BX363" s="140"/>
      <c r="BY363" s="140"/>
      <c r="BZ363" s="140"/>
      <c r="CA363" s="140"/>
      <c r="CB363" s="140"/>
      <c r="CC363" s="140"/>
      <c r="CD363" s="139"/>
      <c r="CE363" s="140"/>
      <c r="CF363" s="140"/>
      <c r="CG363" s="140"/>
      <c r="CH363" s="140"/>
      <c r="CI363" s="140"/>
      <c r="CJ363" s="140"/>
      <c r="CK363" s="140"/>
      <c r="CL363" s="140"/>
      <c r="CM363" s="140"/>
      <c r="CN363" s="139"/>
      <c r="CO363" s="140"/>
      <c r="CP363" s="140"/>
      <c r="CQ363" s="140"/>
      <c r="CR363" s="140"/>
      <c r="CS363" s="140"/>
      <c r="CT363" s="140"/>
      <c r="CU363" s="140"/>
      <c r="CV363" s="140"/>
      <c r="CW363" s="140"/>
      <c r="CX363" s="139"/>
      <c r="CY363" s="140"/>
      <c r="CZ363" s="140"/>
      <c r="DH363" s="132"/>
      <c r="DR363" s="132"/>
      <c r="EB363" s="132"/>
      <c r="EL363" s="132"/>
      <c r="EV363" s="132"/>
      <c r="FF363" s="132"/>
      <c r="FP363" s="132"/>
      <c r="FZ363" s="132"/>
      <c r="GJ363" s="132"/>
      <c r="GT363" s="132"/>
      <c r="HD363" s="132"/>
      <c r="HN363" s="132"/>
      <c r="HX363" s="132"/>
      <c r="IH363" s="132"/>
    </row>
    <row xmlns:x14ac="http://schemas.microsoft.com/office/spreadsheetml/2009/9/ac" r="364" s="3" customFormat="true" x14ac:dyDescent="0.25">
      <c r="A364" s="401"/>
      <c r="B364" s="132"/>
      <c r="L364" s="132"/>
      <c r="V364" s="132"/>
      <c r="AF364" s="132"/>
      <c r="AP364" s="132"/>
      <c r="AZ364" s="139"/>
      <c r="BA364" s="139"/>
      <c r="BB364" s="139"/>
      <c r="BC364" s="139"/>
      <c r="BD364" s="139"/>
      <c r="BE364" s="139"/>
      <c r="BF364" s="139"/>
      <c r="BG364" s="139"/>
      <c r="BH364" s="140"/>
      <c r="BI364" s="140"/>
      <c r="BJ364" s="139"/>
      <c r="BK364" s="140"/>
      <c r="BL364" s="140"/>
      <c r="BM364" s="140"/>
      <c r="BN364" s="140"/>
      <c r="BO364" s="140"/>
      <c r="BP364" s="140"/>
      <c r="BQ364" s="140"/>
      <c r="BR364" s="140"/>
      <c r="BS364" s="140"/>
      <c r="BT364" s="139"/>
      <c r="BU364" s="140"/>
      <c r="BV364" s="140"/>
      <c r="BW364" s="140"/>
      <c r="BX364" s="140"/>
      <c r="BY364" s="140"/>
      <c r="BZ364" s="140"/>
      <c r="CA364" s="140"/>
      <c r="CB364" s="140"/>
      <c r="CC364" s="140"/>
      <c r="CD364" s="139"/>
      <c r="CE364" s="140"/>
      <c r="CF364" s="140"/>
      <c r="CG364" s="140"/>
      <c r="CH364" s="140"/>
      <c r="CI364" s="140"/>
      <c r="CJ364" s="140"/>
      <c r="CK364" s="140"/>
      <c r="CL364" s="140"/>
      <c r="CM364" s="140"/>
      <c r="CN364" s="139"/>
      <c r="CO364" s="140"/>
      <c r="CP364" s="140"/>
      <c r="CQ364" s="140"/>
      <c r="CR364" s="140"/>
      <c r="CS364" s="140"/>
      <c r="CT364" s="140"/>
      <c r="CU364" s="140"/>
      <c r="CV364" s="140"/>
      <c r="CW364" s="140"/>
      <c r="CX364" s="139"/>
      <c r="CY364" s="140"/>
      <c r="CZ364" s="140"/>
      <c r="DH364" s="132"/>
      <c r="DR364" s="132"/>
      <c r="EB364" s="132"/>
      <c r="EL364" s="132"/>
      <c r="EV364" s="132"/>
      <c r="FF364" s="132"/>
      <c r="FP364" s="132"/>
      <c r="FZ364" s="132"/>
      <c r="GJ364" s="132"/>
      <c r="GT364" s="132"/>
      <c r="HD364" s="132"/>
      <c r="HN364" s="132"/>
      <c r="HX364" s="132"/>
      <c r="IH364" s="132"/>
    </row>
    <row xmlns:x14ac="http://schemas.microsoft.com/office/spreadsheetml/2009/9/ac" r="365" s="3" customFormat="true" x14ac:dyDescent="0.25">
      <c r="A365" s="401"/>
      <c r="B365" s="132"/>
      <c r="L365" s="132"/>
      <c r="V365" s="132"/>
      <c r="AF365" s="132"/>
      <c r="AP365" s="132"/>
      <c r="AZ365" s="139"/>
      <c r="BA365" s="139"/>
      <c r="BB365" s="139"/>
      <c r="BC365" s="139"/>
      <c r="BD365" s="139"/>
      <c r="BE365" s="139"/>
      <c r="BF365" s="139"/>
      <c r="BG365" s="139"/>
      <c r="BH365" s="140"/>
      <c r="BI365" s="140"/>
      <c r="BJ365" s="139"/>
      <c r="BK365" s="140"/>
      <c r="BL365" s="140"/>
      <c r="BM365" s="140"/>
      <c r="BN365" s="140"/>
      <c r="BO365" s="140"/>
      <c r="BP365" s="140"/>
      <c r="BQ365" s="140"/>
      <c r="BR365" s="140"/>
      <c r="BS365" s="140"/>
      <c r="BT365" s="139"/>
      <c r="BU365" s="140"/>
      <c r="BV365" s="140"/>
      <c r="BW365" s="140"/>
      <c r="BX365" s="140"/>
      <c r="BY365" s="140"/>
      <c r="BZ365" s="140"/>
      <c r="CA365" s="140"/>
      <c r="CB365" s="140"/>
      <c r="CC365" s="140"/>
      <c r="CD365" s="139"/>
      <c r="CE365" s="140"/>
      <c r="CF365" s="140"/>
      <c r="CG365" s="140"/>
      <c r="CH365" s="140"/>
      <c r="CI365" s="140"/>
      <c r="CJ365" s="140"/>
      <c r="CK365" s="140"/>
      <c r="CL365" s="140"/>
      <c r="CM365" s="140"/>
      <c r="CN365" s="139"/>
      <c r="CO365" s="140"/>
      <c r="CP365" s="140"/>
      <c r="CQ365" s="140"/>
      <c r="CR365" s="140"/>
      <c r="CS365" s="140"/>
      <c r="CT365" s="140"/>
      <c r="CU365" s="140"/>
      <c r="CV365" s="140"/>
      <c r="CW365" s="140"/>
      <c r="CX365" s="139"/>
      <c r="CY365" s="140"/>
      <c r="CZ365" s="140"/>
      <c r="DH365" s="132"/>
      <c r="DR365" s="132"/>
      <c r="EB365" s="132"/>
      <c r="EL365" s="132"/>
      <c r="EV365" s="132"/>
      <c r="FF365" s="132"/>
      <c r="FP365" s="132"/>
      <c r="FZ365" s="132"/>
      <c r="GJ365" s="132"/>
      <c r="GT365" s="132"/>
      <c r="HD365" s="132"/>
      <c r="HN365" s="132"/>
      <c r="HX365" s="132"/>
      <c r="IH365" s="132"/>
    </row>
    <row xmlns:x14ac="http://schemas.microsoft.com/office/spreadsheetml/2009/9/ac" r="366" s="3" customFormat="true" x14ac:dyDescent="0.25">
      <c r="A366" s="401"/>
      <c r="B366" s="132"/>
      <c r="L366" s="132"/>
      <c r="V366" s="132"/>
      <c r="AF366" s="132"/>
      <c r="AP366" s="132"/>
      <c r="AZ366" s="139"/>
      <c r="BA366" s="139"/>
      <c r="BB366" s="139"/>
      <c r="BC366" s="139"/>
      <c r="BD366" s="139"/>
      <c r="BE366" s="139"/>
      <c r="BF366" s="139"/>
      <c r="BG366" s="139"/>
      <c r="BH366" s="140"/>
      <c r="BI366" s="140"/>
      <c r="BJ366" s="139"/>
      <c r="BK366" s="140"/>
      <c r="BL366" s="140"/>
      <c r="BM366" s="140"/>
      <c r="BN366" s="140"/>
      <c r="BO366" s="140"/>
      <c r="BP366" s="140"/>
      <c r="BQ366" s="140"/>
      <c r="BR366" s="140"/>
      <c r="BS366" s="140"/>
      <c r="BT366" s="139"/>
      <c r="BU366" s="140"/>
      <c r="BV366" s="140"/>
      <c r="BW366" s="140"/>
      <c r="BX366" s="140"/>
      <c r="BY366" s="140"/>
      <c r="BZ366" s="140"/>
      <c r="CA366" s="140"/>
      <c r="CB366" s="140"/>
      <c r="CC366" s="140"/>
      <c r="CD366" s="139"/>
      <c r="CE366" s="140"/>
      <c r="CF366" s="140"/>
      <c r="CG366" s="140"/>
      <c r="CH366" s="140"/>
      <c r="CI366" s="140"/>
      <c r="CJ366" s="140"/>
      <c r="CK366" s="140"/>
      <c r="CL366" s="140"/>
      <c r="CM366" s="140"/>
      <c r="CN366" s="139"/>
      <c r="CO366" s="140"/>
      <c r="CP366" s="140"/>
      <c r="CQ366" s="140"/>
      <c r="CR366" s="140"/>
      <c r="CS366" s="140"/>
      <c r="CT366" s="140"/>
      <c r="CU366" s="140"/>
      <c r="CV366" s="140"/>
      <c r="CW366" s="140"/>
      <c r="CX366" s="139"/>
      <c r="CY366" s="140"/>
      <c r="CZ366" s="140"/>
      <c r="DH366" s="132"/>
      <c r="DR366" s="132"/>
      <c r="EB366" s="132"/>
      <c r="EL366" s="132"/>
      <c r="EV366" s="132"/>
      <c r="FF366" s="132"/>
      <c r="FP366" s="132"/>
      <c r="FZ366" s="132"/>
      <c r="GJ366" s="132"/>
      <c r="GT366" s="132"/>
      <c r="HD366" s="132"/>
      <c r="HN366" s="132"/>
      <c r="HX366" s="132"/>
      <c r="IH366" s="132"/>
    </row>
    <row xmlns:x14ac="http://schemas.microsoft.com/office/spreadsheetml/2009/9/ac" r="367" s="3" customFormat="true" x14ac:dyDescent="0.25">
      <c r="A367" s="401"/>
      <c r="B367" s="132"/>
      <c r="L367" s="132"/>
      <c r="V367" s="132"/>
      <c r="AF367" s="132"/>
      <c r="AP367" s="132"/>
      <c r="AZ367" s="139"/>
      <c r="BA367" s="139"/>
      <c r="BB367" s="139"/>
      <c r="BC367" s="139"/>
      <c r="BD367" s="139"/>
      <c r="BE367" s="139"/>
      <c r="BF367" s="139"/>
      <c r="BG367" s="139"/>
      <c r="BH367" s="140"/>
      <c r="BI367" s="140"/>
      <c r="BJ367" s="139"/>
      <c r="BK367" s="140"/>
      <c r="BL367" s="140"/>
      <c r="BM367" s="140"/>
      <c r="BN367" s="140"/>
      <c r="BO367" s="140"/>
      <c r="BP367" s="140"/>
      <c r="BQ367" s="140"/>
      <c r="BR367" s="140"/>
      <c r="BS367" s="140"/>
      <c r="BT367" s="139"/>
      <c r="BU367" s="140"/>
      <c r="BV367" s="140"/>
      <c r="BW367" s="140"/>
      <c r="BX367" s="140"/>
      <c r="BY367" s="140"/>
      <c r="BZ367" s="140"/>
      <c r="CA367" s="140"/>
      <c r="CB367" s="140"/>
      <c r="CC367" s="140"/>
      <c r="CD367" s="139"/>
      <c r="CE367" s="140"/>
      <c r="CF367" s="140"/>
      <c r="CG367" s="140"/>
      <c r="CH367" s="140"/>
      <c r="CI367" s="140"/>
      <c r="CJ367" s="140"/>
      <c r="CK367" s="140"/>
      <c r="CL367" s="140"/>
      <c r="CM367" s="140"/>
      <c r="CN367" s="139"/>
      <c r="CO367" s="140"/>
      <c r="CP367" s="140"/>
      <c r="CQ367" s="140"/>
      <c r="CR367" s="140"/>
      <c r="CS367" s="140"/>
      <c r="CT367" s="140"/>
      <c r="CU367" s="140"/>
      <c r="CV367" s="140"/>
      <c r="CW367" s="140"/>
      <c r="CX367" s="139"/>
      <c r="CY367" s="140"/>
      <c r="CZ367" s="140"/>
      <c r="DH367" s="132"/>
      <c r="DR367" s="132"/>
      <c r="EB367" s="132"/>
      <c r="EL367" s="132"/>
      <c r="EV367" s="132"/>
      <c r="FF367" s="132"/>
      <c r="FP367" s="132"/>
      <c r="FZ367" s="132"/>
      <c r="GJ367" s="132"/>
      <c r="GT367" s="132"/>
      <c r="HD367" s="132"/>
      <c r="HN367" s="132"/>
      <c r="HX367" s="132"/>
      <c r="IH367" s="132"/>
    </row>
    <row xmlns:x14ac="http://schemas.microsoft.com/office/spreadsheetml/2009/9/ac" r="368" s="3" customFormat="true" x14ac:dyDescent="0.25">
      <c r="A368" s="401"/>
      <c r="B368" s="132"/>
      <c r="L368" s="132"/>
      <c r="V368" s="132"/>
      <c r="AF368" s="132"/>
      <c r="AP368" s="132"/>
      <c r="AZ368" s="139"/>
      <c r="BA368" s="139"/>
      <c r="BB368" s="139"/>
      <c r="BC368" s="139"/>
      <c r="BD368" s="139"/>
      <c r="BE368" s="139"/>
      <c r="BF368" s="139"/>
      <c r="BG368" s="139"/>
      <c r="BH368" s="140"/>
      <c r="BI368" s="140"/>
      <c r="BJ368" s="139"/>
      <c r="BK368" s="140"/>
      <c r="BL368" s="140"/>
      <c r="BM368" s="140"/>
      <c r="BN368" s="140"/>
      <c r="BO368" s="140"/>
      <c r="BP368" s="140"/>
      <c r="BQ368" s="140"/>
      <c r="BR368" s="140"/>
      <c r="BS368" s="140"/>
      <c r="BT368" s="139"/>
      <c r="BU368" s="140"/>
      <c r="BV368" s="140"/>
      <c r="BW368" s="140"/>
      <c r="BX368" s="140"/>
      <c r="BY368" s="140"/>
      <c r="BZ368" s="140"/>
      <c r="CA368" s="140"/>
      <c r="CB368" s="140"/>
      <c r="CC368" s="140"/>
      <c r="CD368" s="139"/>
      <c r="CE368" s="140"/>
      <c r="CF368" s="140"/>
      <c r="CG368" s="140"/>
      <c r="CH368" s="140"/>
      <c r="CI368" s="140"/>
      <c r="CJ368" s="140"/>
      <c r="CK368" s="140"/>
      <c r="CL368" s="140"/>
      <c r="CM368" s="140"/>
      <c r="CN368" s="139"/>
      <c r="CO368" s="140"/>
      <c r="CP368" s="140"/>
      <c r="CQ368" s="140"/>
      <c r="CR368" s="140"/>
      <c r="CS368" s="140"/>
      <c r="CT368" s="140"/>
      <c r="CU368" s="140"/>
      <c r="CV368" s="140"/>
      <c r="CW368" s="140"/>
      <c r="CX368" s="139"/>
      <c r="CY368" s="140"/>
      <c r="CZ368" s="140"/>
      <c r="DH368" s="132"/>
      <c r="DR368" s="132"/>
      <c r="EB368" s="132"/>
      <c r="EL368" s="132"/>
      <c r="EV368" s="132"/>
      <c r="FF368" s="132"/>
      <c r="FP368" s="132"/>
      <c r="FZ368" s="132"/>
      <c r="GJ368" s="132"/>
      <c r="GT368" s="132"/>
      <c r="HD368" s="132"/>
      <c r="HN368" s="132"/>
      <c r="HX368" s="132"/>
      <c r="IH368" s="132"/>
    </row>
    <row xmlns:x14ac="http://schemas.microsoft.com/office/spreadsheetml/2009/9/ac" r="369" s="3" customFormat="true" x14ac:dyDescent="0.25">
      <c r="A369" s="401"/>
      <c r="B369" s="132"/>
      <c r="L369" s="132"/>
      <c r="V369" s="132"/>
      <c r="AF369" s="132"/>
      <c r="AP369" s="132"/>
      <c r="AZ369" s="139"/>
      <c r="BA369" s="139"/>
      <c r="BB369" s="139"/>
      <c r="BC369" s="139"/>
      <c r="BD369" s="139"/>
      <c r="BE369" s="139"/>
      <c r="BF369" s="139"/>
      <c r="BG369" s="139"/>
      <c r="BH369" s="140"/>
      <c r="BI369" s="140"/>
      <c r="BJ369" s="139"/>
      <c r="BK369" s="140"/>
      <c r="BL369" s="140"/>
      <c r="BM369" s="140"/>
      <c r="BN369" s="140"/>
      <c r="BO369" s="140"/>
      <c r="BP369" s="140"/>
      <c r="BQ369" s="140"/>
      <c r="BR369" s="140"/>
      <c r="BS369" s="140"/>
      <c r="BT369" s="139"/>
      <c r="BU369" s="140"/>
      <c r="BV369" s="140"/>
      <c r="BW369" s="140"/>
      <c r="BX369" s="140"/>
      <c r="BY369" s="140"/>
      <c r="BZ369" s="140"/>
      <c r="CA369" s="140"/>
      <c r="CB369" s="140"/>
      <c r="CC369" s="140"/>
      <c r="CD369" s="139"/>
      <c r="CE369" s="140"/>
      <c r="CF369" s="140"/>
      <c r="CG369" s="140"/>
      <c r="CH369" s="140"/>
      <c r="CI369" s="140"/>
      <c r="CJ369" s="140"/>
      <c r="CK369" s="140"/>
      <c r="CL369" s="140"/>
      <c r="CM369" s="140"/>
      <c r="CN369" s="139"/>
      <c r="CO369" s="140"/>
      <c r="CP369" s="140"/>
      <c r="CQ369" s="140"/>
      <c r="CR369" s="140"/>
      <c r="CS369" s="140"/>
      <c r="CT369" s="140"/>
      <c r="CU369" s="140"/>
      <c r="CV369" s="140"/>
      <c r="CW369" s="140"/>
      <c r="CX369" s="139"/>
      <c r="CY369" s="140"/>
      <c r="CZ369" s="140"/>
      <c r="DH369" s="132"/>
      <c r="DR369" s="132"/>
      <c r="EB369" s="132"/>
      <c r="EL369" s="132"/>
      <c r="EV369" s="132"/>
      <c r="FF369" s="132"/>
      <c r="FP369" s="132"/>
      <c r="FZ369" s="132"/>
      <c r="GJ369" s="132"/>
      <c r="GT369" s="132"/>
      <c r="HD369" s="132"/>
      <c r="HN369" s="132"/>
      <c r="HX369" s="132"/>
      <c r="IH369" s="132"/>
    </row>
    <row xmlns:x14ac="http://schemas.microsoft.com/office/spreadsheetml/2009/9/ac" r="370" s="3" customFormat="true" x14ac:dyDescent="0.25">
      <c r="A370" s="401"/>
      <c r="B370" s="132"/>
      <c r="L370" s="132"/>
      <c r="V370" s="132"/>
      <c r="AF370" s="132"/>
      <c r="AP370" s="132"/>
      <c r="AZ370" s="139"/>
      <c r="BA370" s="139"/>
      <c r="BB370" s="139"/>
      <c r="BC370" s="139"/>
      <c r="BD370" s="139"/>
      <c r="BE370" s="139"/>
      <c r="BF370" s="139"/>
      <c r="BG370" s="139"/>
      <c r="BH370" s="140"/>
      <c r="BI370" s="140"/>
      <c r="BJ370" s="139"/>
      <c r="BK370" s="140"/>
      <c r="BL370" s="140"/>
      <c r="BM370" s="140"/>
      <c r="BN370" s="140"/>
      <c r="BO370" s="140"/>
      <c r="BP370" s="140"/>
      <c r="BQ370" s="140"/>
      <c r="BR370" s="140"/>
      <c r="BS370" s="140"/>
      <c r="BT370" s="139"/>
      <c r="BU370" s="140"/>
      <c r="BV370" s="140"/>
      <c r="BW370" s="140"/>
      <c r="BX370" s="140"/>
      <c r="BY370" s="140"/>
      <c r="BZ370" s="140"/>
      <c r="CA370" s="140"/>
      <c r="CB370" s="140"/>
      <c r="CC370" s="140"/>
      <c r="CD370" s="139"/>
      <c r="CE370" s="140"/>
      <c r="CF370" s="140"/>
      <c r="CG370" s="140"/>
      <c r="CH370" s="140"/>
      <c r="CI370" s="140"/>
      <c r="CJ370" s="140"/>
      <c r="CK370" s="140"/>
      <c r="CL370" s="140"/>
      <c r="CM370" s="140"/>
      <c r="CN370" s="139"/>
      <c r="CO370" s="140"/>
      <c r="CP370" s="140"/>
      <c r="CQ370" s="140"/>
      <c r="CR370" s="140"/>
      <c r="CS370" s="140"/>
      <c r="CT370" s="140"/>
      <c r="CU370" s="140"/>
      <c r="CV370" s="140"/>
      <c r="CW370" s="140"/>
      <c r="CX370" s="139"/>
      <c r="CY370" s="140"/>
      <c r="CZ370" s="140"/>
      <c r="DH370" s="132"/>
      <c r="DR370" s="132"/>
      <c r="EB370" s="132"/>
      <c r="EL370" s="132"/>
      <c r="EV370" s="132"/>
      <c r="FF370" s="132"/>
      <c r="FP370" s="132"/>
      <c r="FZ370" s="132"/>
      <c r="GJ370" s="132"/>
      <c r="GT370" s="132"/>
      <c r="HD370" s="132"/>
      <c r="HN370" s="132"/>
      <c r="HX370" s="132"/>
      <c r="IH370" s="132"/>
    </row>
    <row xmlns:x14ac="http://schemas.microsoft.com/office/spreadsheetml/2009/9/ac" r="371" s="3" customFormat="true" x14ac:dyDescent="0.25">
      <c r="A371" s="401"/>
      <c r="B371" s="132"/>
      <c r="L371" s="132"/>
      <c r="V371" s="132"/>
      <c r="AF371" s="132"/>
      <c r="AP371" s="132"/>
      <c r="AZ371" s="139"/>
      <c r="BA371" s="139"/>
      <c r="BB371" s="139"/>
      <c r="BC371" s="139"/>
      <c r="BD371" s="139"/>
      <c r="BE371" s="139"/>
      <c r="BF371" s="139"/>
      <c r="BG371" s="139"/>
      <c r="BH371" s="140"/>
      <c r="BI371" s="140"/>
      <c r="BJ371" s="139"/>
      <c r="BK371" s="140"/>
      <c r="BL371" s="140"/>
      <c r="BM371" s="140"/>
      <c r="BN371" s="140"/>
      <c r="BO371" s="140"/>
      <c r="BP371" s="140"/>
      <c r="BQ371" s="140"/>
      <c r="BR371" s="140"/>
      <c r="BS371" s="140"/>
      <c r="BT371" s="139"/>
      <c r="BU371" s="140"/>
      <c r="BV371" s="140"/>
      <c r="BW371" s="140"/>
      <c r="BX371" s="140"/>
      <c r="BY371" s="140"/>
      <c r="BZ371" s="140"/>
      <c r="CA371" s="140"/>
      <c r="CB371" s="140"/>
      <c r="CC371" s="140"/>
      <c r="CD371" s="139"/>
      <c r="CE371" s="140"/>
      <c r="CF371" s="140"/>
      <c r="CG371" s="140"/>
      <c r="CH371" s="140"/>
      <c r="CI371" s="140"/>
      <c r="CJ371" s="140"/>
      <c r="CK371" s="140"/>
      <c r="CL371" s="140"/>
      <c r="CM371" s="140"/>
      <c r="CN371" s="139"/>
      <c r="CO371" s="140"/>
      <c r="CP371" s="140"/>
      <c r="CQ371" s="140"/>
      <c r="CR371" s="140"/>
      <c r="CS371" s="140"/>
      <c r="CT371" s="140"/>
      <c r="CU371" s="140"/>
      <c r="CV371" s="140"/>
      <c r="CW371" s="140"/>
      <c r="CX371" s="139"/>
      <c r="CY371" s="140"/>
      <c r="CZ371" s="140"/>
      <c r="DH371" s="132"/>
      <c r="DR371" s="132"/>
      <c r="EB371" s="132"/>
      <c r="EL371" s="132"/>
      <c r="EV371" s="132"/>
      <c r="FF371" s="132"/>
      <c r="FP371" s="132"/>
      <c r="FZ371" s="132"/>
      <c r="GJ371" s="132"/>
      <c r="GT371" s="132"/>
      <c r="HD371" s="132"/>
      <c r="HN371" s="132"/>
      <c r="HX371" s="132"/>
      <c r="IH371" s="132"/>
    </row>
    <row xmlns:x14ac="http://schemas.microsoft.com/office/spreadsheetml/2009/9/ac" r="372" s="3" customFormat="true" x14ac:dyDescent="0.25">
      <c r="A372" s="401"/>
      <c r="B372" s="132"/>
      <c r="L372" s="132"/>
      <c r="V372" s="132"/>
      <c r="AF372" s="132"/>
      <c r="AP372" s="132"/>
      <c r="AZ372" s="139"/>
      <c r="BA372" s="139"/>
      <c r="BB372" s="139"/>
      <c r="BC372" s="139"/>
      <c r="BD372" s="139"/>
      <c r="BE372" s="139"/>
      <c r="BF372" s="139"/>
      <c r="BG372" s="139"/>
      <c r="BH372" s="140"/>
      <c r="BI372" s="140"/>
      <c r="BJ372" s="139"/>
      <c r="BK372" s="140"/>
      <c r="BL372" s="140"/>
      <c r="BM372" s="140"/>
      <c r="BN372" s="140"/>
      <c r="BO372" s="140"/>
      <c r="BP372" s="140"/>
      <c r="BQ372" s="140"/>
      <c r="BR372" s="140"/>
      <c r="BS372" s="140"/>
      <c r="BT372" s="139"/>
      <c r="BU372" s="140"/>
      <c r="BV372" s="140"/>
      <c r="BW372" s="140"/>
      <c r="BX372" s="140"/>
      <c r="BY372" s="140"/>
      <c r="BZ372" s="140"/>
      <c r="CA372" s="140"/>
      <c r="CB372" s="140"/>
      <c r="CC372" s="140"/>
      <c r="CD372" s="139"/>
      <c r="CE372" s="140"/>
      <c r="CF372" s="140"/>
      <c r="CG372" s="140"/>
      <c r="CH372" s="140"/>
      <c r="CI372" s="140"/>
      <c r="CJ372" s="140"/>
      <c r="CK372" s="140"/>
      <c r="CL372" s="140"/>
      <c r="CM372" s="140"/>
      <c r="CN372" s="139"/>
      <c r="CO372" s="140"/>
      <c r="CP372" s="140"/>
      <c r="CQ372" s="140"/>
      <c r="CR372" s="140"/>
      <c r="CS372" s="140"/>
      <c r="CT372" s="140"/>
      <c r="CU372" s="140"/>
      <c r="CV372" s="140"/>
      <c r="CW372" s="140"/>
      <c r="CX372" s="139"/>
      <c r="CY372" s="140"/>
      <c r="CZ372" s="140"/>
      <c r="DH372" s="132"/>
      <c r="DR372" s="132"/>
      <c r="EB372" s="132"/>
      <c r="EL372" s="132"/>
      <c r="EV372" s="132"/>
      <c r="FF372" s="132"/>
      <c r="FP372" s="132"/>
      <c r="FZ372" s="132"/>
      <c r="GJ372" s="132"/>
      <c r="GT372" s="132"/>
      <c r="HD372" s="132"/>
      <c r="HN372" s="132"/>
      <c r="HX372" s="132"/>
      <c r="IH372" s="132"/>
    </row>
    <row xmlns:x14ac="http://schemas.microsoft.com/office/spreadsheetml/2009/9/ac" r="373" s="3" customFormat="true" x14ac:dyDescent="0.25">
      <c r="A373" s="401"/>
      <c r="B373" s="132"/>
      <c r="L373" s="132"/>
      <c r="V373" s="132"/>
      <c r="AF373" s="132"/>
      <c r="AP373" s="132"/>
      <c r="AZ373" s="139"/>
      <c r="BA373" s="139"/>
      <c r="BB373" s="139"/>
      <c r="BC373" s="139"/>
      <c r="BD373" s="139"/>
      <c r="BE373" s="139"/>
      <c r="BF373" s="139"/>
      <c r="BG373" s="139"/>
      <c r="BH373" s="140"/>
      <c r="BI373" s="140"/>
      <c r="BJ373" s="139"/>
      <c r="BK373" s="140"/>
      <c r="BL373" s="140"/>
      <c r="BM373" s="140"/>
      <c r="BN373" s="140"/>
      <c r="BO373" s="140"/>
      <c r="BP373" s="140"/>
      <c r="BQ373" s="140"/>
      <c r="BR373" s="140"/>
      <c r="BS373" s="140"/>
      <c r="BT373" s="139"/>
      <c r="BU373" s="140"/>
      <c r="BV373" s="140"/>
      <c r="BW373" s="140"/>
      <c r="BX373" s="140"/>
      <c r="BY373" s="140"/>
      <c r="BZ373" s="140"/>
      <c r="CA373" s="140"/>
      <c r="CB373" s="140"/>
      <c r="CC373" s="140"/>
      <c r="CD373" s="139"/>
      <c r="CE373" s="140"/>
      <c r="CF373" s="140"/>
      <c r="CG373" s="140"/>
      <c r="CH373" s="140"/>
      <c r="CI373" s="140"/>
      <c r="CJ373" s="140"/>
      <c r="CK373" s="140"/>
      <c r="CL373" s="140"/>
      <c r="CM373" s="140"/>
      <c r="CN373" s="139"/>
      <c r="CO373" s="140"/>
      <c r="CP373" s="140"/>
      <c r="CQ373" s="140"/>
      <c r="CR373" s="140"/>
      <c r="CS373" s="140"/>
      <c r="CT373" s="140"/>
      <c r="CU373" s="140"/>
      <c r="CV373" s="140"/>
      <c r="CW373" s="140"/>
      <c r="CX373" s="139"/>
      <c r="CY373" s="140"/>
      <c r="CZ373" s="140"/>
      <c r="DH373" s="132"/>
      <c r="DR373" s="132"/>
      <c r="EB373" s="132"/>
      <c r="EL373" s="132"/>
      <c r="EV373" s="132"/>
      <c r="FF373" s="132"/>
      <c r="FP373" s="132"/>
      <c r="FZ373" s="132"/>
      <c r="GJ373" s="132"/>
      <c r="GT373" s="132"/>
      <c r="HD373" s="132"/>
      <c r="HN373" s="132"/>
      <c r="HX373" s="132"/>
      <c r="IH373" s="132"/>
    </row>
    <row xmlns:x14ac="http://schemas.microsoft.com/office/spreadsheetml/2009/9/ac" r="374" s="3" customFormat="true" x14ac:dyDescent="0.25">
      <c r="A374" s="401"/>
      <c r="B374" s="132"/>
      <c r="L374" s="132"/>
      <c r="V374" s="132"/>
      <c r="AF374" s="132"/>
      <c r="AP374" s="132"/>
      <c r="AZ374" s="139"/>
      <c r="BA374" s="139"/>
      <c r="BB374" s="139"/>
      <c r="BC374" s="139"/>
      <c r="BD374" s="139"/>
      <c r="BE374" s="139"/>
      <c r="BF374" s="139"/>
      <c r="BG374" s="139"/>
      <c r="BH374" s="140"/>
      <c r="BI374" s="140"/>
      <c r="BJ374" s="139"/>
      <c r="BK374" s="140"/>
      <c r="BL374" s="140"/>
      <c r="BM374" s="140"/>
      <c r="BN374" s="140"/>
      <c r="BO374" s="140"/>
      <c r="BP374" s="140"/>
      <c r="BQ374" s="140"/>
      <c r="BR374" s="140"/>
      <c r="BS374" s="140"/>
      <c r="BT374" s="139"/>
      <c r="BU374" s="140"/>
      <c r="BV374" s="140"/>
      <c r="BW374" s="140"/>
      <c r="BX374" s="140"/>
      <c r="BY374" s="140"/>
      <c r="BZ374" s="140"/>
      <c r="CA374" s="140"/>
      <c r="CB374" s="140"/>
      <c r="CC374" s="140"/>
      <c r="CD374" s="139"/>
      <c r="CE374" s="140"/>
      <c r="CF374" s="140"/>
      <c r="CG374" s="140"/>
      <c r="CH374" s="140"/>
      <c r="CI374" s="140"/>
      <c r="CJ374" s="140"/>
      <c r="CK374" s="140"/>
      <c r="CL374" s="140"/>
      <c r="CM374" s="140"/>
      <c r="CN374" s="139"/>
      <c r="CO374" s="140"/>
      <c r="CP374" s="140"/>
      <c r="CQ374" s="140"/>
      <c r="CR374" s="140"/>
      <c r="CS374" s="140"/>
      <c r="CT374" s="140"/>
      <c r="CU374" s="140"/>
      <c r="CV374" s="140"/>
      <c r="CW374" s="140"/>
      <c r="CX374" s="139"/>
      <c r="CY374" s="140"/>
      <c r="CZ374" s="140"/>
      <c r="DH374" s="132"/>
      <c r="DR374" s="132"/>
      <c r="EB374" s="132"/>
      <c r="EL374" s="132"/>
      <c r="EV374" s="132"/>
      <c r="FF374" s="132"/>
      <c r="FP374" s="132"/>
      <c r="FZ374" s="132"/>
      <c r="GJ374" s="132"/>
      <c r="GT374" s="132"/>
      <c r="HD374" s="132"/>
      <c r="HN374" s="132"/>
      <c r="HX374" s="132"/>
      <c r="IH374" s="132"/>
    </row>
    <row xmlns:x14ac="http://schemas.microsoft.com/office/spreadsheetml/2009/9/ac" r="375" s="3" customFormat="true" x14ac:dyDescent="0.25">
      <c r="A375" s="401"/>
      <c r="B375" s="132"/>
      <c r="L375" s="132"/>
      <c r="V375" s="132"/>
      <c r="AF375" s="132"/>
      <c r="AP375" s="132"/>
      <c r="AZ375" s="139"/>
      <c r="BA375" s="139"/>
      <c r="BB375" s="139"/>
      <c r="BC375" s="139"/>
      <c r="BD375" s="139"/>
      <c r="BE375" s="139"/>
      <c r="BF375" s="139"/>
      <c r="BG375" s="139"/>
      <c r="BH375" s="140"/>
      <c r="BI375" s="140"/>
      <c r="BJ375" s="139"/>
      <c r="BK375" s="140"/>
      <c r="BL375" s="140"/>
      <c r="BM375" s="140"/>
      <c r="BN375" s="140"/>
      <c r="BO375" s="140"/>
      <c r="BP375" s="140"/>
      <c r="BQ375" s="140"/>
      <c r="BR375" s="140"/>
      <c r="BS375" s="140"/>
      <c r="BT375" s="139"/>
      <c r="BU375" s="140"/>
      <c r="BV375" s="140"/>
      <c r="BW375" s="140"/>
      <c r="BX375" s="140"/>
      <c r="BY375" s="140"/>
      <c r="BZ375" s="140"/>
      <c r="CA375" s="140"/>
      <c r="CB375" s="140"/>
      <c r="CC375" s="140"/>
      <c r="CD375" s="139"/>
      <c r="CE375" s="140"/>
      <c r="CF375" s="140"/>
      <c r="CG375" s="140"/>
      <c r="CH375" s="140"/>
      <c r="CI375" s="140"/>
      <c r="CJ375" s="140"/>
      <c r="CK375" s="140"/>
      <c r="CL375" s="140"/>
      <c r="CM375" s="140"/>
      <c r="CN375" s="139"/>
      <c r="CO375" s="140"/>
      <c r="CP375" s="140"/>
      <c r="CQ375" s="140"/>
      <c r="CR375" s="140"/>
      <c r="CS375" s="140"/>
      <c r="CT375" s="140"/>
      <c r="CU375" s="140"/>
      <c r="CV375" s="140"/>
      <c r="CW375" s="140"/>
      <c r="CX375" s="139"/>
      <c r="CY375" s="140"/>
      <c r="CZ375" s="140"/>
      <c r="DH375" s="132"/>
      <c r="DR375" s="132"/>
      <c r="EB375" s="132"/>
      <c r="EL375" s="132"/>
      <c r="EV375" s="132"/>
      <c r="FF375" s="132"/>
      <c r="FP375" s="132"/>
      <c r="FZ375" s="132"/>
      <c r="GJ375" s="132"/>
      <c r="GT375" s="132"/>
      <c r="HD375" s="132"/>
      <c r="HN375" s="132"/>
      <c r="HX375" s="132"/>
      <c r="IH375" s="132"/>
    </row>
    <row xmlns:x14ac="http://schemas.microsoft.com/office/spreadsheetml/2009/9/ac" r="376" s="3" customFormat="true" x14ac:dyDescent="0.25">
      <c r="A376" s="401"/>
      <c r="B376" s="132"/>
      <c r="L376" s="132"/>
      <c r="V376" s="132"/>
      <c r="AF376" s="132"/>
      <c r="AP376" s="132"/>
      <c r="AZ376" s="139"/>
      <c r="BA376" s="139"/>
      <c r="BB376" s="139"/>
      <c r="BC376" s="139"/>
      <c r="BD376" s="139"/>
      <c r="BE376" s="139"/>
      <c r="BF376" s="139"/>
      <c r="BG376" s="139"/>
      <c r="BH376" s="140"/>
      <c r="BI376" s="140"/>
      <c r="BJ376" s="139"/>
      <c r="BK376" s="140"/>
      <c r="BL376" s="140"/>
      <c r="BM376" s="140"/>
      <c r="BN376" s="140"/>
      <c r="BO376" s="140"/>
      <c r="BP376" s="140"/>
      <c r="BQ376" s="140"/>
      <c r="BR376" s="140"/>
      <c r="BS376" s="140"/>
      <c r="BT376" s="139"/>
      <c r="BU376" s="140"/>
      <c r="BV376" s="140"/>
      <c r="BW376" s="140"/>
      <c r="BX376" s="140"/>
      <c r="BY376" s="140"/>
      <c r="BZ376" s="140"/>
      <c r="CA376" s="140"/>
      <c r="CB376" s="140"/>
      <c r="CC376" s="140"/>
      <c r="CD376" s="139"/>
      <c r="CE376" s="140"/>
      <c r="CF376" s="140"/>
      <c r="CG376" s="140"/>
      <c r="CH376" s="140"/>
      <c r="CI376" s="140"/>
      <c r="CJ376" s="140"/>
      <c r="CK376" s="140"/>
      <c r="CL376" s="140"/>
      <c r="CM376" s="140"/>
      <c r="CN376" s="139"/>
      <c r="CO376" s="140"/>
      <c r="CP376" s="140"/>
      <c r="CQ376" s="140"/>
      <c r="CR376" s="140"/>
      <c r="CS376" s="140"/>
      <c r="CT376" s="140"/>
      <c r="CU376" s="140"/>
      <c r="CV376" s="140"/>
      <c r="CW376" s="140"/>
      <c r="CX376" s="139"/>
      <c r="CY376" s="140"/>
      <c r="CZ376" s="140"/>
      <c r="DH376" s="132"/>
      <c r="DR376" s="132"/>
      <c r="EB376" s="132"/>
      <c r="EL376" s="132"/>
      <c r="EV376" s="132"/>
      <c r="FF376" s="132"/>
      <c r="FP376" s="132"/>
      <c r="FZ376" s="132"/>
      <c r="GJ376" s="132"/>
      <c r="GT376" s="132"/>
      <c r="HD376" s="132"/>
      <c r="HN376" s="132"/>
      <c r="HX376" s="132"/>
      <c r="IH376" s="132"/>
    </row>
    <row xmlns:x14ac="http://schemas.microsoft.com/office/spreadsheetml/2009/9/ac" r="377" s="3" customFormat="true" x14ac:dyDescent="0.25">
      <c r="A377" s="401"/>
      <c r="B377" s="132"/>
      <c r="L377" s="132"/>
      <c r="V377" s="132"/>
      <c r="AF377" s="132"/>
      <c r="AP377" s="132"/>
      <c r="AZ377" s="139"/>
      <c r="BA377" s="139"/>
      <c r="BB377" s="139"/>
      <c r="BC377" s="139"/>
      <c r="BD377" s="139"/>
      <c r="BE377" s="139"/>
      <c r="BF377" s="139"/>
      <c r="BG377" s="139"/>
      <c r="BH377" s="140"/>
      <c r="BI377" s="140"/>
      <c r="BJ377" s="139"/>
      <c r="BK377" s="140"/>
      <c r="BL377" s="140"/>
      <c r="BM377" s="140"/>
      <c r="BN377" s="140"/>
      <c r="BO377" s="140"/>
      <c r="BP377" s="140"/>
      <c r="BQ377" s="140"/>
      <c r="BR377" s="140"/>
      <c r="BS377" s="140"/>
      <c r="BT377" s="139"/>
      <c r="BU377" s="140"/>
      <c r="BV377" s="140"/>
      <c r="BW377" s="140"/>
      <c r="BX377" s="140"/>
      <c r="BY377" s="140"/>
      <c r="BZ377" s="140"/>
      <c r="CA377" s="140"/>
      <c r="CB377" s="140"/>
      <c r="CC377" s="140"/>
      <c r="CD377" s="139"/>
      <c r="CE377" s="140"/>
      <c r="CF377" s="140"/>
      <c r="CG377" s="140"/>
      <c r="CH377" s="140"/>
      <c r="CI377" s="140"/>
      <c r="CJ377" s="140"/>
      <c r="CK377" s="140"/>
      <c r="CL377" s="140"/>
      <c r="CM377" s="140"/>
      <c r="CN377" s="139"/>
      <c r="CO377" s="140"/>
      <c r="CP377" s="140"/>
      <c r="CQ377" s="140"/>
      <c r="CR377" s="140"/>
      <c r="CS377" s="140"/>
      <c r="CT377" s="140"/>
      <c r="CU377" s="140"/>
      <c r="CV377" s="140"/>
      <c r="CW377" s="140"/>
      <c r="CX377" s="139"/>
      <c r="CY377" s="140"/>
      <c r="CZ377" s="140"/>
      <c r="DH377" s="132"/>
      <c r="DR377" s="132"/>
      <c r="EB377" s="132"/>
      <c r="EL377" s="132"/>
      <c r="EV377" s="132"/>
      <c r="FF377" s="132"/>
      <c r="FP377" s="132"/>
      <c r="FZ377" s="132"/>
      <c r="GJ377" s="132"/>
      <c r="GT377" s="132"/>
      <c r="HD377" s="132"/>
      <c r="HN377" s="132"/>
      <c r="HX377" s="132"/>
      <c r="IH377" s="132"/>
    </row>
    <row xmlns:x14ac="http://schemas.microsoft.com/office/spreadsheetml/2009/9/ac" r="378" s="3" customFormat="true" x14ac:dyDescent="0.25">
      <c r="A378" s="401"/>
      <c r="B378" s="132"/>
      <c r="L378" s="132"/>
      <c r="V378" s="132"/>
      <c r="AF378" s="132"/>
      <c r="AP378" s="132"/>
      <c r="AZ378" s="139"/>
      <c r="BA378" s="139"/>
      <c r="BB378" s="139"/>
      <c r="BC378" s="139"/>
      <c r="BD378" s="139"/>
      <c r="BE378" s="139"/>
      <c r="BF378" s="139"/>
      <c r="BG378" s="139"/>
      <c r="BH378" s="140"/>
      <c r="BI378" s="140"/>
      <c r="BJ378" s="139"/>
      <c r="BK378" s="140"/>
      <c r="BL378" s="140"/>
      <c r="BM378" s="140"/>
      <c r="BN378" s="140"/>
      <c r="BO378" s="140"/>
      <c r="BP378" s="140"/>
      <c r="BQ378" s="140"/>
      <c r="BR378" s="140"/>
      <c r="BS378" s="140"/>
      <c r="BT378" s="139"/>
      <c r="BU378" s="140"/>
      <c r="BV378" s="140"/>
      <c r="BW378" s="140"/>
      <c r="BX378" s="140"/>
      <c r="BY378" s="140"/>
      <c r="BZ378" s="140"/>
      <c r="CA378" s="140"/>
      <c r="CB378" s="140"/>
      <c r="CC378" s="140"/>
      <c r="CD378" s="139"/>
      <c r="CE378" s="140"/>
      <c r="CF378" s="140"/>
      <c r="CG378" s="140"/>
      <c r="CH378" s="140"/>
      <c r="CI378" s="140"/>
      <c r="CJ378" s="140"/>
      <c r="CK378" s="140"/>
      <c r="CL378" s="140"/>
      <c r="CM378" s="140"/>
      <c r="CN378" s="139"/>
      <c r="CO378" s="140"/>
      <c r="CP378" s="140"/>
      <c r="CQ378" s="140"/>
      <c r="CR378" s="140"/>
      <c r="CS378" s="140"/>
      <c r="CT378" s="140"/>
      <c r="CU378" s="140"/>
      <c r="CV378" s="140"/>
      <c r="CW378" s="140"/>
      <c r="CX378" s="139"/>
      <c r="CY378" s="140"/>
      <c r="CZ378" s="140"/>
      <c r="DH378" s="132"/>
      <c r="DR378" s="132"/>
      <c r="EB378" s="132"/>
      <c r="EL378" s="132"/>
      <c r="EV378" s="132"/>
      <c r="FF378" s="132"/>
      <c r="FP378" s="132"/>
      <c r="FZ378" s="132"/>
      <c r="GJ378" s="132"/>
      <c r="GT378" s="132"/>
      <c r="HD378" s="132"/>
      <c r="HN378" s="132"/>
      <c r="HX378" s="132"/>
      <c r="IH378" s="132"/>
    </row>
    <row xmlns:x14ac="http://schemas.microsoft.com/office/spreadsheetml/2009/9/ac" r="379" s="3" customFormat="true" x14ac:dyDescent="0.25">
      <c r="A379" s="401"/>
      <c r="B379" s="132"/>
      <c r="L379" s="132"/>
      <c r="V379" s="132"/>
      <c r="AF379" s="132"/>
      <c r="AP379" s="132"/>
      <c r="AZ379" s="139"/>
      <c r="BA379" s="139"/>
      <c r="BB379" s="139"/>
      <c r="BC379" s="139"/>
      <c r="BD379" s="139"/>
      <c r="BE379" s="139"/>
      <c r="BF379" s="139"/>
      <c r="BG379" s="139"/>
      <c r="BH379" s="140"/>
      <c r="BI379" s="140"/>
      <c r="BJ379" s="139"/>
      <c r="BK379" s="140"/>
      <c r="BL379" s="140"/>
      <c r="BM379" s="140"/>
      <c r="BN379" s="140"/>
      <c r="BO379" s="140"/>
      <c r="BP379" s="140"/>
      <c r="BQ379" s="140"/>
      <c r="BR379" s="140"/>
      <c r="BS379" s="140"/>
      <c r="BT379" s="139"/>
      <c r="BU379" s="140"/>
      <c r="BV379" s="140"/>
      <c r="BW379" s="140"/>
      <c r="BX379" s="140"/>
      <c r="BY379" s="140"/>
      <c r="BZ379" s="140"/>
      <c r="CA379" s="140"/>
      <c r="CB379" s="140"/>
      <c r="CC379" s="140"/>
      <c r="CD379" s="139"/>
      <c r="CE379" s="140"/>
      <c r="CF379" s="140"/>
      <c r="CG379" s="140"/>
      <c r="CH379" s="140"/>
      <c r="CI379" s="140"/>
      <c r="CJ379" s="140"/>
      <c r="CK379" s="140"/>
      <c r="CL379" s="140"/>
      <c r="CM379" s="140"/>
      <c r="CN379" s="139"/>
      <c r="CO379" s="140"/>
      <c r="CP379" s="140"/>
      <c r="CQ379" s="140"/>
      <c r="CR379" s="140"/>
      <c r="CS379" s="140"/>
      <c r="CT379" s="140"/>
      <c r="CU379" s="140"/>
      <c r="CV379" s="140"/>
      <c r="CW379" s="140"/>
      <c r="CX379" s="139"/>
      <c r="CY379" s="140"/>
      <c r="CZ379" s="140"/>
      <c r="DH379" s="132"/>
      <c r="DR379" s="132"/>
      <c r="EB379" s="132"/>
      <c r="EL379" s="132"/>
      <c r="EV379" s="132"/>
      <c r="FF379" s="132"/>
      <c r="FP379" s="132"/>
      <c r="FZ379" s="132"/>
      <c r="GJ379" s="132"/>
      <c r="GT379" s="132"/>
      <c r="HD379" s="132"/>
      <c r="HN379" s="132"/>
      <c r="HX379" s="132"/>
      <c r="IH379" s="132"/>
    </row>
    <row xmlns:x14ac="http://schemas.microsoft.com/office/spreadsheetml/2009/9/ac" r="380" s="3" customFormat="true" x14ac:dyDescent="0.25">
      <c r="A380" s="401"/>
      <c r="B380" s="132"/>
      <c r="L380" s="132"/>
      <c r="V380" s="132"/>
      <c r="AF380" s="132"/>
      <c r="AP380" s="132"/>
      <c r="AZ380" s="139"/>
      <c r="BA380" s="139"/>
      <c r="BB380" s="139"/>
      <c r="BC380" s="139"/>
      <c r="BD380" s="139"/>
      <c r="BE380" s="139"/>
      <c r="BF380" s="139"/>
      <c r="BG380" s="139"/>
      <c r="BH380" s="140"/>
      <c r="BI380" s="140"/>
      <c r="BJ380" s="139"/>
      <c r="BK380" s="140"/>
      <c r="BL380" s="140"/>
      <c r="BM380" s="140"/>
      <c r="BN380" s="140"/>
      <c r="BO380" s="140"/>
      <c r="BP380" s="140"/>
      <c r="BQ380" s="140"/>
      <c r="BR380" s="140"/>
      <c r="BS380" s="140"/>
      <c r="BT380" s="139"/>
      <c r="BU380" s="140"/>
      <c r="BV380" s="140"/>
      <c r="BW380" s="140"/>
      <c r="BX380" s="140"/>
      <c r="BY380" s="140"/>
      <c r="BZ380" s="140"/>
      <c r="CA380" s="140"/>
      <c r="CB380" s="140"/>
      <c r="CC380" s="140"/>
      <c r="CD380" s="139"/>
      <c r="CE380" s="140"/>
      <c r="CF380" s="140"/>
      <c r="CG380" s="140"/>
      <c r="CH380" s="140"/>
      <c r="CI380" s="140"/>
      <c r="CJ380" s="140"/>
      <c r="CK380" s="140"/>
      <c r="CL380" s="140"/>
      <c r="CM380" s="140"/>
      <c r="CN380" s="139"/>
      <c r="CO380" s="140"/>
      <c r="CP380" s="140"/>
      <c r="CQ380" s="140"/>
      <c r="CR380" s="140"/>
      <c r="CS380" s="140"/>
      <c r="CT380" s="140"/>
      <c r="CU380" s="140"/>
      <c r="CV380" s="140"/>
      <c r="CW380" s="140"/>
      <c r="CX380" s="139"/>
      <c r="CY380" s="140"/>
      <c r="CZ380" s="140"/>
      <c r="DH380" s="132"/>
      <c r="DR380" s="132"/>
      <c r="EB380" s="132"/>
      <c r="EL380" s="132"/>
      <c r="EV380" s="132"/>
      <c r="FF380" s="132"/>
      <c r="FP380" s="132"/>
      <c r="FZ380" s="132"/>
      <c r="GJ380" s="132"/>
      <c r="GT380" s="132"/>
      <c r="HD380" s="132"/>
      <c r="HN380" s="132"/>
      <c r="HX380" s="132"/>
      <c r="IH380" s="132"/>
    </row>
    <row xmlns:x14ac="http://schemas.microsoft.com/office/spreadsheetml/2009/9/ac" r="381" s="3" customFormat="true" x14ac:dyDescent="0.25">
      <c r="A381" s="401"/>
      <c r="B381" s="132"/>
      <c r="L381" s="132"/>
      <c r="V381" s="132"/>
      <c r="AF381" s="132"/>
      <c r="AP381" s="132"/>
      <c r="AZ381" s="139"/>
      <c r="BA381" s="139"/>
      <c r="BB381" s="139"/>
      <c r="BC381" s="139"/>
      <c r="BD381" s="139"/>
      <c r="BE381" s="139"/>
      <c r="BF381" s="139"/>
      <c r="BG381" s="139"/>
      <c r="BH381" s="140"/>
      <c r="BI381" s="140"/>
      <c r="BJ381" s="139"/>
      <c r="BK381" s="140"/>
      <c r="BL381" s="140"/>
      <c r="BM381" s="140"/>
      <c r="BN381" s="140"/>
      <c r="BO381" s="140"/>
      <c r="BP381" s="140"/>
      <c r="BQ381" s="140"/>
      <c r="BR381" s="140"/>
      <c r="BS381" s="140"/>
      <c r="BT381" s="139"/>
      <c r="BU381" s="140"/>
      <c r="BV381" s="140"/>
      <c r="BW381" s="140"/>
      <c r="BX381" s="140"/>
      <c r="BY381" s="140"/>
      <c r="BZ381" s="140"/>
      <c r="CA381" s="140"/>
      <c r="CB381" s="140"/>
      <c r="CC381" s="140"/>
      <c r="CD381" s="139"/>
      <c r="CE381" s="140"/>
      <c r="CF381" s="140"/>
      <c r="CG381" s="140"/>
      <c r="CH381" s="140"/>
      <c r="CI381" s="140"/>
      <c r="CJ381" s="140"/>
      <c r="CK381" s="140"/>
      <c r="CL381" s="140"/>
      <c r="CM381" s="140"/>
      <c r="CN381" s="139"/>
      <c r="CO381" s="140"/>
      <c r="CP381" s="140"/>
      <c r="CQ381" s="140"/>
      <c r="CR381" s="140"/>
      <c r="CS381" s="140"/>
      <c r="CT381" s="140"/>
      <c r="CU381" s="140"/>
      <c r="CV381" s="140"/>
      <c r="CW381" s="140"/>
      <c r="CX381" s="139"/>
      <c r="CY381" s="140"/>
      <c r="CZ381" s="140"/>
      <c r="DH381" s="132"/>
      <c r="DR381" s="132"/>
      <c r="EB381" s="132"/>
      <c r="EL381" s="132"/>
      <c r="EV381" s="132"/>
      <c r="FF381" s="132"/>
      <c r="FP381" s="132"/>
      <c r="FZ381" s="132"/>
      <c r="GJ381" s="132"/>
      <c r="GT381" s="132"/>
      <c r="HD381" s="132"/>
      <c r="HN381" s="132"/>
      <c r="HX381" s="132"/>
      <c r="IH381" s="132"/>
    </row>
    <row xmlns:x14ac="http://schemas.microsoft.com/office/spreadsheetml/2009/9/ac" r="382" s="3" customFormat="true" x14ac:dyDescent="0.25">
      <c r="A382" s="401"/>
      <c r="B382" s="132"/>
      <c r="L382" s="132"/>
      <c r="V382" s="132"/>
      <c r="AF382" s="132"/>
      <c r="AP382" s="132"/>
      <c r="AZ382" s="139"/>
      <c r="BA382" s="139"/>
      <c r="BB382" s="139"/>
      <c r="BC382" s="139"/>
      <c r="BD382" s="139"/>
      <c r="BE382" s="139"/>
      <c r="BF382" s="139"/>
      <c r="BG382" s="139"/>
      <c r="BH382" s="140"/>
      <c r="BI382" s="140"/>
      <c r="BJ382" s="139"/>
      <c r="BK382" s="140"/>
      <c r="BL382" s="140"/>
      <c r="BM382" s="140"/>
      <c r="BN382" s="140"/>
      <c r="BO382" s="140"/>
      <c r="BP382" s="140"/>
      <c r="BQ382" s="140"/>
      <c r="BR382" s="140"/>
      <c r="BS382" s="140"/>
      <c r="BT382" s="139"/>
      <c r="BU382" s="140"/>
      <c r="BV382" s="140"/>
      <c r="BW382" s="140"/>
      <c r="BX382" s="140"/>
      <c r="BY382" s="140"/>
      <c r="BZ382" s="140"/>
      <c r="CA382" s="140"/>
      <c r="CB382" s="140"/>
      <c r="CC382" s="140"/>
      <c r="CD382" s="139"/>
      <c r="CE382" s="140"/>
      <c r="CF382" s="140"/>
      <c r="CG382" s="140"/>
      <c r="CH382" s="140"/>
      <c r="CI382" s="140"/>
      <c r="CJ382" s="140"/>
      <c r="CK382" s="140"/>
      <c r="CL382" s="140"/>
      <c r="CM382" s="140"/>
      <c r="CN382" s="139"/>
      <c r="CO382" s="140"/>
      <c r="CP382" s="140"/>
      <c r="CQ382" s="140"/>
      <c r="CR382" s="140"/>
      <c r="CS382" s="140"/>
      <c r="CT382" s="140"/>
      <c r="CU382" s="140"/>
      <c r="CV382" s="140"/>
      <c r="CW382" s="140"/>
      <c r="CX382" s="139"/>
      <c r="CY382" s="140"/>
      <c r="CZ382" s="140"/>
      <c r="DH382" s="132"/>
      <c r="DR382" s="132"/>
      <c r="EB382" s="132"/>
      <c r="EL382" s="132"/>
      <c r="EV382" s="132"/>
      <c r="FF382" s="132"/>
      <c r="FP382" s="132"/>
      <c r="FZ382" s="132"/>
      <c r="GJ382" s="132"/>
      <c r="GT382" s="132"/>
      <c r="HD382" s="132"/>
      <c r="HN382" s="132"/>
      <c r="HX382" s="132"/>
      <c r="IH382" s="132"/>
    </row>
    <row xmlns:x14ac="http://schemas.microsoft.com/office/spreadsheetml/2009/9/ac" r="383" s="3" customFormat="true" x14ac:dyDescent="0.25">
      <c r="A383" s="401"/>
      <c r="B383" s="132"/>
      <c r="L383" s="132"/>
      <c r="V383" s="132"/>
      <c r="AF383" s="132"/>
      <c r="AP383" s="132"/>
      <c r="AZ383" s="139"/>
      <c r="BA383" s="139"/>
      <c r="BB383" s="139"/>
      <c r="BC383" s="139"/>
      <c r="BD383" s="139"/>
      <c r="BE383" s="139"/>
      <c r="BF383" s="139"/>
      <c r="BG383" s="139"/>
      <c r="BH383" s="140"/>
      <c r="BI383" s="140"/>
      <c r="BJ383" s="139"/>
      <c r="BK383" s="140"/>
      <c r="BL383" s="140"/>
      <c r="BM383" s="140"/>
      <c r="BN383" s="140"/>
      <c r="BO383" s="140"/>
      <c r="BP383" s="140"/>
      <c r="BQ383" s="140"/>
      <c r="BR383" s="140"/>
      <c r="BS383" s="140"/>
      <c r="BT383" s="139"/>
      <c r="BU383" s="140"/>
      <c r="BV383" s="140"/>
      <c r="BW383" s="140"/>
      <c r="BX383" s="140"/>
      <c r="BY383" s="140"/>
      <c r="BZ383" s="140"/>
      <c r="CA383" s="140"/>
      <c r="CB383" s="140"/>
      <c r="CC383" s="140"/>
      <c r="CD383" s="139"/>
      <c r="CE383" s="140"/>
      <c r="CF383" s="140"/>
      <c r="CG383" s="140"/>
      <c r="CH383" s="140"/>
      <c r="CI383" s="140"/>
      <c r="CJ383" s="140"/>
      <c r="CK383" s="140"/>
      <c r="CL383" s="140"/>
      <c r="CM383" s="140"/>
      <c r="CN383" s="139"/>
      <c r="CO383" s="140"/>
      <c r="CP383" s="140"/>
      <c r="CQ383" s="140"/>
      <c r="CR383" s="140"/>
      <c r="CS383" s="140"/>
      <c r="CT383" s="140"/>
      <c r="CU383" s="140"/>
      <c r="CV383" s="140"/>
      <c r="CW383" s="140"/>
      <c r="CX383" s="139"/>
      <c r="CY383" s="140"/>
      <c r="CZ383" s="140"/>
      <c r="DH383" s="132"/>
      <c r="DR383" s="132"/>
      <c r="EB383" s="132"/>
      <c r="EL383" s="132"/>
      <c r="EV383" s="132"/>
      <c r="FF383" s="132"/>
      <c r="FP383" s="132"/>
      <c r="FZ383" s="132"/>
      <c r="GJ383" s="132"/>
      <c r="GT383" s="132"/>
      <c r="HD383" s="132"/>
      <c r="HN383" s="132"/>
      <c r="HX383" s="132"/>
      <c r="IH383" s="132"/>
    </row>
    <row xmlns:x14ac="http://schemas.microsoft.com/office/spreadsheetml/2009/9/ac" r="384" s="3" customFormat="true" x14ac:dyDescent="0.25">
      <c r="A384" s="401"/>
      <c r="B384" s="132"/>
      <c r="L384" s="132"/>
      <c r="V384" s="132"/>
      <c r="AF384" s="132"/>
      <c r="AP384" s="132"/>
      <c r="AZ384" s="139"/>
      <c r="BA384" s="139"/>
      <c r="BB384" s="139"/>
      <c r="BC384" s="139"/>
      <c r="BD384" s="139"/>
      <c r="BE384" s="139"/>
      <c r="BF384" s="139"/>
      <c r="BG384" s="139"/>
      <c r="BH384" s="140"/>
      <c r="BI384" s="140"/>
      <c r="BJ384" s="139"/>
      <c r="BK384" s="140"/>
      <c r="BL384" s="140"/>
      <c r="BM384" s="140"/>
      <c r="BN384" s="140"/>
      <c r="BO384" s="140"/>
      <c r="BP384" s="140"/>
      <c r="BQ384" s="140"/>
      <c r="BR384" s="140"/>
      <c r="BS384" s="140"/>
      <c r="BT384" s="139"/>
      <c r="BU384" s="140"/>
      <c r="BV384" s="140"/>
      <c r="BW384" s="140"/>
      <c r="BX384" s="140"/>
      <c r="BY384" s="140"/>
      <c r="BZ384" s="140"/>
      <c r="CA384" s="140"/>
      <c r="CB384" s="140"/>
      <c r="CC384" s="140"/>
      <c r="CD384" s="139"/>
      <c r="CE384" s="140"/>
      <c r="CF384" s="140"/>
      <c r="CG384" s="140"/>
      <c r="CH384" s="140"/>
      <c r="CI384" s="140"/>
      <c r="CJ384" s="140"/>
      <c r="CK384" s="140"/>
      <c r="CL384" s="140"/>
      <c r="CM384" s="140"/>
      <c r="CN384" s="139"/>
      <c r="CO384" s="140"/>
      <c r="CP384" s="140"/>
      <c r="CQ384" s="140"/>
      <c r="CR384" s="140"/>
      <c r="CS384" s="140"/>
      <c r="CT384" s="140"/>
      <c r="CU384" s="140"/>
      <c r="CV384" s="140"/>
      <c r="CW384" s="140"/>
      <c r="CX384" s="139"/>
      <c r="CY384" s="140"/>
      <c r="CZ384" s="140"/>
      <c r="DH384" s="132"/>
      <c r="DR384" s="132"/>
      <c r="EB384" s="132"/>
      <c r="EL384" s="132"/>
      <c r="EV384" s="132"/>
      <c r="FF384" s="132"/>
      <c r="FP384" s="132"/>
      <c r="FZ384" s="132"/>
      <c r="GJ384" s="132"/>
      <c r="GT384" s="132"/>
      <c r="HD384" s="132"/>
      <c r="HN384" s="132"/>
      <c r="HX384" s="132"/>
      <c r="IH384" s="132"/>
    </row>
    <row xmlns:x14ac="http://schemas.microsoft.com/office/spreadsheetml/2009/9/ac" r="385" s="3" customFormat="true" x14ac:dyDescent="0.25">
      <c r="A385" s="401"/>
      <c r="B385" s="132"/>
      <c r="L385" s="132"/>
      <c r="V385" s="132"/>
      <c r="AF385" s="132"/>
      <c r="AP385" s="132"/>
      <c r="AZ385" s="139"/>
      <c r="BA385" s="139"/>
      <c r="BB385" s="139"/>
      <c r="BC385" s="139"/>
      <c r="BD385" s="139"/>
      <c r="BE385" s="139"/>
      <c r="BF385" s="139"/>
      <c r="BG385" s="139"/>
      <c r="BH385" s="140"/>
      <c r="BI385" s="140"/>
      <c r="BJ385" s="139"/>
      <c r="BK385" s="140"/>
      <c r="BL385" s="140"/>
      <c r="BM385" s="140"/>
      <c r="BN385" s="140"/>
      <c r="BO385" s="140"/>
      <c r="BP385" s="140"/>
      <c r="BQ385" s="140"/>
      <c r="BR385" s="140"/>
      <c r="BS385" s="140"/>
      <c r="BT385" s="139"/>
      <c r="BU385" s="140"/>
      <c r="BV385" s="140"/>
      <c r="BW385" s="140"/>
      <c r="BX385" s="140"/>
      <c r="BY385" s="140"/>
      <c r="BZ385" s="140"/>
      <c r="CA385" s="140"/>
      <c r="CB385" s="140"/>
      <c r="CC385" s="140"/>
      <c r="CD385" s="139"/>
      <c r="CE385" s="140"/>
      <c r="CF385" s="140"/>
      <c r="CG385" s="140"/>
      <c r="CH385" s="140"/>
      <c r="CI385" s="140"/>
      <c r="CJ385" s="140"/>
      <c r="CK385" s="140"/>
      <c r="CL385" s="140"/>
      <c r="CM385" s="140"/>
      <c r="CN385" s="139"/>
      <c r="CO385" s="140"/>
      <c r="CP385" s="140"/>
      <c r="CQ385" s="140"/>
      <c r="CR385" s="140"/>
      <c r="CS385" s="140"/>
      <c r="CT385" s="140"/>
      <c r="CU385" s="140"/>
      <c r="CV385" s="140"/>
      <c r="CW385" s="140"/>
      <c r="CX385" s="139"/>
      <c r="CY385" s="140"/>
      <c r="CZ385" s="140"/>
      <c r="DH385" s="132"/>
      <c r="DR385" s="132"/>
      <c r="EB385" s="132"/>
      <c r="EL385" s="132"/>
      <c r="EV385" s="132"/>
      <c r="FF385" s="132"/>
      <c r="FP385" s="132"/>
      <c r="FZ385" s="132"/>
      <c r="GJ385" s="132"/>
      <c r="GT385" s="132"/>
      <c r="HD385" s="132"/>
      <c r="HN385" s="132"/>
      <c r="HX385" s="132"/>
      <c r="IH385" s="132"/>
    </row>
    <row xmlns:x14ac="http://schemas.microsoft.com/office/spreadsheetml/2009/9/ac" r="386" s="3" customFormat="true" x14ac:dyDescent="0.25">
      <c r="A386" s="401"/>
      <c r="B386" s="132"/>
      <c r="L386" s="132"/>
      <c r="V386" s="132"/>
      <c r="AF386" s="132"/>
      <c r="AP386" s="132"/>
      <c r="AZ386" s="139"/>
      <c r="BA386" s="139"/>
      <c r="BB386" s="139"/>
      <c r="BC386" s="139"/>
      <c r="BD386" s="139"/>
      <c r="BE386" s="139"/>
      <c r="BF386" s="139"/>
      <c r="BG386" s="139"/>
      <c r="BH386" s="140"/>
      <c r="BI386" s="140"/>
      <c r="BJ386" s="139"/>
      <c r="BK386" s="140"/>
      <c r="BL386" s="140"/>
      <c r="BM386" s="140"/>
      <c r="BN386" s="140"/>
      <c r="BO386" s="140"/>
      <c r="BP386" s="140"/>
      <c r="BQ386" s="140"/>
      <c r="BR386" s="140"/>
      <c r="BS386" s="140"/>
      <c r="BT386" s="139"/>
      <c r="BU386" s="140"/>
      <c r="BV386" s="140"/>
      <c r="BW386" s="140"/>
      <c r="BX386" s="140"/>
      <c r="BY386" s="140"/>
      <c r="BZ386" s="140"/>
      <c r="CA386" s="140"/>
      <c r="CB386" s="140"/>
      <c r="CC386" s="140"/>
      <c r="CD386" s="139"/>
      <c r="CE386" s="140"/>
      <c r="CF386" s="140"/>
      <c r="CG386" s="140"/>
      <c r="CH386" s="140"/>
      <c r="CI386" s="140"/>
      <c r="CJ386" s="140"/>
      <c r="CK386" s="140"/>
      <c r="CL386" s="140"/>
      <c r="CM386" s="140"/>
      <c r="CN386" s="139"/>
      <c r="CO386" s="140"/>
      <c r="CP386" s="140"/>
      <c r="CQ386" s="140"/>
      <c r="CR386" s="140"/>
      <c r="CS386" s="140"/>
      <c r="CT386" s="140"/>
      <c r="CU386" s="140"/>
      <c r="CV386" s="140"/>
      <c r="CW386" s="140"/>
      <c r="CX386" s="139"/>
      <c r="CY386" s="140"/>
      <c r="CZ386" s="140"/>
      <c r="DH386" s="132"/>
      <c r="DR386" s="132"/>
      <c r="EB386" s="132"/>
      <c r="EL386" s="132"/>
      <c r="EV386" s="132"/>
      <c r="FF386" s="132"/>
      <c r="FP386" s="132"/>
      <c r="FZ386" s="132"/>
      <c r="GJ386" s="132"/>
      <c r="GT386" s="132"/>
      <c r="HD386" s="132"/>
      <c r="HN386" s="132"/>
      <c r="HX386" s="132"/>
      <c r="IH386" s="132"/>
    </row>
    <row xmlns:x14ac="http://schemas.microsoft.com/office/spreadsheetml/2009/9/ac" r="387" s="3" customFormat="true" x14ac:dyDescent="0.25">
      <c r="A387" s="401"/>
      <c r="B387" s="132"/>
      <c r="L387" s="132"/>
      <c r="V387" s="132"/>
      <c r="AF387" s="132"/>
      <c r="AP387" s="132"/>
      <c r="AZ387" s="139"/>
      <c r="BA387" s="139"/>
      <c r="BB387" s="139"/>
      <c r="BC387" s="139"/>
      <c r="BD387" s="139"/>
      <c r="BE387" s="139"/>
      <c r="BF387" s="139"/>
      <c r="BG387" s="139"/>
      <c r="BH387" s="140"/>
      <c r="BI387" s="140"/>
      <c r="BJ387" s="139"/>
      <c r="BK387" s="140"/>
      <c r="BL387" s="140"/>
      <c r="BM387" s="140"/>
      <c r="BN387" s="140"/>
      <c r="BO387" s="140"/>
      <c r="BP387" s="140"/>
      <c r="BQ387" s="140"/>
      <c r="BR387" s="140"/>
      <c r="BS387" s="140"/>
      <c r="BT387" s="139"/>
      <c r="BU387" s="140"/>
      <c r="BV387" s="140"/>
      <c r="BW387" s="140"/>
      <c r="BX387" s="140"/>
      <c r="BY387" s="140"/>
      <c r="BZ387" s="140"/>
      <c r="CA387" s="140"/>
      <c r="CB387" s="140"/>
      <c r="CC387" s="140"/>
      <c r="CD387" s="139"/>
      <c r="CE387" s="140"/>
      <c r="CF387" s="140"/>
      <c r="CG387" s="140"/>
      <c r="CH387" s="140"/>
      <c r="CI387" s="140"/>
      <c r="CJ387" s="140"/>
      <c r="CK387" s="140"/>
      <c r="CL387" s="140"/>
      <c r="CM387" s="140"/>
      <c r="CN387" s="139"/>
      <c r="CO387" s="140"/>
      <c r="CP387" s="140"/>
      <c r="CQ387" s="140"/>
      <c r="CR387" s="140"/>
      <c r="CS387" s="140"/>
      <c r="CT387" s="140"/>
      <c r="CU387" s="140"/>
      <c r="CV387" s="140"/>
      <c r="CW387" s="140"/>
      <c r="CX387" s="139"/>
      <c r="CY387" s="140"/>
      <c r="CZ387" s="140"/>
      <c r="DH387" s="132"/>
      <c r="DR387" s="132"/>
      <c r="EB387" s="132"/>
      <c r="EL387" s="132"/>
      <c r="EV387" s="132"/>
      <c r="FF387" s="132"/>
      <c r="FP387" s="132"/>
      <c r="FZ387" s="132"/>
      <c r="GJ387" s="132"/>
      <c r="GT387" s="132"/>
      <c r="HD387" s="132"/>
      <c r="HN387" s="132"/>
      <c r="HX387" s="132"/>
      <c r="IH387" s="132"/>
    </row>
    <row xmlns:x14ac="http://schemas.microsoft.com/office/spreadsheetml/2009/9/ac" r="388" s="3" customFormat="true" x14ac:dyDescent="0.25">
      <c r="A388" s="401"/>
      <c r="B388" s="132"/>
      <c r="L388" s="132"/>
      <c r="V388" s="132"/>
      <c r="AF388" s="132"/>
      <c r="AP388" s="132"/>
      <c r="AZ388" s="139"/>
      <c r="BA388" s="139"/>
      <c r="BB388" s="139"/>
      <c r="BC388" s="139"/>
      <c r="BD388" s="139"/>
      <c r="BE388" s="139"/>
      <c r="BF388" s="139"/>
      <c r="BG388" s="139"/>
      <c r="BH388" s="140"/>
      <c r="BI388" s="140"/>
      <c r="BJ388" s="139"/>
      <c r="BK388" s="140"/>
      <c r="BL388" s="140"/>
      <c r="BM388" s="140"/>
      <c r="BN388" s="140"/>
      <c r="BO388" s="140"/>
      <c r="BP388" s="140"/>
      <c r="BQ388" s="140"/>
      <c r="BR388" s="140"/>
      <c r="BS388" s="140"/>
      <c r="BT388" s="139"/>
      <c r="BU388" s="140"/>
      <c r="BV388" s="140"/>
      <c r="BW388" s="140"/>
      <c r="BX388" s="140"/>
      <c r="BY388" s="140"/>
      <c r="BZ388" s="140"/>
      <c r="CA388" s="140"/>
      <c r="CB388" s="140"/>
      <c r="CC388" s="140"/>
      <c r="CD388" s="139"/>
      <c r="CE388" s="140"/>
      <c r="CF388" s="140"/>
      <c r="CG388" s="140"/>
      <c r="CH388" s="140"/>
      <c r="CI388" s="140"/>
      <c r="CJ388" s="140"/>
      <c r="CK388" s="140"/>
      <c r="CL388" s="140"/>
      <c r="CM388" s="140"/>
      <c r="CN388" s="139"/>
      <c r="CO388" s="140"/>
      <c r="CP388" s="140"/>
      <c r="CQ388" s="140"/>
      <c r="CR388" s="140"/>
      <c r="CS388" s="140"/>
      <c r="CT388" s="140"/>
      <c r="CU388" s="140"/>
      <c r="CV388" s="140"/>
      <c r="CW388" s="140"/>
      <c r="CX388" s="139"/>
      <c r="CY388" s="140"/>
      <c r="CZ388" s="140"/>
      <c r="DH388" s="132"/>
      <c r="DR388" s="132"/>
      <c r="EB388" s="132"/>
      <c r="EL388" s="132"/>
      <c r="EV388" s="132"/>
      <c r="FF388" s="132"/>
      <c r="FP388" s="132"/>
      <c r="FZ388" s="132"/>
      <c r="GJ388" s="132"/>
      <c r="GT388" s="132"/>
      <c r="HD388" s="132"/>
      <c r="HN388" s="132"/>
      <c r="HX388" s="132"/>
      <c r="IH388" s="132"/>
    </row>
    <row xmlns:x14ac="http://schemas.microsoft.com/office/spreadsheetml/2009/9/ac" r="389" s="3" customFormat="true" x14ac:dyDescent="0.25">
      <c r="A389" s="401"/>
      <c r="B389" s="132"/>
      <c r="L389" s="132"/>
      <c r="V389" s="132"/>
      <c r="AF389" s="132"/>
      <c r="AP389" s="132"/>
      <c r="AZ389" s="139"/>
      <c r="BA389" s="139"/>
      <c r="BB389" s="139"/>
      <c r="BC389" s="139"/>
      <c r="BD389" s="139"/>
      <c r="BE389" s="139"/>
      <c r="BF389" s="139"/>
      <c r="BG389" s="139"/>
      <c r="BH389" s="140"/>
      <c r="BI389" s="140"/>
      <c r="BJ389" s="139"/>
      <c r="BK389" s="140"/>
      <c r="BL389" s="140"/>
      <c r="BM389" s="140"/>
      <c r="BN389" s="140"/>
      <c r="BO389" s="140"/>
      <c r="BP389" s="140"/>
      <c r="BQ389" s="140"/>
      <c r="BR389" s="140"/>
      <c r="BS389" s="140"/>
      <c r="BT389" s="139"/>
      <c r="BU389" s="140"/>
      <c r="BV389" s="140"/>
      <c r="BW389" s="140"/>
      <c r="BX389" s="140"/>
      <c r="BY389" s="140"/>
      <c r="BZ389" s="140"/>
      <c r="CA389" s="140"/>
      <c r="CB389" s="140"/>
      <c r="CC389" s="140"/>
      <c r="CD389" s="139"/>
      <c r="CE389" s="140"/>
      <c r="CF389" s="140"/>
      <c r="CG389" s="140"/>
      <c r="CH389" s="140"/>
      <c r="CI389" s="140"/>
      <c r="CJ389" s="140"/>
      <c r="CK389" s="140"/>
      <c r="CL389" s="140"/>
      <c r="CM389" s="140"/>
      <c r="CN389" s="139"/>
      <c r="CO389" s="140"/>
      <c r="CP389" s="140"/>
      <c r="CQ389" s="140"/>
      <c r="CR389" s="140"/>
      <c r="CS389" s="140"/>
      <c r="CT389" s="140"/>
      <c r="CU389" s="140"/>
      <c r="CV389" s="140"/>
      <c r="CW389" s="140"/>
      <c r="CX389" s="139"/>
      <c r="CY389" s="140"/>
      <c r="CZ389" s="140"/>
      <c r="DH389" s="132"/>
      <c r="DR389" s="132"/>
      <c r="EB389" s="132"/>
      <c r="EL389" s="132"/>
      <c r="EV389" s="132"/>
      <c r="FF389" s="132"/>
      <c r="FP389" s="132"/>
      <c r="FZ389" s="132"/>
      <c r="GJ389" s="132"/>
      <c r="GT389" s="132"/>
      <c r="HD389" s="132"/>
      <c r="HN389" s="132"/>
      <c r="HX389" s="132"/>
      <c r="IH389" s="132"/>
    </row>
    <row xmlns:x14ac="http://schemas.microsoft.com/office/spreadsheetml/2009/9/ac" r="390" s="3" customFormat="true" x14ac:dyDescent="0.25">
      <c r="A390" s="401"/>
      <c r="B390" s="132"/>
      <c r="L390" s="132"/>
      <c r="V390" s="132"/>
      <c r="AF390" s="132"/>
      <c r="AP390" s="132"/>
      <c r="AZ390" s="139"/>
      <c r="BA390" s="139"/>
      <c r="BB390" s="139"/>
      <c r="BC390" s="139"/>
      <c r="BD390" s="139"/>
      <c r="BE390" s="139"/>
      <c r="BF390" s="139"/>
      <c r="BG390" s="139"/>
      <c r="BH390" s="140"/>
      <c r="BI390" s="140"/>
      <c r="BJ390" s="139"/>
      <c r="BK390" s="140"/>
      <c r="BL390" s="140"/>
      <c r="BM390" s="140"/>
      <c r="BN390" s="140"/>
      <c r="BO390" s="140"/>
      <c r="BP390" s="140"/>
      <c r="BQ390" s="140"/>
      <c r="BR390" s="140"/>
      <c r="BS390" s="140"/>
      <c r="BT390" s="139"/>
      <c r="BU390" s="140"/>
      <c r="BV390" s="140"/>
      <c r="BW390" s="140"/>
      <c r="BX390" s="140"/>
      <c r="BY390" s="140"/>
      <c r="BZ390" s="140"/>
      <c r="CA390" s="140"/>
      <c r="CB390" s="140"/>
      <c r="CC390" s="140"/>
      <c r="CD390" s="139"/>
      <c r="CE390" s="140"/>
      <c r="CF390" s="140"/>
      <c r="CG390" s="140"/>
      <c r="CH390" s="140"/>
      <c r="CI390" s="140"/>
      <c r="CJ390" s="140"/>
      <c r="CK390" s="140"/>
      <c r="CL390" s="140"/>
      <c r="CM390" s="140"/>
      <c r="CN390" s="139"/>
      <c r="CO390" s="140"/>
      <c r="CP390" s="140"/>
      <c r="CQ390" s="140"/>
      <c r="CR390" s="140"/>
      <c r="CS390" s="140"/>
      <c r="CT390" s="140"/>
      <c r="CU390" s="140"/>
      <c r="CV390" s="140"/>
      <c r="CW390" s="140"/>
      <c r="CX390" s="139"/>
      <c r="CY390" s="140"/>
      <c r="CZ390" s="140"/>
      <c r="DH390" s="132"/>
      <c r="DR390" s="132"/>
      <c r="EB390" s="132"/>
      <c r="EL390" s="132"/>
      <c r="EV390" s="132"/>
      <c r="FF390" s="132"/>
      <c r="FP390" s="132"/>
      <c r="FZ390" s="132"/>
      <c r="GJ390" s="132"/>
      <c r="GT390" s="132"/>
      <c r="HD390" s="132"/>
      <c r="HN390" s="132"/>
      <c r="HX390" s="132"/>
      <c r="IH390" s="132"/>
    </row>
    <row xmlns:x14ac="http://schemas.microsoft.com/office/spreadsheetml/2009/9/ac" r="391" s="3" customFormat="true" x14ac:dyDescent="0.25">
      <c r="A391" s="401"/>
      <c r="B391" s="132"/>
      <c r="L391" s="132"/>
      <c r="V391" s="132"/>
      <c r="AF391" s="132"/>
      <c r="AP391" s="132"/>
      <c r="AZ391" s="139"/>
      <c r="BA391" s="139"/>
      <c r="BB391" s="139"/>
      <c r="BC391" s="139"/>
      <c r="BD391" s="139"/>
      <c r="BE391" s="139"/>
      <c r="BF391" s="139"/>
      <c r="BG391" s="139"/>
      <c r="BH391" s="140"/>
      <c r="BI391" s="140"/>
      <c r="BJ391" s="139"/>
      <c r="BK391" s="140"/>
      <c r="BL391" s="140"/>
      <c r="BM391" s="140"/>
      <c r="BN391" s="140"/>
      <c r="BO391" s="140"/>
      <c r="BP391" s="140"/>
      <c r="BQ391" s="140"/>
      <c r="BR391" s="140"/>
      <c r="BS391" s="140"/>
      <c r="BT391" s="139"/>
      <c r="BU391" s="140"/>
      <c r="BV391" s="140"/>
      <c r="BW391" s="140"/>
      <c r="BX391" s="140"/>
      <c r="BY391" s="140"/>
      <c r="BZ391" s="140"/>
      <c r="CA391" s="140"/>
      <c r="CB391" s="140"/>
      <c r="CC391" s="140"/>
      <c r="CD391" s="139"/>
      <c r="CE391" s="140"/>
      <c r="CF391" s="140"/>
      <c r="CG391" s="140"/>
      <c r="CH391" s="140"/>
      <c r="CI391" s="140"/>
      <c r="CJ391" s="140"/>
      <c r="CK391" s="140"/>
      <c r="CL391" s="140"/>
      <c r="CM391" s="140"/>
      <c r="CN391" s="139"/>
      <c r="CO391" s="140"/>
      <c r="CP391" s="140"/>
      <c r="CQ391" s="140"/>
      <c r="CR391" s="140"/>
      <c r="CS391" s="140"/>
      <c r="CT391" s="140"/>
      <c r="CU391" s="140"/>
      <c r="CV391" s="140"/>
      <c r="CW391" s="140"/>
      <c r="CX391" s="139"/>
      <c r="CY391" s="140"/>
      <c r="CZ391" s="140"/>
      <c r="DH391" s="132"/>
      <c r="DR391" s="132"/>
      <c r="EB391" s="132"/>
      <c r="EL391" s="132"/>
      <c r="EV391" s="132"/>
      <c r="FF391" s="132"/>
      <c r="FP391" s="132"/>
      <c r="FZ391" s="132"/>
      <c r="GJ391" s="132"/>
      <c r="GT391" s="132"/>
      <c r="HD391" s="132"/>
      <c r="HN391" s="132"/>
      <c r="HX391" s="132"/>
      <c r="IH391" s="132"/>
    </row>
    <row xmlns:x14ac="http://schemas.microsoft.com/office/spreadsheetml/2009/9/ac" r="392" s="3" customFormat="true" x14ac:dyDescent="0.25">
      <c r="A392" s="401"/>
      <c r="B392" s="132"/>
      <c r="L392" s="132"/>
      <c r="V392" s="132"/>
      <c r="AF392" s="132"/>
      <c r="AP392" s="132"/>
      <c r="AZ392" s="139"/>
      <c r="BA392" s="139"/>
      <c r="BB392" s="139"/>
      <c r="BC392" s="139"/>
      <c r="BD392" s="139"/>
      <c r="BE392" s="139"/>
      <c r="BF392" s="139"/>
      <c r="BG392" s="139"/>
      <c r="BH392" s="140"/>
      <c r="BI392" s="140"/>
      <c r="BJ392" s="139"/>
      <c r="BK392" s="140"/>
      <c r="BL392" s="140"/>
      <c r="BM392" s="140"/>
      <c r="BN392" s="140"/>
      <c r="BO392" s="140"/>
      <c r="BP392" s="140"/>
      <c r="BQ392" s="140"/>
      <c r="BR392" s="140"/>
      <c r="BS392" s="140"/>
      <c r="BT392" s="139"/>
      <c r="BU392" s="140"/>
      <c r="BV392" s="140"/>
      <c r="BW392" s="140"/>
      <c r="BX392" s="140"/>
      <c r="BY392" s="140"/>
      <c r="BZ392" s="140"/>
      <c r="CA392" s="140"/>
      <c r="CB392" s="140"/>
      <c r="CC392" s="140"/>
      <c r="CD392" s="139"/>
      <c r="CE392" s="140"/>
      <c r="CF392" s="140"/>
      <c r="CG392" s="140"/>
      <c r="CH392" s="140"/>
      <c r="CI392" s="140"/>
      <c r="CJ392" s="140"/>
      <c r="CK392" s="140"/>
      <c r="CL392" s="140"/>
      <c r="CM392" s="140"/>
      <c r="CN392" s="139"/>
      <c r="CO392" s="140"/>
      <c r="CP392" s="140"/>
      <c r="CQ392" s="140"/>
      <c r="CR392" s="140"/>
      <c r="CS392" s="140"/>
      <c r="CT392" s="140"/>
      <c r="CU392" s="140"/>
      <c r="CV392" s="140"/>
      <c r="CW392" s="140"/>
      <c r="CX392" s="139"/>
      <c r="CY392" s="140"/>
      <c r="CZ392" s="140"/>
      <c r="DH392" s="132"/>
      <c r="DR392" s="132"/>
      <c r="EB392" s="132"/>
      <c r="EL392" s="132"/>
      <c r="EV392" s="132"/>
      <c r="FF392" s="132"/>
      <c r="FP392" s="132"/>
      <c r="FZ392" s="132"/>
      <c r="GJ392" s="132"/>
      <c r="GT392" s="132"/>
      <c r="HD392" s="132"/>
      <c r="HN392" s="132"/>
      <c r="HX392" s="132"/>
      <c r="IH392" s="132"/>
    </row>
    <row xmlns:x14ac="http://schemas.microsoft.com/office/spreadsheetml/2009/9/ac" r="393" s="3" customFormat="true" x14ac:dyDescent="0.25">
      <c r="A393" s="401"/>
      <c r="B393" s="132"/>
      <c r="L393" s="132"/>
      <c r="V393" s="132"/>
      <c r="AF393" s="132"/>
      <c r="AP393" s="132"/>
      <c r="AZ393" s="139"/>
      <c r="BA393" s="139"/>
      <c r="BB393" s="139"/>
      <c r="BC393" s="139"/>
      <c r="BD393" s="139"/>
      <c r="BE393" s="139"/>
      <c r="BF393" s="139"/>
      <c r="BG393" s="139"/>
      <c r="BH393" s="140"/>
      <c r="BI393" s="140"/>
      <c r="BJ393" s="139"/>
      <c r="BK393" s="140"/>
      <c r="BL393" s="140"/>
      <c r="BM393" s="140"/>
      <c r="BN393" s="140"/>
      <c r="BO393" s="140"/>
      <c r="BP393" s="140"/>
      <c r="BQ393" s="140"/>
      <c r="BR393" s="140"/>
      <c r="BS393" s="140"/>
      <c r="BT393" s="139"/>
      <c r="BU393" s="140"/>
      <c r="BV393" s="140"/>
      <c r="BW393" s="140"/>
      <c r="BX393" s="140"/>
      <c r="BY393" s="140"/>
      <c r="BZ393" s="140"/>
      <c r="CA393" s="140"/>
      <c r="CB393" s="140"/>
      <c r="CC393" s="140"/>
      <c r="CD393" s="139"/>
      <c r="CE393" s="140"/>
      <c r="CF393" s="140"/>
      <c r="CG393" s="140"/>
      <c r="CH393" s="140"/>
      <c r="CI393" s="140"/>
      <c r="CJ393" s="140"/>
      <c r="CK393" s="140"/>
      <c r="CL393" s="140"/>
      <c r="CM393" s="140"/>
      <c r="CN393" s="139"/>
      <c r="CO393" s="140"/>
      <c r="CP393" s="140"/>
      <c r="CQ393" s="140"/>
      <c r="CR393" s="140"/>
      <c r="CS393" s="140"/>
      <c r="CT393" s="140"/>
      <c r="CU393" s="140"/>
      <c r="CV393" s="140"/>
      <c r="CW393" s="140"/>
      <c r="CX393" s="139"/>
      <c r="CY393" s="140"/>
      <c r="CZ393" s="140"/>
      <c r="DH393" s="132"/>
      <c r="DR393" s="132"/>
      <c r="EB393" s="132"/>
      <c r="EL393" s="132"/>
      <c r="EV393" s="132"/>
      <c r="FF393" s="132"/>
      <c r="FP393" s="132"/>
      <c r="FZ393" s="132"/>
      <c r="GJ393" s="132"/>
      <c r="GT393" s="132"/>
      <c r="HD393" s="132"/>
      <c r="HN393" s="132"/>
      <c r="HX393" s="132"/>
      <c r="IH393" s="132"/>
    </row>
    <row xmlns:x14ac="http://schemas.microsoft.com/office/spreadsheetml/2009/9/ac" r="394" s="3" customFormat="true" x14ac:dyDescent="0.25">
      <c r="A394" s="401"/>
      <c r="B394" s="132"/>
      <c r="L394" s="132"/>
      <c r="V394" s="132"/>
      <c r="AF394" s="132"/>
      <c r="AP394" s="132"/>
      <c r="AZ394" s="139"/>
      <c r="BA394" s="139"/>
      <c r="BB394" s="139"/>
      <c r="BC394" s="139"/>
      <c r="BD394" s="139"/>
      <c r="BE394" s="139"/>
      <c r="BF394" s="139"/>
      <c r="BG394" s="139"/>
      <c r="BH394" s="140"/>
      <c r="BI394" s="140"/>
      <c r="BJ394" s="139"/>
      <c r="BK394" s="140"/>
      <c r="BL394" s="140"/>
      <c r="BM394" s="140"/>
      <c r="BN394" s="140"/>
      <c r="BO394" s="140"/>
      <c r="BP394" s="140"/>
      <c r="BQ394" s="140"/>
      <c r="BR394" s="140"/>
      <c r="BS394" s="140"/>
      <c r="BT394" s="139"/>
      <c r="BU394" s="140"/>
      <c r="BV394" s="140"/>
      <c r="BW394" s="140"/>
      <c r="BX394" s="140"/>
      <c r="BY394" s="140"/>
      <c r="BZ394" s="140"/>
      <c r="CA394" s="140"/>
      <c r="CB394" s="140"/>
      <c r="CC394" s="140"/>
      <c r="CD394" s="139"/>
      <c r="CE394" s="140"/>
      <c r="CF394" s="140"/>
      <c r="CG394" s="140"/>
      <c r="CH394" s="140"/>
      <c r="CI394" s="140"/>
      <c r="CJ394" s="140"/>
      <c r="CK394" s="140"/>
      <c r="CL394" s="140"/>
      <c r="CM394" s="140"/>
      <c r="CN394" s="139"/>
      <c r="CO394" s="140"/>
      <c r="CP394" s="140"/>
      <c r="CQ394" s="140"/>
      <c r="CR394" s="140"/>
      <c r="CS394" s="140"/>
      <c r="CT394" s="140"/>
      <c r="CU394" s="140"/>
      <c r="CV394" s="140"/>
      <c r="CW394" s="140"/>
      <c r="CX394" s="139"/>
      <c r="CY394" s="140"/>
      <c r="CZ394" s="140"/>
      <c r="DH394" s="132"/>
      <c r="DR394" s="132"/>
      <c r="EB394" s="132"/>
      <c r="EL394" s="132"/>
      <c r="EV394" s="132"/>
      <c r="FF394" s="132"/>
      <c r="FP394" s="132"/>
      <c r="FZ394" s="132"/>
      <c r="GJ394" s="132"/>
      <c r="GT394" s="132"/>
      <c r="HD394" s="132"/>
      <c r="HN394" s="132"/>
      <c r="HX394" s="132"/>
      <c r="IH394" s="132"/>
    </row>
    <row xmlns:x14ac="http://schemas.microsoft.com/office/spreadsheetml/2009/9/ac" r="395" s="3" customFormat="true" x14ac:dyDescent="0.25">
      <c r="A395" s="401"/>
      <c r="B395" s="132"/>
      <c r="L395" s="132"/>
      <c r="V395" s="132"/>
      <c r="AF395" s="132"/>
      <c r="AP395" s="132"/>
      <c r="AZ395" s="139"/>
      <c r="BA395" s="139"/>
      <c r="BB395" s="139"/>
      <c r="BC395" s="139"/>
      <c r="BD395" s="139"/>
      <c r="BE395" s="139"/>
      <c r="BF395" s="139"/>
      <c r="BG395" s="139"/>
      <c r="BH395" s="140"/>
      <c r="BI395" s="140"/>
      <c r="BJ395" s="139"/>
      <c r="BK395" s="140"/>
      <c r="BL395" s="140"/>
      <c r="BM395" s="140"/>
      <c r="BN395" s="140"/>
      <c r="BO395" s="140"/>
      <c r="BP395" s="140"/>
      <c r="BQ395" s="140"/>
      <c r="BR395" s="140"/>
      <c r="BS395" s="140"/>
      <c r="BT395" s="139"/>
      <c r="BU395" s="140"/>
      <c r="BV395" s="140"/>
      <c r="BW395" s="140"/>
      <c r="BX395" s="140"/>
      <c r="BY395" s="140"/>
      <c r="BZ395" s="140"/>
      <c r="CA395" s="140"/>
      <c r="CB395" s="140"/>
      <c r="CC395" s="140"/>
      <c r="CD395" s="139"/>
      <c r="CE395" s="140"/>
      <c r="CF395" s="140"/>
      <c r="CG395" s="140"/>
      <c r="CH395" s="140"/>
      <c r="CI395" s="140"/>
      <c r="CJ395" s="140"/>
      <c r="CK395" s="140"/>
      <c r="CL395" s="140"/>
      <c r="CM395" s="140"/>
      <c r="CN395" s="139"/>
      <c r="CO395" s="140"/>
      <c r="CP395" s="140"/>
      <c r="CQ395" s="140"/>
      <c r="CR395" s="140"/>
      <c r="CS395" s="140"/>
      <c r="CT395" s="140"/>
      <c r="CU395" s="140"/>
      <c r="CV395" s="140"/>
      <c r="CW395" s="140"/>
      <c r="CX395" s="139"/>
      <c r="CY395" s="140"/>
      <c r="CZ395" s="140"/>
      <c r="DH395" s="132"/>
      <c r="DR395" s="132"/>
      <c r="EB395" s="132"/>
      <c r="EL395" s="132"/>
      <c r="EV395" s="132"/>
      <c r="FF395" s="132"/>
      <c r="FP395" s="132"/>
      <c r="FZ395" s="132"/>
      <c r="GJ395" s="132"/>
      <c r="GT395" s="132"/>
      <c r="HD395" s="132"/>
      <c r="HN395" s="132"/>
      <c r="HX395" s="132"/>
      <c r="IH395" s="132"/>
    </row>
    <row xmlns:x14ac="http://schemas.microsoft.com/office/spreadsheetml/2009/9/ac" r="396" s="3" customFormat="true" x14ac:dyDescent="0.25">
      <c r="A396" s="401"/>
      <c r="B396" s="132"/>
      <c r="L396" s="132"/>
      <c r="V396" s="132"/>
      <c r="AF396" s="132"/>
      <c r="AP396" s="132"/>
      <c r="AZ396" s="139"/>
      <c r="BA396" s="139"/>
      <c r="BB396" s="139"/>
      <c r="BC396" s="139"/>
      <c r="BD396" s="139"/>
      <c r="BE396" s="139"/>
      <c r="BF396" s="139"/>
      <c r="BG396" s="139"/>
      <c r="BH396" s="140"/>
      <c r="BI396" s="140"/>
      <c r="BJ396" s="139"/>
      <c r="BK396" s="140"/>
      <c r="BL396" s="140"/>
      <c r="BM396" s="140"/>
      <c r="BN396" s="140"/>
      <c r="BO396" s="140"/>
      <c r="BP396" s="140"/>
      <c r="BQ396" s="140"/>
      <c r="BR396" s="140"/>
      <c r="BS396" s="140"/>
      <c r="BT396" s="139"/>
      <c r="BU396" s="140"/>
      <c r="BV396" s="140"/>
      <c r="BW396" s="140"/>
      <c r="BX396" s="140"/>
      <c r="BY396" s="140"/>
      <c r="BZ396" s="140"/>
      <c r="CA396" s="140"/>
      <c r="CB396" s="140"/>
      <c r="CC396" s="140"/>
      <c r="CD396" s="139"/>
      <c r="CE396" s="140"/>
      <c r="CF396" s="140"/>
      <c r="CG396" s="140"/>
      <c r="CH396" s="140"/>
      <c r="CI396" s="140"/>
      <c r="CJ396" s="140"/>
      <c r="CK396" s="140"/>
      <c r="CL396" s="140"/>
      <c r="CM396" s="140"/>
      <c r="CN396" s="139"/>
      <c r="CO396" s="140"/>
      <c r="CP396" s="140"/>
      <c r="CQ396" s="140"/>
      <c r="CR396" s="140"/>
      <c r="CS396" s="140"/>
      <c r="CT396" s="140"/>
      <c r="CU396" s="140"/>
      <c r="CV396" s="140"/>
      <c r="CW396" s="140"/>
      <c r="CX396" s="139"/>
      <c r="CY396" s="140"/>
      <c r="CZ396" s="140"/>
      <c r="DH396" s="132"/>
      <c r="DR396" s="132"/>
      <c r="EB396" s="132"/>
      <c r="EL396" s="132"/>
      <c r="EV396" s="132"/>
      <c r="FF396" s="132"/>
      <c r="FP396" s="132"/>
      <c r="FZ396" s="132"/>
      <c r="GJ396" s="132"/>
      <c r="GT396" s="132"/>
      <c r="HD396" s="132"/>
      <c r="HN396" s="132"/>
      <c r="HX396" s="132"/>
      <c r="IH396" s="132"/>
    </row>
    <row xmlns:x14ac="http://schemas.microsoft.com/office/spreadsheetml/2009/9/ac" r="397" s="3" customFormat="true" x14ac:dyDescent="0.25">
      <c r="A397" s="401"/>
      <c r="B397" s="132"/>
      <c r="L397" s="132"/>
      <c r="V397" s="132"/>
      <c r="AF397" s="132"/>
      <c r="AP397" s="132"/>
      <c r="AZ397" s="139"/>
      <c r="BA397" s="139"/>
      <c r="BB397" s="139"/>
      <c r="BC397" s="139"/>
      <c r="BD397" s="139"/>
      <c r="BE397" s="139"/>
      <c r="BF397" s="139"/>
      <c r="BG397" s="139"/>
      <c r="BH397" s="140"/>
      <c r="BI397" s="140"/>
      <c r="BJ397" s="139"/>
      <c r="BK397" s="140"/>
      <c r="BL397" s="140"/>
      <c r="BM397" s="140"/>
      <c r="BN397" s="140"/>
      <c r="BO397" s="140"/>
      <c r="BP397" s="140"/>
      <c r="BQ397" s="140"/>
      <c r="BR397" s="140"/>
      <c r="BS397" s="140"/>
      <c r="BT397" s="139"/>
      <c r="BU397" s="140"/>
      <c r="BV397" s="140"/>
      <c r="BW397" s="140"/>
      <c r="BX397" s="140"/>
      <c r="BY397" s="140"/>
      <c r="BZ397" s="140"/>
      <c r="CA397" s="140"/>
      <c r="CB397" s="140"/>
      <c r="CC397" s="140"/>
      <c r="CD397" s="139"/>
      <c r="CE397" s="140"/>
      <c r="CF397" s="140"/>
      <c r="CG397" s="140"/>
      <c r="CH397" s="140"/>
      <c r="CI397" s="140"/>
      <c r="CJ397" s="140"/>
      <c r="CK397" s="140"/>
      <c r="CL397" s="140"/>
      <c r="CM397" s="140"/>
      <c r="CN397" s="139"/>
      <c r="CO397" s="140"/>
      <c r="CP397" s="140"/>
      <c r="CQ397" s="140"/>
      <c r="CR397" s="140"/>
      <c r="CS397" s="140"/>
      <c r="CT397" s="140"/>
      <c r="CU397" s="140"/>
      <c r="CV397" s="140"/>
      <c r="CW397" s="140"/>
      <c r="CX397" s="139"/>
      <c r="CY397" s="140"/>
      <c r="CZ397" s="140"/>
      <c r="DH397" s="132"/>
      <c r="DR397" s="132"/>
      <c r="EB397" s="132"/>
      <c r="EL397" s="132"/>
      <c r="EV397" s="132"/>
      <c r="FF397" s="132"/>
      <c r="FP397" s="132"/>
      <c r="FZ397" s="132"/>
      <c r="GJ397" s="132"/>
      <c r="GT397" s="132"/>
      <c r="HD397" s="132"/>
      <c r="HN397" s="132"/>
      <c r="HX397" s="132"/>
      <c r="IH397" s="132"/>
    </row>
    <row xmlns:x14ac="http://schemas.microsoft.com/office/spreadsheetml/2009/9/ac" r="398" s="3" customFormat="true" x14ac:dyDescent="0.25">
      <c r="A398" s="401"/>
      <c r="B398" s="132"/>
      <c r="L398" s="132"/>
      <c r="V398" s="132"/>
      <c r="AF398" s="132"/>
      <c r="AP398" s="132"/>
      <c r="AZ398" s="139"/>
      <c r="BA398" s="139"/>
      <c r="BB398" s="139"/>
      <c r="BC398" s="139"/>
      <c r="BD398" s="139"/>
      <c r="BE398" s="139"/>
      <c r="BF398" s="139"/>
      <c r="BG398" s="139"/>
      <c r="BH398" s="140"/>
      <c r="BI398" s="140"/>
      <c r="BJ398" s="139"/>
      <c r="BK398" s="140"/>
      <c r="BL398" s="140"/>
      <c r="BM398" s="140"/>
      <c r="BN398" s="140"/>
      <c r="BO398" s="140"/>
      <c r="BP398" s="140"/>
      <c r="BQ398" s="140"/>
      <c r="BR398" s="140"/>
      <c r="BS398" s="140"/>
      <c r="BT398" s="139"/>
      <c r="BU398" s="140"/>
      <c r="BV398" s="140"/>
      <c r="BW398" s="140"/>
      <c r="BX398" s="140"/>
      <c r="BY398" s="140"/>
      <c r="BZ398" s="140"/>
      <c r="CA398" s="140"/>
      <c r="CB398" s="140"/>
      <c r="CC398" s="140"/>
      <c r="CD398" s="139"/>
      <c r="CE398" s="140"/>
      <c r="CF398" s="140"/>
      <c r="CG398" s="140"/>
      <c r="CH398" s="140"/>
      <c r="CI398" s="140"/>
      <c r="CJ398" s="140"/>
      <c r="CK398" s="140"/>
      <c r="CL398" s="140"/>
      <c r="CM398" s="140"/>
      <c r="CN398" s="139"/>
      <c r="CO398" s="140"/>
      <c r="CP398" s="140"/>
      <c r="CQ398" s="140"/>
      <c r="CR398" s="140"/>
      <c r="CS398" s="140"/>
      <c r="CT398" s="140"/>
      <c r="CU398" s="140"/>
      <c r="CV398" s="140"/>
      <c r="CW398" s="140"/>
      <c r="CX398" s="139"/>
      <c r="CY398" s="140"/>
      <c r="CZ398" s="140"/>
      <c r="DH398" s="132"/>
      <c r="DR398" s="132"/>
      <c r="EB398" s="132"/>
      <c r="EL398" s="132"/>
      <c r="EV398" s="132"/>
      <c r="FF398" s="132"/>
      <c r="FP398" s="132"/>
      <c r="FZ398" s="132"/>
      <c r="GJ398" s="132"/>
      <c r="GT398" s="132"/>
      <c r="HD398" s="132"/>
      <c r="HN398" s="132"/>
      <c r="HX398" s="132"/>
      <c r="IH398" s="132"/>
    </row>
    <row xmlns:x14ac="http://schemas.microsoft.com/office/spreadsheetml/2009/9/ac" r="399" s="3" customFormat="true" x14ac:dyDescent="0.25">
      <c r="A399" s="401"/>
      <c r="B399" s="132"/>
      <c r="L399" s="132"/>
      <c r="V399" s="132"/>
      <c r="AF399" s="132"/>
      <c r="AP399" s="132"/>
      <c r="AZ399" s="139"/>
      <c r="BA399" s="139"/>
      <c r="BB399" s="139"/>
      <c r="BC399" s="139"/>
      <c r="BD399" s="139"/>
      <c r="BE399" s="139"/>
      <c r="BF399" s="139"/>
      <c r="BG399" s="139"/>
      <c r="BH399" s="140"/>
      <c r="BI399" s="140"/>
      <c r="BJ399" s="139"/>
      <c r="BK399" s="140"/>
      <c r="BL399" s="140"/>
      <c r="BM399" s="140"/>
      <c r="BN399" s="140"/>
      <c r="BO399" s="140"/>
      <c r="BP399" s="140"/>
      <c r="BQ399" s="140"/>
      <c r="BR399" s="140"/>
      <c r="BS399" s="140"/>
      <c r="BT399" s="139"/>
      <c r="BU399" s="140"/>
      <c r="BV399" s="140"/>
      <c r="BW399" s="140"/>
      <c r="BX399" s="140"/>
      <c r="BY399" s="140"/>
      <c r="BZ399" s="140"/>
      <c r="CA399" s="140"/>
      <c r="CB399" s="140"/>
      <c r="CC399" s="140"/>
      <c r="CD399" s="139"/>
      <c r="CE399" s="140"/>
      <c r="CF399" s="140"/>
      <c r="CG399" s="140"/>
      <c r="CH399" s="140"/>
      <c r="CI399" s="140"/>
      <c r="CJ399" s="140"/>
      <c r="CK399" s="140"/>
      <c r="CL399" s="140"/>
      <c r="CM399" s="140"/>
      <c r="CN399" s="139"/>
      <c r="CO399" s="140"/>
      <c r="CP399" s="140"/>
      <c r="CQ399" s="140"/>
      <c r="CR399" s="140"/>
      <c r="CS399" s="140"/>
      <c r="CT399" s="140"/>
      <c r="CU399" s="140"/>
      <c r="CV399" s="140"/>
      <c r="CW399" s="140"/>
      <c r="CX399" s="139"/>
      <c r="CY399" s="140"/>
      <c r="CZ399" s="140"/>
      <c r="DH399" s="132"/>
      <c r="DR399" s="132"/>
      <c r="EB399" s="132"/>
      <c r="EL399" s="132"/>
      <c r="EV399" s="132"/>
      <c r="FF399" s="132"/>
      <c r="FP399" s="132"/>
      <c r="FZ399" s="132"/>
      <c r="GJ399" s="132"/>
      <c r="GT399" s="132"/>
      <c r="HD399" s="132"/>
      <c r="HN399" s="132"/>
      <c r="HX399" s="132"/>
      <c r="IH399" s="132"/>
    </row>
    <row xmlns:x14ac="http://schemas.microsoft.com/office/spreadsheetml/2009/9/ac" r="400" s="3" customFormat="true" x14ac:dyDescent="0.25">
      <c r="A400" s="401"/>
      <c r="B400" s="132"/>
      <c r="L400" s="132"/>
      <c r="V400" s="132"/>
      <c r="AF400" s="132"/>
      <c r="AP400" s="132"/>
      <c r="AZ400" s="139"/>
      <c r="BA400" s="139"/>
      <c r="BB400" s="139"/>
      <c r="BC400" s="139"/>
      <c r="BD400" s="139"/>
      <c r="BE400" s="139"/>
      <c r="BF400" s="139"/>
      <c r="BG400" s="139"/>
      <c r="BH400" s="140"/>
      <c r="BI400" s="140"/>
      <c r="BJ400" s="139"/>
      <c r="BK400" s="140"/>
      <c r="BL400" s="140"/>
      <c r="BM400" s="140"/>
      <c r="BN400" s="140"/>
      <c r="BO400" s="140"/>
      <c r="BP400" s="140"/>
      <c r="BQ400" s="140"/>
      <c r="BR400" s="140"/>
      <c r="BS400" s="140"/>
      <c r="BT400" s="139"/>
      <c r="BU400" s="140"/>
      <c r="BV400" s="140"/>
      <c r="BW400" s="140"/>
      <c r="BX400" s="140"/>
      <c r="BY400" s="140"/>
      <c r="BZ400" s="140"/>
      <c r="CA400" s="140"/>
      <c r="CB400" s="140"/>
      <c r="CC400" s="140"/>
      <c r="CD400" s="139"/>
      <c r="CE400" s="140"/>
      <c r="CF400" s="140"/>
      <c r="CG400" s="140"/>
      <c r="CH400" s="140"/>
      <c r="CI400" s="140"/>
      <c r="CJ400" s="140"/>
      <c r="CK400" s="140"/>
      <c r="CL400" s="140"/>
      <c r="CM400" s="140"/>
      <c r="CN400" s="139"/>
      <c r="CO400" s="140"/>
      <c r="CP400" s="140"/>
      <c r="CQ400" s="140"/>
      <c r="CR400" s="140"/>
      <c r="CS400" s="140"/>
      <c r="CT400" s="140"/>
      <c r="CU400" s="140"/>
      <c r="CV400" s="140"/>
      <c r="CW400" s="140"/>
      <c r="CX400" s="139"/>
      <c r="CY400" s="140"/>
      <c r="CZ400" s="140"/>
      <c r="DH400" s="132"/>
      <c r="DR400" s="132"/>
      <c r="EB400" s="132"/>
      <c r="EL400" s="132"/>
      <c r="EV400" s="132"/>
      <c r="FF400" s="132"/>
      <c r="FP400" s="132"/>
      <c r="FZ400" s="132"/>
      <c r="GJ400" s="132"/>
      <c r="GT400" s="132"/>
      <c r="HD400" s="132"/>
      <c r="HN400" s="132"/>
      <c r="HX400" s="132"/>
      <c r="IH400" s="132"/>
    </row>
    <row xmlns:x14ac="http://schemas.microsoft.com/office/spreadsheetml/2009/9/ac" r="401" s="3" customFormat="true" x14ac:dyDescent="0.25">
      <c r="A401" s="401"/>
      <c r="B401" s="132"/>
      <c r="L401" s="132"/>
      <c r="V401" s="132"/>
      <c r="AF401" s="132"/>
      <c r="AP401" s="132"/>
      <c r="AZ401" s="139"/>
      <c r="BA401" s="139"/>
      <c r="BB401" s="139"/>
      <c r="BC401" s="139"/>
      <c r="BD401" s="139"/>
      <c r="BE401" s="139"/>
      <c r="BF401" s="139"/>
      <c r="BG401" s="139"/>
      <c r="BH401" s="140"/>
      <c r="BI401" s="140"/>
      <c r="BJ401" s="139"/>
      <c r="BK401" s="140"/>
      <c r="BL401" s="140"/>
      <c r="BM401" s="140"/>
      <c r="BN401" s="140"/>
      <c r="BO401" s="140"/>
      <c r="BP401" s="140"/>
      <c r="BQ401" s="140"/>
      <c r="BR401" s="140"/>
      <c r="BS401" s="140"/>
      <c r="BT401" s="139"/>
      <c r="BU401" s="140"/>
      <c r="BV401" s="140"/>
      <c r="BW401" s="140"/>
      <c r="BX401" s="140"/>
      <c r="BY401" s="140"/>
      <c r="BZ401" s="140"/>
      <c r="CA401" s="140"/>
      <c r="CB401" s="140"/>
      <c r="CC401" s="140"/>
      <c r="CD401" s="139"/>
      <c r="CE401" s="140"/>
      <c r="CF401" s="140"/>
      <c r="CG401" s="140"/>
      <c r="CH401" s="140"/>
      <c r="CI401" s="140"/>
      <c r="CJ401" s="140"/>
      <c r="CK401" s="140"/>
      <c r="CL401" s="140"/>
      <c r="CM401" s="140"/>
      <c r="CN401" s="139"/>
      <c r="CO401" s="140"/>
      <c r="CP401" s="140"/>
      <c r="CQ401" s="140"/>
      <c r="CR401" s="140"/>
      <c r="CS401" s="140"/>
      <c r="CT401" s="140"/>
      <c r="CU401" s="140"/>
      <c r="CV401" s="140"/>
      <c r="CW401" s="140"/>
      <c r="CX401" s="139"/>
      <c r="CY401" s="140"/>
      <c r="CZ401" s="140"/>
      <c r="DH401" s="132"/>
      <c r="DR401" s="132"/>
      <c r="EB401" s="132"/>
      <c r="EL401" s="132"/>
      <c r="EV401" s="132"/>
      <c r="FF401" s="132"/>
      <c r="FP401" s="132"/>
      <c r="FZ401" s="132"/>
      <c r="GJ401" s="132"/>
      <c r="GT401" s="132"/>
      <c r="HD401" s="132"/>
      <c r="HN401" s="132"/>
      <c r="HX401" s="132"/>
      <c r="IH401" s="132"/>
    </row>
    <row xmlns:x14ac="http://schemas.microsoft.com/office/spreadsheetml/2009/9/ac" r="402" s="3" customFormat="true" x14ac:dyDescent="0.25">
      <c r="A402" s="401"/>
      <c r="B402" s="132"/>
      <c r="L402" s="132"/>
      <c r="V402" s="132"/>
      <c r="AF402" s="132"/>
      <c r="AP402" s="132"/>
      <c r="AZ402" s="139"/>
      <c r="BA402" s="139"/>
      <c r="BB402" s="139"/>
      <c r="BC402" s="139"/>
      <c r="BD402" s="139"/>
      <c r="BE402" s="139"/>
      <c r="BF402" s="139"/>
      <c r="BG402" s="139"/>
      <c r="BH402" s="140"/>
      <c r="BI402" s="140"/>
      <c r="BJ402" s="139"/>
      <c r="BK402" s="140"/>
      <c r="BL402" s="140"/>
      <c r="BM402" s="140"/>
      <c r="BN402" s="140"/>
      <c r="BO402" s="140"/>
      <c r="BP402" s="140"/>
      <c r="BQ402" s="140"/>
      <c r="BR402" s="140"/>
      <c r="BS402" s="140"/>
      <c r="BT402" s="139"/>
      <c r="BU402" s="140"/>
      <c r="BV402" s="140"/>
      <c r="BW402" s="140"/>
      <c r="BX402" s="140"/>
      <c r="BY402" s="140"/>
      <c r="BZ402" s="140"/>
      <c r="CA402" s="140"/>
      <c r="CB402" s="140"/>
      <c r="CC402" s="140"/>
      <c r="CD402" s="139"/>
      <c r="CE402" s="140"/>
      <c r="CF402" s="140"/>
      <c r="CG402" s="140"/>
      <c r="CH402" s="140"/>
      <c r="CI402" s="140"/>
      <c r="CJ402" s="140"/>
      <c r="CK402" s="140"/>
      <c r="CL402" s="140"/>
      <c r="CM402" s="140"/>
      <c r="CN402" s="139"/>
      <c r="CO402" s="140"/>
      <c r="CP402" s="140"/>
      <c r="CQ402" s="140"/>
      <c r="CR402" s="140"/>
      <c r="CS402" s="140"/>
      <c r="CT402" s="140"/>
      <c r="CU402" s="140"/>
      <c r="CV402" s="140"/>
      <c r="CW402" s="140"/>
      <c r="CX402" s="139"/>
      <c r="CY402" s="140"/>
      <c r="CZ402" s="140"/>
      <c r="DH402" s="132"/>
      <c r="DR402" s="132"/>
      <c r="EB402" s="132"/>
      <c r="EL402" s="132"/>
      <c r="EV402" s="132"/>
      <c r="FF402" s="132"/>
      <c r="FP402" s="132"/>
      <c r="FZ402" s="132"/>
      <c r="GJ402" s="132"/>
      <c r="GT402" s="132"/>
      <c r="HD402" s="132"/>
      <c r="HN402" s="132"/>
      <c r="HX402" s="132"/>
      <c r="IH402" s="132"/>
    </row>
    <row xmlns:x14ac="http://schemas.microsoft.com/office/spreadsheetml/2009/9/ac" r="403" s="3" customFormat="true" x14ac:dyDescent="0.25">
      <c r="A403" s="401"/>
      <c r="B403" s="132"/>
      <c r="L403" s="132"/>
      <c r="V403" s="132"/>
      <c r="AF403" s="132"/>
      <c r="AP403" s="132"/>
      <c r="AZ403" s="139"/>
      <c r="BA403" s="139"/>
      <c r="BB403" s="139"/>
      <c r="BC403" s="139"/>
      <c r="BD403" s="139"/>
      <c r="BE403" s="139"/>
      <c r="BF403" s="139"/>
      <c r="BG403" s="139"/>
      <c r="BH403" s="140"/>
      <c r="BI403" s="140"/>
      <c r="BJ403" s="139"/>
      <c r="BK403" s="140"/>
      <c r="BL403" s="140"/>
      <c r="BM403" s="140"/>
      <c r="BN403" s="140"/>
      <c r="BO403" s="140"/>
      <c r="BP403" s="140"/>
      <c r="BQ403" s="140"/>
      <c r="BR403" s="140"/>
      <c r="BS403" s="140"/>
      <c r="BT403" s="139"/>
      <c r="BU403" s="140"/>
      <c r="BV403" s="140"/>
      <c r="BW403" s="140"/>
      <c r="BX403" s="140"/>
      <c r="BY403" s="140"/>
      <c r="BZ403" s="140"/>
      <c r="CA403" s="140"/>
      <c r="CB403" s="140"/>
      <c r="CC403" s="140"/>
      <c r="CD403" s="139"/>
      <c r="CE403" s="140"/>
      <c r="CF403" s="140"/>
      <c r="CG403" s="140"/>
      <c r="CH403" s="140"/>
      <c r="CI403" s="140"/>
      <c r="CJ403" s="140"/>
      <c r="CK403" s="140"/>
      <c r="CL403" s="140"/>
      <c r="CM403" s="140"/>
      <c r="CN403" s="139"/>
      <c r="CO403" s="140"/>
      <c r="CP403" s="140"/>
      <c r="CQ403" s="140"/>
      <c r="CR403" s="140"/>
      <c r="CS403" s="140"/>
      <c r="CT403" s="140"/>
      <c r="CU403" s="140"/>
      <c r="CV403" s="140"/>
      <c r="CW403" s="140"/>
      <c r="CX403" s="139"/>
      <c r="CY403" s="140"/>
      <c r="CZ403" s="140"/>
      <c r="DH403" s="132"/>
      <c r="DR403" s="132"/>
      <c r="EB403" s="132"/>
      <c r="EL403" s="132"/>
      <c r="EV403" s="132"/>
      <c r="FF403" s="132"/>
      <c r="FP403" s="132"/>
      <c r="FZ403" s="132"/>
      <c r="GJ403" s="132"/>
      <c r="GT403" s="132"/>
      <c r="HD403" s="132"/>
      <c r="HN403" s="132"/>
      <c r="HX403" s="132"/>
      <c r="IH403" s="132"/>
    </row>
    <row xmlns:x14ac="http://schemas.microsoft.com/office/spreadsheetml/2009/9/ac" r="404" s="3" customFormat="true" x14ac:dyDescent="0.25">
      <c r="A404" s="401"/>
      <c r="B404" s="132"/>
      <c r="L404" s="132"/>
      <c r="V404" s="132"/>
      <c r="AF404" s="132"/>
      <c r="AP404" s="132"/>
      <c r="AZ404" s="139"/>
      <c r="BA404" s="139"/>
      <c r="BB404" s="139"/>
      <c r="BC404" s="139"/>
      <c r="BD404" s="139"/>
      <c r="BE404" s="139"/>
      <c r="BF404" s="139"/>
      <c r="BG404" s="139"/>
      <c r="BH404" s="140"/>
      <c r="BI404" s="140"/>
      <c r="BJ404" s="139"/>
      <c r="BK404" s="140"/>
      <c r="BL404" s="140"/>
      <c r="BM404" s="140"/>
      <c r="BN404" s="140"/>
      <c r="BO404" s="140"/>
      <c r="BP404" s="140"/>
      <c r="BQ404" s="140"/>
      <c r="BR404" s="140"/>
      <c r="BS404" s="140"/>
      <c r="BT404" s="139"/>
      <c r="BU404" s="140"/>
      <c r="BV404" s="140"/>
      <c r="BW404" s="140"/>
      <c r="BX404" s="140"/>
      <c r="BY404" s="140"/>
      <c r="BZ404" s="140"/>
      <c r="CA404" s="140"/>
      <c r="CB404" s="140"/>
      <c r="CC404" s="140"/>
      <c r="CD404" s="139"/>
      <c r="CE404" s="140"/>
      <c r="CF404" s="140"/>
      <c r="CG404" s="140"/>
      <c r="CH404" s="140"/>
      <c r="CI404" s="140"/>
      <c r="CJ404" s="140"/>
      <c r="CK404" s="140"/>
      <c r="CL404" s="140"/>
      <c r="CM404" s="140"/>
      <c r="CN404" s="139"/>
      <c r="CO404" s="140"/>
      <c r="CP404" s="140"/>
      <c r="CQ404" s="140"/>
      <c r="CR404" s="140"/>
      <c r="CS404" s="140"/>
      <c r="CT404" s="140"/>
      <c r="CU404" s="140"/>
      <c r="CV404" s="140"/>
      <c r="CW404" s="140"/>
      <c r="CX404" s="139"/>
      <c r="CY404" s="140"/>
      <c r="CZ404" s="140"/>
      <c r="DH404" s="132"/>
      <c r="DR404" s="132"/>
      <c r="EB404" s="132"/>
      <c r="EL404" s="132"/>
      <c r="EV404" s="132"/>
      <c r="FF404" s="132"/>
      <c r="FP404" s="132"/>
      <c r="FZ404" s="132"/>
      <c r="GJ404" s="132"/>
      <c r="GT404" s="132"/>
      <c r="HD404" s="132"/>
      <c r="HN404" s="132"/>
      <c r="HX404" s="132"/>
      <c r="IH404" s="132"/>
    </row>
    <row xmlns:x14ac="http://schemas.microsoft.com/office/spreadsheetml/2009/9/ac" r="405" s="3" customFormat="true" x14ac:dyDescent="0.25">
      <c r="A405" s="401"/>
      <c r="B405" s="132"/>
      <c r="L405" s="132"/>
      <c r="V405" s="132"/>
      <c r="AF405" s="132"/>
      <c r="AP405" s="132"/>
      <c r="AZ405" s="139"/>
      <c r="BA405" s="139"/>
      <c r="BB405" s="139"/>
      <c r="BC405" s="139"/>
      <c r="BD405" s="139"/>
      <c r="BE405" s="139"/>
      <c r="BF405" s="139"/>
      <c r="BG405" s="139"/>
      <c r="BH405" s="140"/>
      <c r="BI405" s="140"/>
      <c r="BJ405" s="139"/>
      <c r="BK405" s="140"/>
      <c r="BL405" s="140"/>
      <c r="BM405" s="140"/>
      <c r="BN405" s="140"/>
      <c r="BO405" s="140"/>
      <c r="BP405" s="140"/>
      <c r="BQ405" s="140"/>
      <c r="BR405" s="140"/>
      <c r="BS405" s="140"/>
      <c r="BT405" s="139"/>
      <c r="BU405" s="140"/>
      <c r="BV405" s="140"/>
      <c r="BW405" s="140"/>
      <c r="BX405" s="140"/>
      <c r="BY405" s="140"/>
      <c r="BZ405" s="140"/>
      <c r="CA405" s="140"/>
      <c r="CB405" s="140"/>
      <c r="CC405" s="140"/>
      <c r="CD405" s="139"/>
      <c r="CE405" s="140"/>
      <c r="CF405" s="140"/>
      <c r="CG405" s="140"/>
      <c r="CH405" s="140"/>
      <c r="CI405" s="140"/>
      <c r="CJ405" s="140"/>
      <c r="CK405" s="140"/>
      <c r="CL405" s="140"/>
      <c r="CM405" s="140"/>
      <c r="CN405" s="139"/>
      <c r="CO405" s="140"/>
      <c r="CP405" s="140"/>
      <c r="CQ405" s="140"/>
      <c r="CR405" s="140"/>
      <c r="CS405" s="140"/>
      <c r="CT405" s="140"/>
      <c r="CU405" s="140"/>
      <c r="CV405" s="140"/>
      <c r="CW405" s="140"/>
      <c r="CX405" s="139"/>
      <c r="CY405" s="140"/>
      <c r="CZ405" s="140"/>
      <c r="DH405" s="132"/>
      <c r="DR405" s="132"/>
      <c r="EB405" s="132"/>
      <c r="EL405" s="132"/>
      <c r="EV405" s="132"/>
      <c r="FF405" s="132"/>
      <c r="FP405" s="132"/>
      <c r="FZ405" s="132"/>
      <c r="GJ405" s="132"/>
      <c r="GT405" s="132"/>
      <c r="HD405" s="132"/>
      <c r="HN405" s="132"/>
      <c r="HX405" s="132"/>
      <c r="IH405" s="132"/>
    </row>
    <row xmlns:x14ac="http://schemas.microsoft.com/office/spreadsheetml/2009/9/ac" r="406" s="3" customFormat="true" x14ac:dyDescent="0.25">
      <c r="A406" s="401"/>
      <c r="B406" s="132"/>
      <c r="L406" s="132"/>
      <c r="V406" s="132"/>
      <c r="AF406" s="132"/>
      <c r="AP406" s="132"/>
      <c r="AZ406" s="139"/>
      <c r="BA406" s="139"/>
      <c r="BB406" s="139"/>
      <c r="BC406" s="139"/>
      <c r="BD406" s="139"/>
      <c r="BE406" s="139"/>
      <c r="BF406" s="139"/>
      <c r="BG406" s="139"/>
      <c r="BH406" s="140"/>
      <c r="BI406" s="140"/>
      <c r="BJ406" s="139"/>
      <c r="BK406" s="140"/>
      <c r="BL406" s="140"/>
      <c r="BM406" s="140"/>
      <c r="BN406" s="140"/>
      <c r="BO406" s="140"/>
      <c r="BP406" s="140"/>
      <c r="BQ406" s="140"/>
      <c r="BR406" s="140"/>
      <c r="BS406" s="140"/>
      <c r="BT406" s="139"/>
      <c r="BU406" s="140"/>
      <c r="BV406" s="140"/>
      <c r="BW406" s="140"/>
      <c r="BX406" s="140"/>
      <c r="BY406" s="140"/>
      <c r="BZ406" s="140"/>
      <c r="CA406" s="140"/>
      <c r="CB406" s="140"/>
      <c r="CC406" s="140"/>
      <c r="CD406" s="139"/>
      <c r="CE406" s="140"/>
      <c r="CF406" s="140"/>
      <c r="CG406" s="140"/>
      <c r="CH406" s="140"/>
      <c r="CI406" s="140"/>
      <c r="CJ406" s="140"/>
      <c r="CK406" s="140"/>
      <c r="CL406" s="140"/>
      <c r="CM406" s="140"/>
      <c r="CN406" s="139"/>
      <c r="CO406" s="140"/>
      <c r="CP406" s="140"/>
      <c r="CQ406" s="140"/>
      <c r="CR406" s="140"/>
      <c r="CS406" s="140"/>
      <c r="CT406" s="140"/>
      <c r="CU406" s="140"/>
      <c r="CV406" s="140"/>
      <c r="CW406" s="140"/>
      <c r="CX406" s="139"/>
      <c r="CY406" s="140"/>
      <c r="CZ406" s="140"/>
      <c r="DH406" s="132"/>
      <c r="DR406" s="132"/>
      <c r="EB406" s="132"/>
      <c r="EL406" s="132"/>
      <c r="EV406" s="132"/>
      <c r="FF406" s="132"/>
      <c r="FP406" s="132"/>
      <c r="FZ406" s="132"/>
      <c r="GJ406" s="132"/>
      <c r="GT406" s="132"/>
      <c r="HD406" s="132"/>
      <c r="HN406" s="132"/>
      <c r="HX406" s="132"/>
      <c r="IH406" s="132"/>
    </row>
    <row xmlns:x14ac="http://schemas.microsoft.com/office/spreadsheetml/2009/9/ac" r="407" s="3" customFormat="true" x14ac:dyDescent="0.25">
      <c r="A407" s="401"/>
      <c r="B407" s="132"/>
      <c r="L407" s="132"/>
      <c r="V407" s="132"/>
      <c r="AF407" s="132"/>
      <c r="AP407" s="132"/>
      <c r="AZ407" s="139"/>
      <c r="BA407" s="139"/>
      <c r="BB407" s="139"/>
      <c r="BC407" s="139"/>
      <c r="BD407" s="139"/>
      <c r="BE407" s="139"/>
      <c r="BF407" s="139"/>
      <c r="BG407" s="139"/>
      <c r="BH407" s="140"/>
      <c r="BI407" s="140"/>
      <c r="BJ407" s="139"/>
      <c r="BK407" s="140"/>
      <c r="BL407" s="140"/>
      <c r="BM407" s="140"/>
      <c r="BN407" s="140"/>
      <c r="BO407" s="140"/>
      <c r="BP407" s="140"/>
      <c r="BQ407" s="140"/>
      <c r="BR407" s="140"/>
      <c r="BS407" s="140"/>
      <c r="BT407" s="139"/>
      <c r="BU407" s="140"/>
      <c r="BV407" s="140"/>
      <c r="BW407" s="140"/>
      <c r="BX407" s="140"/>
      <c r="BY407" s="140"/>
      <c r="BZ407" s="140"/>
      <c r="CA407" s="140"/>
      <c r="CB407" s="140"/>
      <c r="CC407" s="140"/>
      <c r="CD407" s="139"/>
      <c r="CE407" s="140"/>
      <c r="CF407" s="140"/>
      <c r="CG407" s="140"/>
      <c r="CH407" s="140"/>
      <c r="CI407" s="140"/>
      <c r="CJ407" s="140"/>
      <c r="CK407" s="140"/>
      <c r="CL407" s="140"/>
      <c r="CM407" s="140"/>
      <c r="CN407" s="139"/>
      <c r="CO407" s="140"/>
      <c r="CP407" s="140"/>
      <c r="CQ407" s="140"/>
      <c r="CR407" s="140"/>
      <c r="CS407" s="140"/>
      <c r="CT407" s="140"/>
      <c r="CU407" s="140"/>
      <c r="CV407" s="140"/>
      <c r="CW407" s="140"/>
      <c r="CX407" s="139"/>
      <c r="CY407" s="140"/>
      <c r="CZ407" s="140"/>
      <c r="DH407" s="132"/>
      <c r="DR407" s="132"/>
      <c r="EB407" s="132"/>
      <c r="EL407" s="132"/>
      <c r="EV407" s="132"/>
      <c r="FF407" s="132"/>
      <c r="FP407" s="132"/>
      <c r="FZ407" s="132"/>
      <c r="GJ407" s="132"/>
      <c r="GT407" s="132"/>
      <c r="HD407" s="132"/>
      <c r="HN407" s="132"/>
      <c r="HX407" s="132"/>
      <c r="IH407" s="132"/>
    </row>
    <row xmlns:x14ac="http://schemas.microsoft.com/office/spreadsheetml/2009/9/ac" r="408" s="3" customFormat="true" x14ac:dyDescent="0.25">
      <c r="A408" s="401"/>
      <c r="B408" s="132"/>
      <c r="L408" s="132"/>
      <c r="V408" s="132"/>
      <c r="AF408" s="132"/>
      <c r="AP408" s="132"/>
      <c r="AZ408" s="139"/>
      <c r="BA408" s="139"/>
      <c r="BB408" s="139"/>
      <c r="BC408" s="139"/>
      <c r="BD408" s="139"/>
      <c r="BE408" s="139"/>
      <c r="BF408" s="139"/>
      <c r="BG408" s="139"/>
      <c r="BH408" s="140"/>
      <c r="BI408" s="140"/>
      <c r="BJ408" s="139"/>
      <c r="BK408" s="140"/>
      <c r="BL408" s="140"/>
      <c r="BM408" s="140"/>
      <c r="BN408" s="140"/>
      <c r="BO408" s="140"/>
      <c r="BP408" s="140"/>
      <c r="BQ408" s="140"/>
      <c r="BR408" s="140"/>
      <c r="BS408" s="140"/>
      <c r="BT408" s="139"/>
      <c r="BU408" s="140"/>
      <c r="BV408" s="140"/>
      <c r="BW408" s="140"/>
      <c r="BX408" s="140"/>
      <c r="BY408" s="140"/>
      <c r="BZ408" s="140"/>
      <c r="CA408" s="140"/>
      <c r="CB408" s="140"/>
      <c r="CC408" s="140"/>
      <c r="CD408" s="139"/>
      <c r="CE408" s="140"/>
      <c r="CF408" s="140"/>
      <c r="CG408" s="140"/>
      <c r="CH408" s="140"/>
      <c r="CI408" s="140"/>
      <c r="CJ408" s="140"/>
      <c r="CK408" s="140"/>
      <c r="CL408" s="140"/>
      <c r="CM408" s="140"/>
      <c r="CN408" s="139"/>
      <c r="CO408" s="140"/>
      <c r="CP408" s="140"/>
      <c r="CQ408" s="140"/>
      <c r="CR408" s="140"/>
      <c r="CS408" s="140"/>
      <c r="CT408" s="140"/>
      <c r="CU408" s="140"/>
      <c r="CV408" s="140"/>
      <c r="CW408" s="140"/>
      <c r="CX408" s="139"/>
      <c r="CY408" s="140"/>
      <c r="CZ408" s="140"/>
      <c r="DH408" s="132"/>
      <c r="DR408" s="132"/>
      <c r="EB408" s="132"/>
      <c r="EL408" s="132"/>
      <c r="EV408" s="132"/>
      <c r="FF408" s="132"/>
      <c r="FP408" s="132"/>
      <c r="FZ408" s="132"/>
      <c r="GJ408" s="132"/>
      <c r="GT408" s="132"/>
      <c r="HD408" s="132"/>
      <c r="HN408" s="132"/>
      <c r="HX408" s="132"/>
      <c r="IH408" s="132"/>
    </row>
    <row xmlns:x14ac="http://schemas.microsoft.com/office/spreadsheetml/2009/9/ac" r="409" s="3" customFormat="true" x14ac:dyDescent="0.25">
      <c r="A409" s="401"/>
      <c r="B409" s="132"/>
      <c r="L409" s="132"/>
      <c r="V409" s="132"/>
      <c r="AF409" s="132"/>
      <c r="AP409" s="132"/>
      <c r="AZ409" s="139"/>
      <c r="BA409" s="139"/>
      <c r="BB409" s="139"/>
      <c r="BC409" s="139"/>
      <c r="BD409" s="139"/>
      <c r="BE409" s="139"/>
      <c r="BF409" s="139"/>
      <c r="BG409" s="139"/>
      <c r="BH409" s="140"/>
      <c r="BI409" s="140"/>
      <c r="BJ409" s="139"/>
      <c r="BK409" s="140"/>
      <c r="BL409" s="140"/>
      <c r="BM409" s="140"/>
      <c r="BN409" s="140"/>
      <c r="BO409" s="140"/>
      <c r="BP409" s="140"/>
      <c r="BQ409" s="140"/>
      <c r="BR409" s="140"/>
      <c r="BS409" s="140"/>
      <c r="BT409" s="139"/>
      <c r="BU409" s="140"/>
      <c r="BV409" s="140"/>
      <c r="BW409" s="140"/>
      <c r="BX409" s="140"/>
      <c r="BY409" s="140"/>
      <c r="BZ409" s="140"/>
      <c r="CA409" s="140"/>
      <c r="CB409" s="140"/>
      <c r="CC409" s="140"/>
      <c r="CD409" s="139"/>
      <c r="CE409" s="140"/>
      <c r="CF409" s="140"/>
      <c r="CG409" s="140"/>
      <c r="CH409" s="140"/>
      <c r="CI409" s="140"/>
      <c r="CJ409" s="140"/>
      <c r="CK409" s="140"/>
      <c r="CL409" s="140"/>
      <c r="CM409" s="140"/>
      <c r="CN409" s="139"/>
      <c r="CO409" s="140"/>
      <c r="CP409" s="140"/>
      <c r="CQ409" s="140"/>
      <c r="CR409" s="140"/>
      <c r="CS409" s="140"/>
      <c r="CT409" s="140"/>
      <c r="CU409" s="140"/>
      <c r="CV409" s="140"/>
      <c r="CW409" s="140"/>
      <c r="CX409" s="139"/>
      <c r="CY409" s="140"/>
      <c r="CZ409" s="140"/>
      <c r="DH409" s="132"/>
      <c r="DR409" s="132"/>
      <c r="EB409" s="132"/>
      <c r="EL409" s="132"/>
      <c r="EV409" s="132"/>
      <c r="FF409" s="132"/>
      <c r="FP409" s="132"/>
      <c r="FZ409" s="132"/>
      <c r="GJ409" s="132"/>
      <c r="GT409" s="132"/>
      <c r="HD409" s="132"/>
      <c r="HN409" s="132"/>
      <c r="HX409" s="132"/>
      <c r="IH409" s="132"/>
    </row>
    <row xmlns:x14ac="http://schemas.microsoft.com/office/spreadsheetml/2009/9/ac" r="410" s="3" customFormat="true" x14ac:dyDescent="0.25">
      <c r="A410" s="401"/>
      <c r="B410" s="132"/>
      <c r="L410" s="132"/>
      <c r="V410" s="132"/>
      <c r="AF410" s="132"/>
      <c r="AP410" s="132"/>
      <c r="AZ410" s="139"/>
      <c r="BA410" s="139"/>
      <c r="BB410" s="139"/>
      <c r="BC410" s="139"/>
      <c r="BD410" s="139"/>
      <c r="BE410" s="139"/>
      <c r="BF410" s="139"/>
      <c r="BG410" s="139"/>
      <c r="BH410" s="140"/>
      <c r="BI410" s="140"/>
      <c r="BJ410" s="139"/>
      <c r="BK410" s="140"/>
      <c r="BL410" s="140"/>
      <c r="BM410" s="140"/>
      <c r="BN410" s="140"/>
      <c r="BO410" s="140"/>
      <c r="BP410" s="140"/>
      <c r="BQ410" s="140"/>
      <c r="BR410" s="140"/>
      <c r="BS410" s="140"/>
      <c r="BT410" s="139"/>
      <c r="BU410" s="140"/>
      <c r="BV410" s="140"/>
      <c r="BW410" s="140"/>
      <c r="BX410" s="140"/>
      <c r="BY410" s="140"/>
      <c r="BZ410" s="140"/>
      <c r="CA410" s="140"/>
      <c r="CB410" s="140"/>
      <c r="CC410" s="140"/>
      <c r="CD410" s="139"/>
      <c r="CE410" s="140"/>
      <c r="CF410" s="140"/>
      <c r="CG410" s="140"/>
      <c r="CH410" s="140"/>
      <c r="CI410" s="140"/>
      <c r="CJ410" s="140"/>
      <c r="CK410" s="140"/>
      <c r="CL410" s="140"/>
      <c r="CM410" s="140"/>
      <c r="CN410" s="139"/>
      <c r="CO410" s="140"/>
      <c r="CP410" s="140"/>
      <c r="CQ410" s="140"/>
      <c r="CR410" s="140"/>
      <c r="CS410" s="140"/>
      <c r="CT410" s="140"/>
      <c r="CU410" s="140"/>
      <c r="CV410" s="140"/>
      <c r="CW410" s="140"/>
      <c r="CX410" s="139"/>
      <c r="CY410" s="140"/>
      <c r="CZ410" s="140"/>
      <c r="DH410" s="132"/>
      <c r="DR410" s="132"/>
      <c r="EB410" s="132"/>
      <c r="EL410" s="132"/>
      <c r="EV410" s="132"/>
      <c r="FF410" s="132"/>
      <c r="FP410" s="132"/>
      <c r="FZ410" s="132"/>
      <c r="GJ410" s="132"/>
      <c r="GT410" s="132"/>
      <c r="HD410" s="132"/>
      <c r="HN410" s="132"/>
      <c r="HX410" s="132"/>
      <c r="IH410" s="132"/>
    </row>
    <row xmlns:x14ac="http://schemas.microsoft.com/office/spreadsheetml/2009/9/ac" r="411" s="3" customFormat="true" x14ac:dyDescent="0.25">
      <c r="A411" s="401"/>
      <c r="B411" s="132"/>
      <c r="L411" s="132"/>
      <c r="V411" s="132"/>
      <c r="AF411" s="132"/>
      <c r="AP411" s="132"/>
      <c r="AZ411" s="139"/>
      <c r="BA411" s="139"/>
      <c r="BB411" s="139"/>
      <c r="BC411" s="139"/>
      <c r="BD411" s="139"/>
      <c r="BE411" s="139"/>
      <c r="BF411" s="139"/>
      <c r="BG411" s="139"/>
      <c r="BH411" s="140"/>
      <c r="BI411" s="140"/>
      <c r="BJ411" s="139"/>
      <c r="BK411" s="140"/>
      <c r="BL411" s="140"/>
      <c r="BM411" s="140"/>
      <c r="BN411" s="140"/>
      <c r="BO411" s="140"/>
      <c r="BP411" s="140"/>
      <c r="BQ411" s="140"/>
      <c r="BR411" s="140"/>
      <c r="BS411" s="140"/>
      <c r="BT411" s="139"/>
      <c r="BU411" s="140"/>
      <c r="BV411" s="140"/>
      <c r="BW411" s="140"/>
      <c r="BX411" s="140"/>
      <c r="BY411" s="140"/>
      <c r="BZ411" s="140"/>
      <c r="CA411" s="140"/>
      <c r="CB411" s="140"/>
      <c r="CC411" s="140"/>
      <c r="CD411" s="139"/>
      <c r="CE411" s="140"/>
      <c r="CF411" s="140"/>
      <c r="CG411" s="140"/>
      <c r="CH411" s="140"/>
      <c r="CI411" s="140"/>
      <c r="CJ411" s="140"/>
      <c r="CK411" s="140"/>
      <c r="CL411" s="140"/>
      <c r="CM411" s="140"/>
      <c r="CN411" s="139"/>
      <c r="CO411" s="140"/>
      <c r="CP411" s="140"/>
      <c r="CQ411" s="140"/>
      <c r="CR411" s="140"/>
      <c r="CS411" s="140"/>
      <c r="CT411" s="140"/>
      <c r="CU411" s="140"/>
      <c r="CV411" s="140"/>
      <c r="CW411" s="140"/>
      <c r="CX411" s="139"/>
      <c r="CY411" s="140"/>
      <c r="CZ411" s="140"/>
      <c r="DH411" s="132"/>
      <c r="DR411" s="132"/>
      <c r="EB411" s="132"/>
      <c r="EL411" s="132"/>
      <c r="EV411" s="132"/>
      <c r="FF411" s="132"/>
      <c r="FP411" s="132"/>
      <c r="FZ411" s="132"/>
      <c r="GJ411" s="132"/>
      <c r="GT411" s="132"/>
      <c r="HD411" s="132"/>
      <c r="HN411" s="132"/>
      <c r="HX411" s="132"/>
      <c r="IH411" s="132"/>
    </row>
    <row xmlns:x14ac="http://schemas.microsoft.com/office/spreadsheetml/2009/9/ac" r="412" s="3" customFormat="true" x14ac:dyDescent="0.25">
      <c r="A412" s="401"/>
      <c r="B412" s="132"/>
      <c r="L412" s="132"/>
      <c r="V412" s="132"/>
      <c r="AF412" s="132"/>
      <c r="AP412" s="132"/>
      <c r="AZ412" s="139"/>
      <c r="BA412" s="139"/>
      <c r="BB412" s="139"/>
      <c r="BC412" s="139"/>
      <c r="BD412" s="139"/>
      <c r="BE412" s="139"/>
      <c r="BF412" s="139"/>
      <c r="BG412" s="139"/>
      <c r="BH412" s="140"/>
      <c r="BI412" s="140"/>
      <c r="BJ412" s="139"/>
      <c r="BK412" s="140"/>
      <c r="BL412" s="140"/>
      <c r="BM412" s="140"/>
      <c r="BN412" s="140"/>
      <c r="BO412" s="140"/>
      <c r="BP412" s="140"/>
      <c r="BQ412" s="140"/>
      <c r="BR412" s="140"/>
      <c r="BS412" s="140"/>
      <c r="BT412" s="139"/>
      <c r="BU412" s="140"/>
      <c r="BV412" s="140"/>
      <c r="BW412" s="140"/>
      <c r="BX412" s="140"/>
      <c r="BY412" s="140"/>
      <c r="BZ412" s="140"/>
      <c r="CA412" s="140"/>
      <c r="CB412" s="140"/>
      <c r="CC412" s="140"/>
      <c r="CD412" s="139"/>
      <c r="CE412" s="140"/>
      <c r="CF412" s="140"/>
      <c r="CG412" s="140"/>
      <c r="CH412" s="140"/>
      <c r="CI412" s="140"/>
      <c r="CJ412" s="140"/>
      <c r="CK412" s="140"/>
      <c r="CL412" s="140"/>
      <c r="CM412" s="140"/>
      <c r="CN412" s="139"/>
      <c r="CO412" s="140"/>
      <c r="CP412" s="140"/>
      <c r="CQ412" s="140"/>
      <c r="CR412" s="140"/>
      <c r="CS412" s="140"/>
      <c r="CT412" s="140"/>
      <c r="CU412" s="140"/>
      <c r="CV412" s="140"/>
      <c r="CW412" s="140"/>
      <c r="CX412" s="139"/>
      <c r="CY412" s="140"/>
      <c r="CZ412" s="140"/>
      <c r="DH412" s="132"/>
      <c r="DR412" s="132"/>
      <c r="EB412" s="132"/>
      <c r="EL412" s="132"/>
      <c r="EV412" s="132"/>
      <c r="FF412" s="132"/>
      <c r="FP412" s="132"/>
      <c r="FZ412" s="132"/>
      <c r="GJ412" s="132"/>
      <c r="GT412" s="132"/>
      <c r="HD412" s="132"/>
      <c r="HN412" s="132"/>
      <c r="HX412" s="132"/>
      <c r="IH412" s="132"/>
    </row>
    <row xmlns:x14ac="http://schemas.microsoft.com/office/spreadsheetml/2009/9/ac" r="413" s="3" customFormat="true" x14ac:dyDescent="0.25">
      <c r="A413" s="401"/>
      <c r="B413" s="132"/>
      <c r="L413" s="132"/>
      <c r="V413" s="132"/>
      <c r="AF413" s="132"/>
      <c r="AP413" s="132"/>
      <c r="AZ413" s="139"/>
      <c r="BA413" s="139"/>
      <c r="BB413" s="139"/>
      <c r="BC413" s="139"/>
      <c r="BD413" s="139"/>
      <c r="BE413" s="139"/>
      <c r="BF413" s="139"/>
      <c r="BG413" s="139"/>
      <c r="BH413" s="140"/>
      <c r="BI413" s="140"/>
      <c r="BJ413" s="139"/>
      <c r="BK413" s="140"/>
      <c r="BL413" s="140"/>
      <c r="BM413" s="140"/>
      <c r="BN413" s="140"/>
      <c r="BO413" s="140"/>
      <c r="BP413" s="140"/>
      <c r="BQ413" s="140"/>
      <c r="BR413" s="140"/>
      <c r="BS413" s="140"/>
      <c r="BT413" s="139"/>
      <c r="BU413" s="140"/>
      <c r="BV413" s="140"/>
      <c r="BW413" s="140"/>
      <c r="BX413" s="140"/>
      <c r="BY413" s="140"/>
      <c r="BZ413" s="140"/>
      <c r="CA413" s="140"/>
      <c r="CB413" s="140"/>
      <c r="CC413" s="140"/>
      <c r="CD413" s="139"/>
      <c r="CE413" s="140"/>
      <c r="CF413" s="140"/>
      <c r="CG413" s="140"/>
      <c r="CH413" s="140"/>
      <c r="CI413" s="140"/>
      <c r="CJ413" s="140"/>
      <c r="CK413" s="140"/>
      <c r="CL413" s="140"/>
      <c r="CM413" s="140"/>
      <c r="CN413" s="139"/>
      <c r="CO413" s="140"/>
      <c r="CP413" s="140"/>
      <c r="CQ413" s="140"/>
      <c r="CR413" s="140"/>
      <c r="CS413" s="140"/>
      <c r="CT413" s="140"/>
      <c r="CU413" s="140"/>
      <c r="CV413" s="140"/>
      <c r="CW413" s="140"/>
      <c r="CX413" s="139"/>
      <c r="CY413" s="140"/>
      <c r="CZ413" s="140"/>
      <c r="DH413" s="132"/>
      <c r="DR413" s="132"/>
      <c r="EB413" s="132"/>
      <c r="EL413" s="132"/>
      <c r="EV413" s="132"/>
      <c r="FF413" s="132"/>
      <c r="FP413" s="132"/>
      <c r="FZ413" s="132"/>
      <c r="GJ413" s="132"/>
      <c r="GT413" s="132"/>
      <c r="HD413" s="132"/>
      <c r="HN413" s="132"/>
      <c r="HX413" s="132"/>
      <c r="IH413" s="132"/>
    </row>
    <row xmlns:x14ac="http://schemas.microsoft.com/office/spreadsheetml/2009/9/ac" r="414" s="3" customFormat="true" x14ac:dyDescent="0.25">
      <c r="A414" s="401"/>
      <c r="B414" s="132"/>
      <c r="L414" s="132"/>
      <c r="V414" s="132"/>
      <c r="AF414" s="132"/>
      <c r="AP414" s="132"/>
      <c r="AZ414" s="139"/>
      <c r="BA414" s="139"/>
      <c r="BB414" s="139"/>
      <c r="BC414" s="139"/>
      <c r="BD414" s="139"/>
      <c r="BE414" s="139"/>
      <c r="BF414" s="139"/>
      <c r="BG414" s="139"/>
      <c r="BH414" s="140"/>
      <c r="BI414" s="140"/>
      <c r="BJ414" s="139"/>
      <c r="BK414" s="140"/>
      <c r="BL414" s="140"/>
      <c r="BM414" s="140"/>
      <c r="BN414" s="140"/>
      <c r="BO414" s="140"/>
      <c r="BP414" s="140"/>
      <c r="BQ414" s="140"/>
      <c r="BR414" s="140"/>
      <c r="BS414" s="140"/>
      <c r="BT414" s="139"/>
      <c r="BU414" s="140"/>
      <c r="BV414" s="140"/>
      <c r="BW414" s="140"/>
      <c r="BX414" s="140"/>
      <c r="BY414" s="140"/>
      <c r="BZ414" s="140"/>
      <c r="CA414" s="140"/>
      <c r="CB414" s="140"/>
      <c r="CC414" s="140"/>
      <c r="CD414" s="139"/>
      <c r="CE414" s="140"/>
      <c r="CF414" s="140"/>
      <c r="CG414" s="140"/>
      <c r="CH414" s="140"/>
      <c r="CI414" s="140"/>
      <c r="CJ414" s="140"/>
      <c r="CK414" s="140"/>
      <c r="CL414" s="140"/>
      <c r="CM414" s="140"/>
      <c r="CN414" s="139"/>
      <c r="CO414" s="140"/>
      <c r="CP414" s="140"/>
      <c r="CQ414" s="140"/>
      <c r="CR414" s="140"/>
      <c r="CS414" s="140"/>
      <c r="CT414" s="140"/>
      <c r="CU414" s="140"/>
      <c r="CV414" s="140"/>
      <c r="CW414" s="140"/>
      <c r="CX414" s="139"/>
      <c r="CY414" s="140"/>
      <c r="CZ414" s="140"/>
      <c r="DH414" s="132"/>
      <c r="DR414" s="132"/>
      <c r="EB414" s="132"/>
      <c r="EL414" s="132"/>
      <c r="EV414" s="132"/>
      <c r="FF414" s="132"/>
      <c r="FP414" s="132"/>
      <c r="FZ414" s="132"/>
      <c r="GJ414" s="132"/>
      <c r="GT414" s="132"/>
      <c r="HD414" s="132"/>
      <c r="HN414" s="132"/>
      <c r="HX414" s="132"/>
      <c r="IH414" s="132"/>
    </row>
    <row xmlns:x14ac="http://schemas.microsoft.com/office/spreadsheetml/2009/9/ac" r="415" s="3" customFormat="true" x14ac:dyDescent="0.25">
      <c r="A415" s="401"/>
      <c r="B415" s="132"/>
      <c r="L415" s="132"/>
      <c r="V415" s="132"/>
      <c r="AF415" s="132"/>
      <c r="AP415" s="132"/>
      <c r="AZ415" s="139"/>
      <c r="BA415" s="139"/>
      <c r="BB415" s="139"/>
      <c r="BC415" s="139"/>
      <c r="BD415" s="139"/>
      <c r="BE415" s="139"/>
      <c r="BF415" s="139"/>
      <c r="BG415" s="139"/>
      <c r="BH415" s="140"/>
      <c r="BI415" s="140"/>
      <c r="BJ415" s="139"/>
      <c r="BK415" s="140"/>
      <c r="BL415" s="140"/>
      <c r="BM415" s="140"/>
      <c r="BN415" s="140"/>
      <c r="BO415" s="140"/>
      <c r="BP415" s="140"/>
      <c r="BQ415" s="140"/>
      <c r="BR415" s="140"/>
      <c r="BS415" s="140"/>
      <c r="BT415" s="139"/>
      <c r="BU415" s="140"/>
      <c r="BV415" s="140"/>
      <c r="BW415" s="140"/>
      <c r="BX415" s="140"/>
      <c r="BY415" s="140"/>
      <c r="BZ415" s="140"/>
      <c r="CA415" s="140"/>
      <c r="CB415" s="140"/>
      <c r="CC415" s="140"/>
      <c r="CD415" s="139"/>
      <c r="CE415" s="140"/>
      <c r="CF415" s="140"/>
      <c r="CG415" s="140"/>
      <c r="CH415" s="140"/>
      <c r="CI415" s="140"/>
      <c r="CJ415" s="140"/>
      <c r="CK415" s="140"/>
      <c r="CL415" s="140"/>
      <c r="CM415" s="140"/>
      <c r="CN415" s="139"/>
      <c r="CO415" s="140"/>
      <c r="CP415" s="140"/>
      <c r="CQ415" s="140"/>
      <c r="CR415" s="140"/>
      <c r="CS415" s="140"/>
      <c r="CT415" s="140"/>
      <c r="CU415" s="140"/>
      <c r="CV415" s="140"/>
      <c r="CW415" s="140"/>
      <c r="CX415" s="139"/>
      <c r="CY415" s="140"/>
      <c r="CZ415" s="140"/>
      <c r="DH415" s="132"/>
      <c r="DR415" s="132"/>
      <c r="EB415" s="132"/>
      <c r="EL415" s="132"/>
      <c r="EV415" s="132"/>
      <c r="FF415" s="132"/>
      <c r="FP415" s="132"/>
      <c r="FZ415" s="132"/>
      <c r="GJ415" s="132"/>
      <c r="GT415" s="132"/>
      <c r="HD415" s="132"/>
      <c r="HN415" s="132"/>
      <c r="HX415" s="132"/>
      <c r="IH415" s="132"/>
    </row>
    <row xmlns:x14ac="http://schemas.microsoft.com/office/spreadsheetml/2009/9/ac" r="416" s="3" customFormat="true" x14ac:dyDescent="0.25">
      <c r="A416" s="401"/>
      <c r="B416" s="132"/>
      <c r="L416" s="132"/>
      <c r="V416" s="132"/>
      <c r="AF416" s="132"/>
      <c r="AP416" s="132"/>
      <c r="AZ416" s="139"/>
      <c r="BA416" s="139"/>
      <c r="BB416" s="139"/>
      <c r="BC416" s="139"/>
      <c r="BD416" s="139"/>
      <c r="BE416" s="139"/>
      <c r="BF416" s="139"/>
      <c r="BG416" s="139"/>
      <c r="BH416" s="140"/>
      <c r="BI416" s="140"/>
      <c r="BJ416" s="139"/>
      <c r="BK416" s="140"/>
      <c r="BL416" s="140"/>
      <c r="BM416" s="140"/>
      <c r="BN416" s="140"/>
      <c r="BO416" s="140"/>
      <c r="BP416" s="140"/>
      <c r="BQ416" s="140"/>
      <c r="BR416" s="140"/>
      <c r="BS416" s="140"/>
      <c r="BT416" s="139"/>
      <c r="BU416" s="140"/>
      <c r="BV416" s="140"/>
      <c r="BW416" s="140"/>
      <c r="BX416" s="140"/>
      <c r="BY416" s="140"/>
      <c r="BZ416" s="140"/>
      <c r="CA416" s="140"/>
      <c r="CB416" s="140"/>
      <c r="CC416" s="140"/>
      <c r="CD416" s="139"/>
      <c r="CE416" s="140"/>
      <c r="CF416" s="140"/>
      <c r="CG416" s="140"/>
      <c r="CH416" s="140"/>
      <c r="CI416" s="140"/>
      <c r="CJ416" s="140"/>
      <c r="CK416" s="140"/>
      <c r="CL416" s="140"/>
      <c r="CM416" s="140"/>
      <c r="CN416" s="139"/>
      <c r="CO416" s="140"/>
      <c r="CP416" s="140"/>
      <c r="CQ416" s="140"/>
      <c r="CR416" s="140"/>
      <c r="CS416" s="140"/>
      <c r="CT416" s="140"/>
      <c r="CU416" s="140"/>
      <c r="CV416" s="140"/>
      <c r="CW416" s="140"/>
      <c r="CX416" s="139"/>
      <c r="CY416" s="140"/>
      <c r="CZ416" s="140"/>
      <c r="DH416" s="132"/>
      <c r="DR416" s="132"/>
      <c r="EB416" s="132"/>
      <c r="EL416" s="132"/>
      <c r="EV416" s="132"/>
      <c r="FF416" s="132"/>
      <c r="FP416" s="132"/>
      <c r="FZ416" s="132"/>
      <c r="GJ416" s="132"/>
      <c r="GT416" s="132"/>
      <c r="HD416" s="132"/>
      <c r="HN416" s="132"/>
      <c r="HX416" s="132"/>
      <c r="IH416" s="132"/>
    </row>
    <row xmlns:x14ac="http://schemas.microsoft.com/office/spreadsheetml/2009/9/ac" r="417" s="3" customFormat="true" x14ac:dyDescent="0.25">
      <c r="A417" s="401"/>
      <c r="B417" s="132"/>
      <c r="L417" s="132"/>
      <c r="V417" s="132"/>
      <c r="AF417" s="132"/>
      <c r="AP417" s="132"/>
      <c r="AZ417" s="139"/>
      <c r="BA417" s="139"/>
      <c r="BB417" s="139"/>
      <c r="BC417" s="139"/>
      <c r="BD417" s="139"/>
      <c r="BE417" s="139"/>
      <c r="BF417" s="139"/>
      <c r="BG417" s="139"/>
      <c r="BH417" s="140"/>
      <c r="BI417" s="140"/>
      <c r="BJ417" s="139"/>
      <c r="BK417" s="140"/>
      <c r="BL417" s="140"/>
      <c r="BM417" s="140"/>
      <c r="BN417" s="140"/>
      <c r="BO417" s="140"/>
      <c r="BP417" s="140"/>
      <c r="BQ417" s="140"/>
      <c r="BR417" s="140"/>
      <c r="BS417" s="140"/>
      <c r="BT417" s="139"/>
      <c r="BU417" s="140"/>
      <c r="BV417" s="140"/>
      <c r="BW417" s="140"/>
      <c r="BX417" s="140"/>
      <c r="BY417" s="140"/>
      <c r="BZ417" s="140"/>
      <c r="CA417" s="140"/>
      <c r="CB417" s="140"/>
      <c r="CC417" s="140"/>
      <c r="CD417" s="139"/>
      <c r="CE417" s="140"/>
      <c r="CF417" s="140"/>
      <c r="CG417" s="140"/>
      <c r="CH417" s="140"/>
      <c r="CI417" s="140"/>
      <c r="CJ417" s="140"/>
      <c r="CK417" s="140"/>
      <c r="CL417" s="140"/>
      <c r="CM417" s="140"/>
      <c r="CN417" s="139"/>
      <c r="CO417" s="140"/>
      <c r="CP417" s="140"/>
      <c r="CQ417" s="140"/>
      <c r="CR417" s="140"/>
      <c r="CS417" s="140"/>
      <c r="CT417" s="140"/>
      <c r="CU417" s="140"/>
      <c r="CV417" s="140"/>
      <c r="CW417" s="140"/>
      <c r="CX417" s="139"/>
      <c r="CY417" s="140"/>
      <c r="CZ417" s="140"/>
      <c r="DH417" s="132"/>
      <c r="DR417" s="132"/>
      <c r="EB417" s="132"/>
      <c r="EL417" s="132"/>
      <c r="EV417" s="132"/>
      <c r="FF417" s="132"/>
      <c r="FP417" s="132"/>
      <c r="FZ417" s="132"/>
      <c r="GJ417" s="132"/>
      <c r="GT417" s="132"/>
      <c r="HD417" s="132"/>
      <c r="HN417" s="132"/>
      <c r="HX417" s="132"/>
      <c r="IH417" s="132"/>
    </row>
    <row xmlns:x14ac="http://schemas.microsoft.com/office/spreadsheetml/2009/9/ac" r="418" s="3" customFormat="true" x14ac:dyDescent="0.25">
      <c r="A418" s="401"/>
      <c r="B418" s="132"/>
      <c r="L418" s="132"/>
      <c r="V418" s="132"/>
      <c r="AF418" s="132"/>
      <c r="AP418" s="132"/>
      <c r="AZ418" s="139"/>
      <c r="BA418" s="139"/>
      <c r="BB418" s="139"/>
      <c r="BC418" s="139"/>
      <c r="BD418" s="139"/>
      <c r="BE418" s="139"/>
      <c r="BF418" s="139"/>
      <c r="BG418" s="139"/>
      <c r="BH418" s="140"/>
      <c r="BI418" s="140"/>
      <c r="BJ418" s="139"/>
      <c r="BK418" s="140"/>
      <c r="BL418" s="140"/>
      <c r="BM418" s="140"/>
      <c r="BN418" s="140"/>
      <c r="BO418" s="140"/>
      <c r="BP418" s="140"/>
      <c r="BQ418" s="140"/>
      <c r="BR418" s="140"/>
      <c r="BS418" s="140"/>
      <c r="BT418" s="139"/>
      <c r="BU418" s="140"/>
      <c r="BV418" s="140"/>
      <c r="BW418" s="140"/>
      <c r="BX418" s="140"/>
      <c r="BY418" s="140"/>
      <c r="BZ418" s="140"/>
      <c r="CA418" s="140"/>
      <c r="CB418" s="140"/>
      <c r="CC418" s="140"/>
      <c r="CD418" s="139"/>
      <c r="CE418" s="140"/>
      <c r="CF418" s="140"/>
      <c r="CG418" s="140"/>
      <c r="CH418" s="140"/>
      <c r="CI418" s="140"/>
      <c r="CJ418" s="140"/>
      <c r="CK418" s="140"/>
      <c r="CL418" s="140"/>
      <c r="CM418" s="140"/>
      <c r="CN418" s="139"/>
      <c r="CO418" s="140"/>
      <c r="CP418" s="140"/>
      <c r="CQ418" s="140"/>
      <c r="CR418" s="140"/>
      <c r="CS418" s="140"/>
      <c r="CT418" s="140"/>
      <c r="CU418" s="140"/>
      <c r="CV418" s="140"/>
      <c r="CW418" s="140"/>
      <c r="CX418" s="139"/>
      <c r="CY418" s="140"/>
      <c r="CZ418" s="140"/>
      <c r="DH418" s="132"/>
      <c r="DR418" s="132"/>
      <c r="EB418" s="132"/>
      <c r="EL418" s="132"/>
      <c r="EV418" s="132"/>
      <c r="FF418" s="132"/>
      <c r="FP418" s="132"/>
      <c r="FZ418" s="132"/>
      <c r="GJ418" s="132"/>
      <c r="GT418" s="132"/>
      <c r="HD418" s="132"/>
      <c r="HN418" s="132"/>
      <c r="HX418" s="132"/>
      <c r="IH418" s="132"/>
    </row>
    <row xmlns:x14ac="http://schemas.microsoft.com/office/spreadsheetml/2009/9/ac" r="419" s="3" customFormat="true" x14ac:dyDescent="0.25">
      <c r="A419" s="401"/>
      <c r="B419" s="132"/>
      <c r="L419" s="132"/>
      <c r="V419" s="132"/>
      <c r="AF419" s="132"/>
      <c r="AP419" s="132"/>
      <c r="AZ419" s="139"/>
      <c r="BA419" s="139"/>
      <c r="BB419" s="139"/>
      <c r="BC419" s="139"/>
      <c r="BD419" s="139"/>
      <c r="BE419" s="139"/>
      <c r="BF419" s="139"/>
      <c r="BG419" s="139"/>
      <c r="BH419" s="140"/>
      <c r="BI419" s="140"/>
      <c r="BJ419" s="139"/>
      <c r="BK419" s="140"/>
      <c r="BL419" s="140"/>
      <c r="BM419" s="140"/>
      <c r="BN419" s="140"/>
      <c r="BO419" s="140"/>
      <c r="BP419" s="140"/>
      <c r="BQ419" s="140"/>
      <c r="BR419" s="140"/>
      <c r="BS419" s="140"/>
      <c r="BT419" s="139"/>
      <c r="BU419" s="140"/>
      <c r="BV419" s="140"/>
      <c r="BW419" s="140"/>
      <c r="BX419" s="140"/>
      <c r="BY419" s="140"/>
      <c r="BZ419" s="140"/>
      <c r="CA419" s="140"/>
      <c r="CB419" s="140"/>
      <c r="CC419" s="140"/>
      <c r="CD419" s="139"/>
      <c r="CE419" s="140"/>
      <c r="CF419" s="140"/>
      <c r="CG419" s="140"/>
      <c r="CH419" s="140"/>
      <c r="CI419" s="140"/>
      <c r="CJ419" s="140"/>
      <c r="CK419" s="140"/>
      <c r="CL419" s="140"/>
      <c r="CM419" s="140"/>
      <c r="CN419" s="139"/>
      <c r="CO419" s="140"/>
      <c r="CP419" s="140"/>
      <c r="CQ419" s="140"/>
      <c r="CR419" s="140"/>
      <c r="CS419" s="140"/>
      <c r="CT419" s="140"/>
      <c r="CU419" s="140"/>
      <c r="CV419" s="140"/>
      <c r="CW419" s="140"/>
      <c r="CX419" s="139"/>
      <c r="CY419" s="140"/>
      <c r="CZ419" s="140"/>
      <c r="DH419" s="132"/>
      <c r="DR419" s="132"/>
      <c r="EB419" s="132"/>
      <c r="EL419" s="132"/>
      <c r="EV419" s="132"/>
      <c r="FF419" s="132"/>
      <c r="FP419" s="132"/>
      <c r="FZ419" s="132"/>
      <c r="GJ419" s="132"/>
      <c r="GT419" s="132"/>
      <c r="HD419" s="132"/>
      <c r="HN419" s="132"/>
      <c r="HX419" s="132"/>
      <c r="IH419" s="132"/>
    </row>
    <row xmlns:x14ac="http://schemas.microsoft.com/office/spreadsheetml/2009/9/ac" r="420" s="3" customFormat="true" x14ac:dyDescent="0.25">
      <c r="A420" s="401"/>
      <c r="B420" s="132"/>
      <c r="L420" s="132"/>
      <c r="V420" s="132"/>
      <c r="AF420" s="132"/>
      <c r="AP420" s="132"/>
      <c r="AZ420" s="139"/>
      <c r="BA420" s="139"/>
      <c r="BB420" s="139"/>
      <c r="BC420" s="139"/>
      <c r="BD420" s="139"/>
      <c r="BE420" s="139"/>
      <c r="BF420" s="139"/>
      <c r="BG420" s="139"/>
      <c r="BH420" s="140"/>
      <c r="BI420" s="140"/>
      <c r="BJ420" s="139"/>
      <c r="BK420" s="140"/>
      <c r="BL420" s="140"/>
      <c r="BM420" s="140"/>
      <c r="BN420" s="140"/>
      <c r="BO420" s="140"/>
      <c r="BP420" s="140"/>
      <c r="BQ420" s="140"/>
      <c r="BR420" s="140"/>
      <c r="BS420" s="140"/>
      <c r="BT420" s="139"/>
      <c r="BU420" s="140"/>
      <c r="BV420" s="140"/>
      <c r="BW420" s="140"/>
      <c r="BX420" s="140"/>
      <c r="BY420" s="140"/>
      <c r="BZ420" s="140"/>
      <c r="CA420" s="140"/>
      <c r="CB420" s="140"/>
      <c r="CC420" s="140"/>
      <c r="CD420" s="139"/>
      <c r="CE420" s="140"/>
      <c r="CF420" s="140"/>
      <c r="CG420" s="140"/>
      <c r="CH420" s="140"/>
      <c r="CI420" s="140"/>
      <c r="CJ420" s="140"/>
      <c r="CK420" s="140"/>
      <c r="CL420" s="140"/>
      <c r="CM420" s="140"/>
      <c r="CN420" s="139"/>
      <c r="CO420" s="140"/>
      <c r="CP420" s="140"/>
      <c r="CQ420" s="140"/>
      <c r="CR420" s="140"/>
      <c r="CS420" s="140"/>
      <c r="CT420" s="140"/>
      <c r="CU420" s="140"/>
      <c r="CV420" s="140"/>
      <c r="CW420" s="140"/>
      <c r="CX420" s="139"/>
      <c r="CY420" s="140"/>
      <c r="CZ420" s="140"/>
      <c r="DH420" s="132"/>
      <c r="DR420" s="132"/>
      <c r="EB420" s="132"/>
      <c r="EL420" s="132"/>
      <c r="EV420" s="132"/>
      <c r="FF420" s="132"/>
      <c r="FP420" s="132"/>
      <c r="FZ420" s="132"/>
      <c r="GJ420" s="132"/>
      <c r="GT420" s="132"/>
      <c r="HD420" s="132"/>
      <c r="HN420" s="132"/>
      <c r="HX420" s="132"/>
      <c r="IH420" s="132"/>
    </row>
    <row xmlns:x14ac="http://schemas.microsoft.com/office/spreadsheetml/2009/9/ac" r="421" s="3" customFormat="true" x14ac:dyDescent="0.25">
      <c r="A421" s="401"/>
      <c r="B421" s="132"/>
      <c r="L421" s="132"/>
      <c r="V421" s="132"/>
      <c r="AF421" s="132"/>
      <c r="AP421" s="132"/>
      <c r="AZ421" s="139"/>
      <c r="BA421" s="139"/>
      <c r="BB421" s="139"/>
      <c r="BC421" s="139"/>
      <c r="BD421" s="139"/>
      <c r="BE421" s="139"/>
      <c r="BF421" s="139"/>
      <c r="BG421" s="139"/>
      <c r="BH421" s="140"/>
      <c r="BI421" s="140"/>
      <c r="BJ421" s="139"/>
      <c r="BK421" s="140"/>
      <c r="BL421" s="140"/>
      <c r="BM421" s="140"/>
      <c r="BN421" s="140"/>
      <c r="BO421" s="140"/>
      <c r="BP421" s="140"/>
      <c r="BQ421" s="140"/>
      <c r="BR421" s="140"/>
      <c r="BS421" s="140"/>
      <c r="BT421" s="139"/>
      <c r="BU421" s="140"/>
      <c r="BV421" s="140"/>
      <c r="BW421" s="140"/>
      <c r="BX421" s="140"/>
      <c r="BY421" s="140"/>
      <c r="BZ421" s="140"/>
      <c r="CA421" s="140"/>
      <c r="CB421" s="140"/>
      <c r="CC421" s="140"/>
      <c r="CD421" s="139"/>
      <c r="CE421" s="140"/>
      <c r="CF421" s="140"/>
      <c r="CG421" s="140"/>
      <c r="CH421" s="140"/>
      <c r="CI421" s="140"/>
      <c r="CJ421" s="140"/>
      <c r="CK421" s="140"/>
      <c r="CL421" s="140"/>
      <c r="CM421" s="140"/>
      <c r="CN421" s="139"/>
      <c r="CO421" s="140"/>
      <c r="CP421" s="140"/>
      <c r="CQ421" s="140"/>
      <c r="CR421" s="140"/>
      <c r="CS421" s="140"/>
      <c r="CT421" s="140"/>
      <c r="CU421" s="140"/>
      <c r="CV421" s="140"/>
      <c r="CW421" s="140"/>
      <c r="CX421" s="139"/>
      <c r="CY421" s="140"/>
      <c r="CZ421" s="140"/>
      <c r="DH421" s="132"/>
      <c r="DR421" s="132"/>
      <c r="EB421" s="132"/>
      <c r="EL421" s="132"/>
      <c r="EV421" s="132"/>
      <c r="FF421" s="132"/>
      <c r="FP421" s="132"/>
      <c r="FZ421" s="132"/>
      <c r="GJ421" s="132"/>
      <c r="GT421" s="132"/>
      <c r="HD421" s="132"/>
      <c r="HN421" s="132"/>
      <c r="HX421" s="132"/>
      <c r="IH421" s="132"/>
    </row>
    <row xmlns:x14ac="http://schemas.microsoft.com/office/spreadsheetml/2009/9/ac" r="422" s="3" customFormat="true" x14ac:dyDescent="0.25">
      <c r="A422" s="401"/>
      <c r="B422" s="132"/>
      <c r="L422" s="132"/>
      <c r="V422" s="132"/>
      <c r="AF422" s="132"/>
      <c r="AP422" s="132"/>
      <c r="AZ422" s="139"/>
      <c r="BA422" s="139"/>
      <c r="BB422" s="139"/>
      <c r="BC422" s="139"/>
      <c r="BD422" s="139"/>
      <c r="BE422" s="139"/>
      <c r="BF422" s="139"/>
      <c r="BG422" s="139"/>
      <c r="BH422" s="140"/>
      <c r="BI422" s="140"/>
      <c r="BJ422" s="139"/>
      <c r="BK422" s="140"/>
      <c r="BL422" s="140"/>
      <c r="BM422" s="140"/>
      <c r="BN422" s="140"/>
      <c r="BO422" s="140"/>
      <c r="BP422" s="140"/>
      <c r="BQ422" s="140"/>
      <c r="BR422" s="140"/>
      <c r="BS422" s="140"/>
      <c r="BT422" s="139"/>
      <c r="BU422" s="140"/>
      <c r="BV422" s="140"/>
      <c r="BW422" s="140"/>
      <c r="BX422" s="140"/>
      <c r="BY422" s="140"/>
      <c r="BZ422" s="140"/>
      <c r="CA422" s="140"/>
      <c r="CB422" s="140"/>
      <c r="CC422" s="140"/>
      <c r="CD422" s="139"/>
      <c r="CE422" s="140"/>
      <c r="CF422" s="140"/>
      <c r="CG422" s="140"/>
      <c r="CH422" s="140"/>
      <c r="CI422" s="140"/>
      <c r="CJ422" s="140"/>
      <c r="CK422" s="140"/>
      <c r="CL422" s="140"/>
      <c r="CM422" s="140"/>
      <c r="CN422" s="139"/>
      <c r="CO422" s="140"/>
      <c r="CP422" s="140"/>
      <c r="CQ422" s="140"/>
      <c r="CR422" s="140"/>
      <c r="CS422" s="140"/>
      <c r="CT422" s="140"/>
      <c r="CU422" s="140"/>
      <c r="CV422" s="140"/>
      <c r="CW422" s="140"/>
      <c r="CX422" s="139"/>
      <c r="CY422" s="140"/>
      <c r="CZ422" s="140"/>
      <c r="DH422" s="132"/>
      <c r="DR422" s="132"/>
      <c r="EB422" s="132"/>
      <c r="EL422" s="132"/>
      <c r="EV422" s="132"/>
      <c r="FF422" s="132"/>
      <c r="FP422" s="132"/>
      <c r="FZ422" s="132"/>
      <c r="GJ422" s="132"/>
      <c r="GT422" s="132"/>
      <c r="HD422" s="132"/>
      <c r="HN422" s="132"/>
      <c r="HX422" s="132"/>
      <c r="IH422" s="132"/>
    </row>
    <row xmlns:x14ac="http://schemas.microsoft.com/office/spreadsheetml/2009/9/ac" r="423" s="3" customFormat="true" x14ac:dyDescent="0.25">
      <c r="A423" s="401"/>
      <c r="B423" s="132"/>
      <c r="L423" s="132"/>
      <c r="V423" s="132"/>
      <c r="AF423" s="132"/>
      <c r="AP423" s="132"/>
      <c r="AZ423" s="139"/>
      <c r="BA423" s="139"/>
      <c r="BB423" s="139"/>
      <c r="BC423" s="139"/>
      <c r="BD423" s="139"/>
      <c r="BE423" s="139"/>
      <c r="BF423" s="139"/>
      <c r="BG423" s="139"/>
      <c r="BH423" s="140"/>
      <c r="BI423" s="140"/>
      <c r="BJ423" s="139"/>
      <c r="BK423" s="140"/>
      <c r="BL423" s="140"/>
      <c r="BM423" s="140"/>
      <c r="BN423" s="140"/>
      <c r="BO423" s="140"/>
      <c r="BP423" s="140"/>
      <c r="BQ423" s="140"/>
      <c r="BR423" s="140"/>
      <c r="BS423" s="140"/>
      <c r="BT423" s="139"/>
      <c r="BU423" s="140"/>
      <c r="BV423" s="140"/>
      <c r="BW423" s="140"/>
      <c r="BX423" s="140"/>
      <c r="BY423" s="140"/>
      <c r="BZ423" s="140"/>
      <c r="CA423" s="140"/>
      <c r="CB423" s="140"/>
      <c r="CC423" s="140"/>
      <c r="CD423" s="139"/>
      <c r="CE423" s="140"/>
      <c r="CF423" s="140"/>
      <c r="CG423" s="140"/>
      <c r="CH423" s="140"/>
      <c r="CI423" s="140"/>
      <c r="CJ423" s="140"/>
      <c r="CK423" s="140"/>
      <c r="CL423" s="140"/>
      <c r="CM423" s="140"/>
      <c r="CN423" s="139"/>
      <c r="CO423" s="140"/>
      <c r="CP423" s="140"/>
      <c r="CQ423" s="140"/>
      <c r="CR423" s="140"/>
      <c r="CS423" s="140"/>
      <c r="CT423" s="140"/>
      <c r="CU423" s="140"/>
      <c r="CV423" s="140"/>
      <c r="CW423" s="140"/>
      <c r="CX423" s="139"/>
      <c r="CY423" s="140"/>
      <c r="CZ423" s="140"/>
      <c r="DH423" s="132"/>
      <c r="DR423" s="132"/>
      <c r="EB423" s="132"/>
      <c r="EL423" s="132"/>
      <c r="EV423" s="132"/>
      <c r="FF423" s="132"/>
      <c r="FP423" s="132"/>
      <c r="FZ423" s="132"/>
      <c r="GJ423" s="132"/>
      <c r="GT423" s="132"/>
      <c r="HD423" s="132"/>
      <c r="HN423" s="132"/>
      <c r="HX423" s="132"/>
      <c r="IH423" s="132"/>
    </row>
    <row xmlns:x14ac="http://schemas.microsoft.com/office/spreadsheetml/2009/9/ac" r="424" s="3" customFormat="true" x14ac:dyDescent="0.25">
      <c r="A424" s="401"/>
      <c r="B424" s="132"/>
      <c r="L424" s="132"/>
      <c r="V424" s="132"/>
      <c r="AF424" s="132"/>
      <c r="AP424" s="132"/>
      <c r="AZ424" s="139"/>
      <c r="BA424" s="139"/>
      <c r="BB424" s="139"/>
      <c r="BC424" s="139"/>
      <c r="BD424" s="139"/>
      <c r="BE424" s="139"/>
      <c r="BF424" s="139"/>
      <c r="BG424" s="139"/>
      <c r="BH424" s="140"/>
      <c r="BI424" s="140"/>
      <c r="BJ424" s="139"/>
      <c r="BK424" s="140"/>
      <c r="BL424" s="140"/>
      <c r="BM424" s="140"/>
      <c r="BN424" s="140"/>
      <c r="BO424" s="140"/>
      <c r="BP424" s="140"/>
      <c r="BQ424" s="140"/>
      <c r="BR424" s="140"/>
      <c r="BS424" s="140"/>
      <c r="BT424" s="139"/>
      <c r="BU424" s="140"/>
      <c r="BV424" s="140"/>
      <c r="BW424" s="140"/>
      <c r="BX424" s="140"/>
      <c r="BY424" s="140"/>
      <c r="BZ424" s="140"/>
      <c r="CA424" s="140"/>
      <c r="CB424" s="140"/>
      <c r="CC424" s="140"/>
      <c r="CD424" s="139"/>
      <c r="CE424" s="140"/>
      <c r="CF424" s="140"/>
      <c r="CG424" s="140"/>
      <c r="CH424" s="140"/>
      <c r="CI424" s="140"/>
      <c r="CJ424" s="140"/>
      <c r="CK424" s="140"/>
      <c r="CL424" s="140"/>
      <c r="CM424" s="140"/>
      <c r="CN424" s="139"/>
      <c r="CO424" s="140"/>
      <c r="CP424" s="140"/>
      <c r="CQ424" s="140"/>
      <c r="CR424" s="140"/>
      <c r="CS424" s="140"/>
      <c r="CT424" s="140"/>
      <c r="CU424" s="140"/>
      <c r="CV424" s="140"/>
      <c r="CW424" s="140"/>
      <c r="CX424" s="139"/>
      <c r="CY424" s="140"/>
      <c r="CZ424" s="140"/>
      <c r="DH424" s="132"/>
      <c r="DR424" s="132"/>
      <c r="EB424" s="132"/>
      <c r="EL424" s="132"/>
      <c r="EV424" s="132"/>
      <c r="FF424" s="132"/>
      <c r="FP424" s="132"/>
      <c r="FZ424" s="132"/>
      <c r="GJ424" s="132"/>
      <c r="GT424" s="132"/>
      <c r="HD424" s="132"/>
      <c r="HN424" s="132"/>
      <c r="HX424" s="132"/>
      <c r="IH424" s="132"/>
    </row>
    <row xmlns:x14ac="http://schemas.microsoft.com/office/spreadsheetml/2009/9/ac" r="425" s="3" customFormat="true" x14ac:dyDescent="0.25">
      <c r="A425" s="401"/>
      <c r="B425" s="132"/>
      <c r="L425" s="132"/>
      <c r="V425" s="132"/>
      <c r="AF425" s="132"/>
      <c r="AP425" s="132"/>
      <c r="AZ425" s="139"/>
      <c r="BA425" s="139"/>
      <c r="BB425" s="139"/>
      <c r="BC425" s="139"/>
      <c r="BD425" s="139"/>
      <c r="BE425" s="139"/>
      <c r="BF425" s="139"/>
      <c r="BG425" s="139"/>
      <c r="BH425" s="140"/>
      <c r="BI425" s="140"/>
      <c r="BJ425" s="139"/>
      <c r="BK425" s="140"/>
      <c r="BL425" s="140"/>
      <c r="BM425" s="140"/>
      <c r="BN425" s="140"/>
      <c r="BO425" s="140"/>
      <c r="BP425" s="140"/>
      <c r="BQ425" s="140"/>
      <c r="BR425" s="140"/>
      <c r="BS425" s="140"/>
      <c r="BT425" s="139"/>
      <c r="BU425" s="140"/>
      <c r="BV425" s="140"/>
      <c r="BW425" s="140"/>
      <c r="BX425" s="140"/>
      <c r="BY425" s="140"/>
      <c r="BZ425" s="140"/>
      <c r="CA425" s="140"/>
      <c r="CB425" s="140"/>
      <c r="CC425" s="140"/>
      <c r="CD425" s="139"/>
      <c r="CE425" s="140"/>
      <c r="CF425" s="140"/>
      <c r="CG425" s="140"/>
      <c r="CH425" s="140"/>
      <c r="CI425" s="140"/>
      <c r="CJ425" s="140"/>
      <c r="CK425" s="140"/>
      <c r="CL425" s="140"/>
      <c r="CM425" s="140"/>
      <c r="CN425" s="139"/>
      <c r="CO425" s="140"/>
      <c r="CP425" s="140"/>
      <c r="CQ425" s="140"/>
      <c r="CR425" s="140"/>
      <c r="CS425" s="140"/>
      <c r="CT425" s="140"/>
      <c r="CU425" s="140"/>
      <c r="CV425" s="140"/>
      <c r="CW425" s="140"/>
      <c r="CX425" s="139"/>
      <c r="CY425" s="140"/>
      <c r="CZ425" s="140"/>
      <c r="DH425" s="132"/>
      <c r="DR425" s="132"/>
      <c r="EB425" s="132"/>
      <c r="EL425" s="132"/>
      <c r="EV425" s="132"/>
      <c r="FF425" s="132"/>
      <c r="FP425" s="132"/>
      <c r="FZ425" s="132"/>
      <c r="GJ425" s="132"/>
      <c r="GT425" s="132"/>
      <c r="HD425" s="132"/>
      <c r="HN425" s="132"/>
      <c r="HX425" s="132"/>
      <c r="IH425" s="132"/>
    </row>
    <row xmlns:x14ac="http://schemas.microsoft.com/office/spreadsheetml/2009/9/ac" r="426" s="3" customFormat="true" x14ac:dyDescent="0.25">
      <c r="A426" s="401"/>
      <c r="B426" s="132"/>
      <c r="L426" s="132"/>
      <c r="V426" s="132"/>
      <c r="AF426" s="132"/>
      <c r="AP426" s="132"/>
      <c r="AZ426" s="139"/>
      <c r="BA426" s="139"/>
      <c r="BB426" s="139"/>
      <c r="BC426" s="139"/>
      <c r="BD426" s="139"/>
      <c r="BE426" s="139"/>
      <c r="BF426" s="139"/>
      <c r="BG426" s="139"/>
      <c r="BH426" s="140"/>
      <c r="BI426" s="140"/>
      <c r="BJ426" s="139"/>
      <c r="BK426" s="140"/>
      <c r="BL426" s="140"/>
      <c r="BM426" s="140"/>
      <c r="BN426" s="140"/>
      <c r="BO426" s="140"/>
      <c r="BP426" s="140"/>
      <c r="BQ426" s="140"/>
      <c r="BR426" s="140"/>
      <c r="BS426" s="140"/>
      <c r="BT426" s="139"/>
      <c r="BU426" s="140"/>
      <c r="BV426" s="140"/>
      <c r="BW426" s="140"/>
      <c r="BX426" s="140"/>
      <c r="BY426" s="140"/>
      <c r="BZ426" s="140"/>
      <c r="CA426" s="140"/>
      <c r="CB426" s="140"/>
      <c r="CC426" s="140"/>
      <c r="CD426" s="139"/>
      <c r="CE426" s="140"/>
      <c r="CF426" s="140"/>
      <c r="CG426" s="140"/>
      <c r="CH426" s="140"/>
      <c r="CI426" s="140"/>
      <c r="CJ426" s="140"/>
      <c r="CK426" s="140"/>
      <c r="CL426" s="140"/>
      <c r="CM426" s="140"/>
      <c r="CN426" s="139"/>
      <c r="CO426" s="140"/>
      <c r="CP426" s="140"/>
      <c r="CQ426" s="140"/>
      <c r="CR426" s="140"/>
      <c r="CS426" s="140"/>
      <c r="CT426" s="140"/>
      <c r="CU426" s="140"/>
      <c r="CV426" s="140"/>
      <c r="CW426" s="140"/>
      <c r="CX426" s="139"/>
      <c r="CY426" s="140"/>
      <c r="CZ426" s="140"/>
      <c r="DH426" s="132"/>
      <c r="DR426" s="132"/>
      <c r="EB426" s="132"/>
      <c r="EL426" s="132"/>
      <c r="EV426" s="132"/>
      <c r="FF426" s="132"/>
      <c r="FP426" s="132"/>
      <c r="FZ426" s="132"/>
      <c r="GJ426" s="132"/>
      <c r="GT426" s="132"/>
      <c r="HD426" s="132"/>
      <c r="HN426" s="132"/>
      <c r="HX426" s="132"/>
      <c r="IH426" s="132"/>
    </row>
    <row xmlns:x14ac="http://schemas.microsoft.com/office/spreadsheetml/2009/9/ac" r="427" s="3" customFormat="true" x14ac:dyDescent="0.25">
      <c r="A427" s="401"/>
      <c r="B427" s="132"/>
      <c r="L427" s="132"/>
      <c r="V427" s="132"/>
      <c r="AF427" s="132"/>
      <c r="AP427" s="132"/>
      <c r="AZ427" s="139"/>
      <c r="BA427" s="139"/>
      <c r="BB427" s="139"/>
      <c r="BC427" s="139"/>
      <c r="BD427" s="139"/>
      <c r="BE427" s="139"/>
      <c r="BF427" s="139"/>
      <c r="BG427" s="139"/>
      <c r="BH427" s="140"/>
      <c r="BI427" s="140"/>
      <c r="BJ427" s="139"/>
      <c r="BK427" s="140"/>
      <c r="BL427" s="140"/>
      <c r="BM427" s="140"/>
      <c r="BN427" s="140"/>
      <c r="BO427" s="140"/>
      <c r="BP427" s="140"/>
      <c r="BQ427" s="140"/>
      <c r="BR427" s="140"/>
      <c r="BS427" s="140"/>
      <c r="BT427" s="139"/>
      <c r="BU427" s="140"/>
      <c r="BV427" s="140"/>
      <c r="BW427" s="140"/>
      <c r="BX427" s="140"/>
      <c r="BY427" s="140"/>
      <c r="BZ427" s="140"/>
      <c r="CA427" s="140"/>
      <c r="CB427" s="140"/>
      <c r="CC427" s="140"/>
      <c r="CD427" s="139"/>
      <c r="CE427" s="140"/>
      <c r="CF427" s="140"/>
      <c r="CG427" s="140"/>
      <c r="CH427" s="140"/>
      <c r="CI427" s="140"/>
      <c r="CJ427" s="140"/>
      <c r="CK427" s="140"/>
      <c r="CL427" s="140"/>
      <c r="CM427" s="140"/>
      <c r="CN427" s="139"/>
      <c r="CO427" s="140"/>
      <c r="CP427" s="140"/>
      <c r="CQ427" s="140"/>
      <c r="CR427" s="140"/>
      <c r="CS427" s="140"/>
      <c r="CT427" s="140"/>
      <c r="CU427" s="140"/>
      <c r="CV427" s="140"/>
      <c r="CW427" s="140"/>
      <c r="CX427" s="139"/>
      <c r="CY427" s="140"/>
      <c r="CZ427" s="140"/>
      <c r="DH427" s="132"/>
      <c r="DR427" s="132"/>
      <c r="EB427" s="132"/>
      <c r="EL427" s="132"/>
      <c r="EV427" s="132"/>
      <c r="FF427" s="132"/>
      <c r="FP427" s="132"/>
      <c r="FZ427" s="132"/>
      <c r="GJ427" s="132"/>
      <c r="GT427" s="132"/>
      <c r="HD427" s="132"/>
      <c r="HN427" s="132"/>
      <c r="HX427" s="132"/>
      <c r="IH427" s="132"/>
    </row>
    <row xmlns:x14ac="http://schemas.microsoft.com/office/spreadsheetml/2009/9/ac" r="428" s="3" customFormat="true" x14ac:dyDescent="0.25">
      <c r="A428" s="401"/>
      <c r="B428" s="132"/>
      <c r="L428" s="132"/>
      <c r="V428" s="132"/>
      <c r="AF428" s="132"/>
      <c r="AP428" s="132"/>
      <c r="AZ428" s="139"/>
      <c r="BA428" s="139"/>
      <c r="BB428" s="139"/>
      <c r="BC428" s="139"/>
      <c r="BD428" s="139"/>
      <c r="BE428" s="139"/>
      <c r="BF428" s="139"/>
      <c r="BG428" s="139"/>
      <c r="BH428" s="140"/>
      <c r="BI428" s="140"/>
      <c r="BJ428" s="139"/>
      <c r="BK428" s="140"/>
      <c r="BL428" s="140"/>
      <c r="BM428" s="140"/>
      <c r="BN428" s="140"/>
      <c r="BO428" s="140"/>
      <c r="BP428" s="140"/>
      <c r="BQ428" s="140"/>
      <c r="BR428" s="140"/>
      <c r="BS428" s="140"/>
      <c r="BT428" s="139"/>
      <c r="BU428" s="140"/>
      <c r="BV428" s="140"/>
      <c r="BW428" s="140"/>
      <c r="BX428" s="140"/>
      <c r="BY428" s="140"/>
      <c r="BZ428" s="140"/>
      <c r="CA428" s="140"/>
      <c r="CB428" s="140"/>
      <c r="CC428" s="140"/>
      <c r="CD428" s="139"/>
      <c r="CE428" s="140"/>
      <c r="CF428" s="140"/>
      <c r="CG428" s="140"/>
      <c r="CH428" s="140"/>
      <c r="CI428" s="140"/>
      <c r="CJ428" s="140"/>
      <c r="CK428" s="140"/>
      <c r="CL428" s="140"/>
      <c r="CM428" s="140"/>
      <c r="CN428" s="139"/>
      <c r="CO428" s="140"/>
      <c r="CP428" s="140"/>
      <c r="CQ428" s="140"/>
      <c r="CR428" s="140"/>
      <c r="CS428" s="140"/>
      <c r="CT428" s="140"/>
      <c r="CU428" s="140"/>
      <c r="CV428" s="140"/>
      <c r="CW428" s="140"/>
      <c r="CX428" s="139"/>
      <c r="CY428" s="140"/>
      <c r="CZ428" s="140"/>
      <c r="DH428" s="132"/>
      <c r="DR428" s="132"/>
      <c r="EB428" s="132"/>
      <c r="EL428" s="132"/>
      <c r="EV428" s="132"/>
      <c r="FF428" s="132"/>
      <c r="FP428" s="132"/>
      <c r="FZ428" s="132"/>
      <c r="GJ428" s="132"/>
      <c r="GT428" s="132"/>
      <c r="HD428" s="132"/>
      <c r="HN428" s="132"/>
      <c r="HX428" s="132"/>
      <c r="IH428" s="132"/>
    </row>
    <row xmlns:x14ac="http://schemas.microsoft.com/office/spreadsheetml/2009/9/ac" r="429" s="3" customFormat="true" x14ac:dyDescent="0.25">
      <c r="A429" s="401"/>
      <c r="B429" s="132"/>
      <c r="L429" s="132"/>
      <c r="V429" s="132"/>
      <c r="AF429" s="132"/>
      <c r="AP429" s="132"/>
      <c r="AZ429" s="139"/>
      <c r="BA429" s="139"/>
      <c r="BB429" s="139"/>
      <c r="BC429" s="139"/>
      <c r="BD429" s="139"/>
      <c r="BE429" s="139"/>
      <c r="BF429" s="139"/>
      <c r="BG429" s="139"/>
      <c r="BH429" s="140"/>
      <c r="BI429" s="140"/>
      <c r="BJ429" s="139"/>
      <c r="BK429" s="140"/>
      <c r="BL429" s="140"/>
      <c r="BM429" s="140"/>
      <c r="BN429" s="140"/>
      <c r="BO429" s="140"/>
      <c r="BP429" s="140"/>
      <c r="BQ429" s="140"/>
      <c r="BR429" s="140"/>
      <c r="BS429" s="140"/>
      <c r="BT429" s="139"/>
      <c r="BU429" s="140"/>
      <c r="BV429" s="140"/>
      <c r="BW429" s="140"/>
      <c r="BX429" s="140"/>
      <c r="BY429" s="140"/>
      <c r="BZ429" s="140"/>
      <c r="CA429" s="140"/>
      <c r="CB429" s="140"/>
      <c r="CC429" s="140"/>
      <c r="CD429" s="139"/>
      <c r="CE429" s="140"/>
      <c r="CF429" s="140"/>
      <c r="CG429" s="140"/>
      <c r="CH429" s="140"/>
      <c r="CI429" s="140"/>
      <c r="CJ429" s="140"/>
      <c r="CK429" s="140"/>
      <c r="CL429" s="140"/>
      <c r="CM429" s="140"/>
      <c r="CN429" s="139"/>
      <c r="CO429" s="140"/>
      <c r="CP429" s="140"/>
      <c r="CQ429" s="140"/>
      <c r="CR429" s="140"/>
      <c r="CS429" s="140"/>
      <c r="CT429" s="140"/>
      <c r="CU429" s="140"/>
      <c r="CV429" s="140"/>
      <c r="CW429" s="140"/>
      <c r="CX429" s="139"/>
      <c r="CY429" s="140"/>
      <c r="CZ429" s="140"/>
      <c r="DH429" s="132"/>
      <c r="DR429" s="132"/>
      <c r="EB429" s="132"/>
      <c r="EL429" s="132"/>
      <c r="EV429" s="132"/>
      <c r="FF429" s="132"/>
      <c r="FP429" s="132"/>
      <c r="FZ429" s="132"/>
      <c r="GJ429" s="132"/>
      <c r="GT429" s="132"/>
      <c r="HD429" s="132"/>
      <c r="HN429" s="132"/>
      <c r="HX429" s="132"/>
      <c r="IH429" s="132"/>
    </row>
    <row xmlns:x14ac="http://schemas.microsoft.com/office/spreadsheetml/2009/9/ac" r="430" s="3" customFormat="true" x14ac:dyDescent="0.25">
      <c r="A430" s="401"/>
      <c r="B430" s="132"/>
      <c r="L430" s="132"/>
      <c r="V430" s="132"/>
      <c r="AF430" s="132"/>
      <c r="AP430" s="132"/>
      <c r="AZ430" s="139"/>
      <c r="BA430" s="139"/>
      <c r="BB430" s="139"/>
      <c r="BC430" s="139"/>
      <c r="BD430" s="139"/>
      <c r="BE430" s="139"/>
      <c r="BF430" s="139"/>
      <c r="BG430" s="139"/>
      <c r="BH430" s="140"/>
      <c r="BI430" s="140"/>
      <c r="BJ430" s="139"/>
      <c r="BK430" s="140"/>
      <c r="BL430" s="140"/>
      <c r="BM430" s="140"/>
      <c r="BN430" s="140"/>
      <c r="BO430" s="140"/>
      <c r="BP430" s="140"/>
      <c r="BQ430" s="140"/>
      <c r="BR430" s="140"/>
      <c r="BS430" s="140"/>
      <c r="BT430" s="139"/>
      <c r="BU430" s="140"/>
      <c r="BV430" s="140"/>
      <c r="BW430" s="140"/>
      <c r="BX430" s="140"/>
      <c r="BY430" s="140"/>
      <c r="BZ430" s="140"/>
      <c r="CA430" s="140"/>
      <c r="CB430" s="140"/>
      <c r="CC430" s="140"/>
      <c r="CD430" s="139"/>
      <c r="CE430" s="140"/>
      <c r="CF430" s="140"/>
      <c r="CG430" s="140"/>
      <c r="CH430" s="140"/>
      <c r="CI430" s="140"/>
      <c r="CJ430" s="140"/>
      <c r="CK430" s="140"/>
      <c r="CL430" s="140"/>
      <c r="CM430" s="140"/>
      <c r="CN430" s="139"/>
      <c r="CO430" s="140"/>
      <c r="CP430" s="140"/>
      <c r="CQ430" s="140"/>
      <c r="CR430" s="140"/>
      <c r="CS430" s="140"/>
      <c r="CT430" s="140"/>
      <c r="CU430" s="140"/>
      <c r="CV430" s="140"/>
      <c r="CW430" s="140"/>
      <c r="CX430" s="139"/>
      <c r="CY430" s="140"/>
      <c r="CZ430" s="140"/>
      <c r="DH430" s="132"/>
      <c r="DR430" s="132"/>
      <c r="EB430" s="132"/>
      <c r="EL430" s="132"/>
      <c r="EV430" s="132"/>
      <c r="FF430" s="132"/>
      <c r="FP430" s="132"/>
      <c r="FZ430" s="132"/>
      <c r="GJ430" s="132"/>
      <c r="GT430" s="132"/>
      <c r="HD430" s="132"/>
      <c r="HN430" s="132"/>
      <c r="HX430" s="132"/>
      <c r="IH430" s="132"/>
    </row>
    <row xmlns:x14ac="http://schemas.microsoft.com/office/spreadsheetml/2009/9/ac" r="431" s="3" customFormat="true" x14ac:dyDescent="0.25">
      <c r="A431" s="401"/>
      <c r="B431" s="132"/>
      <c r="L431" s="132"/>
      <c r="V431" s="132"/>
      <c r="AF431" s="132"/>
      <c r="AP431" s="132"/>
      <c r="AZ431" s="139"/>
      <c r="BA431" s="139"/>
      <c r="BB431" s="139"/>
      <c r="BC431" s="139"/>
      <c r="BD431" s="139"/>
      <c r="BE431" s="139"/>
      <c r="BF431" s="139"/>
      <c r="BG431" s="139"/>
      <c r="BH431" s="140"/>
      <c r="BI431" s="140"/>
      <c r="BJ431" s="139"/>
      <c r="BK431" s="140"/>
      <c r="BL431" s="140"/>
      <c r="BM431" s="140"/>
      <c r="BN431" s="140"/>
      <c r="BO431" s="140"/>
      <c r="BP431" s="140"/>
      <c r="BQ431" s="140"/>
      <c r="BR431" s="140"/>
      <c r="BS431" s="140"/>
      <c r="BT431" s="139"/>
      <c r="BU431" s="140"/>
      <c r="BV431" s="140"/>
      <c r="BW431" s="140"/>
      <c r="BX431" s="140"/>
      <c r="BY431" s="140"/>
      <c r="BZ431" s="140"/>
      <c r="CA431" s="140"/>
      <c r="CB431" s="140"/>
      <c r="CC431" s="140"/>
      <c r="CD431" s="139"/>
      <c r="CE431" s="140"/>
      <c r="CF431" s="140"/>
      <c r="CG431" s="140"/>
      <c r="CH431" s="140"/>
      <c r="CI431" s="140"/>
      <c r="CJ431" s="140"/>
      <c r="CK431" s="140"/>
      <c r="CL431" s="140"/>
      <c r="CM431" s="140"/>
      <c r="CN431" s="139"/>
      <c r="CO431" s="140"/>
      <c r="CP431" s="140"/>
      <c r="CQ431" s="140"/>
      <c r="CR431" s="140"/>
      <c r="CS431" s="140"/>
      <c r="CT431" s="140"/>
      <c r="CU431" s="140"/>
      <c r="CV431" s="140"/>
      <c r="CW431" s="140"/>
      <c r="CX431" s="139"/>
      <c r="CY431" s="140"/>
      <c r="CZ431" s="140"/>
      <c r="DH431" s="132"/>
      <c r="DR431" s="132"/>
      <c r="EB431" s="132"/>
      <c r="EL431" s="132"/>
      <c r="EV431" s="132"/>
      <c r="FF431" s="132"/>
      <c r="FP431" s="132"/>
      <c r="FZ431" s="132"/>
      <c r="GJ431" s="132"/>
      <c r="GT431" s="132"/>
      <c r="HD431" s="132"/>
      <c r="HN431" s="132"/>
      <c r="HX431" s="132"/>
      <c r="IH431" s="132"/>
    </row>
    <row xmlns:x14ac="http://schemas.microsoft.com/office/spreadsheetml/2009/9/ac" r="432" s="3" customFormat="true" x14ac:dyDescent="0.25">
      <c r="A432" s="401"/>
      <c r="B432" s="132"/>
      <c r="L432" s="132"/>
      <c r="V432" s="132"/>
      <c r="AF432" s="132"/>
      <c r="AP432" s="132"/>
      <c r="AZ432" s="139"/>
      <c r="BA432" s="139"/>
      <c r="BB432" s="139"/>
      <c r="BC432" s="139"/>
      <c r="BD432" s="139"/>
      <c r="BE432" s="139"/>
      <c r="BF432" s="139"/>
      <c r="BG432" s="139"/>
      <c r="BH432" s="140"/>
      <c r="BI432" s="140"/>
      <c r="BJ432" s="139"/>
      <c r="BK432" s="140"/>
      <c r="BL432" s="140"/>
      <c r="BM432" s="140"/>
      <c r="BN432" s="140"/>
      <c r="BO432" s="140"/>
      <c r="BP432" s="140"/>
      <c r="BQ432" s="140"/>
      <c r="BR432" s="140"/>
      <c r="BS432" s="140"/>
      <c r="BT432" s="139"/>
      <c r="BU432" s="140"/>
      <c r="BV432" s="140"/>
      <c r="BW432" s="140"/>
      <c r="BX432" s="140"/>
      <c r="BY432" s="140"/>
      <c r="BZ432" s="140"/>
      <c r="CA432" s="140"/>
      <c r="CB432" s="140"/>
      <c r="CC432" s="140"/>
      <c r="CD432" s="139"/>
      <c r="CE432" s="140"/>
      <c r="CF432" s="140"/>
      <c r="CG432" s="140"/>
      <c r="CH432" s="140"/>
      <c r="CI432" s="140"/>
      <c r="CJ432" s="140"/>
      <c r="CK432" s="140"/>
      <c r="CL432" s="140"/>
      <c r="CM432" s="140"/>
      <c r="CN432" s="139"/>
      <c r="CO432" s="140"/>
      <c r="CP432" s="140"/>
      <c r="CQ432" s="140"/>
      <c r="CR432" s="140"/>
      <c r="CS432" s="140"/>
      <c r="CT432" s="140"/>
      <c r="CU432" s="140"/>
      <c r="CV432" s="140"/>
      <c r="CW432" s="140"/>
      <c r="CX432" s="139"/>
      <c r="CY432" s="140"/>
      <c r="CZ432" s="140"/>
      <c r="DH432" s="132"/>
      <c r="DR432" s="132"/>
      <c r="EB432" s="132"/>
      <c r="EL432" s="132"/>
      <c r="EV432" s="132"/>
      <c r="FF432" s="132"/>
      <c r="FP432" s="132"/>
      <c r="FZ432" s="132"/>
      <c r="GJ432" s="132"/>
      <c r="GT432" s="132"/>
      <c r="HD432" s="132"/>
      <c r="HN432" s="132"/>
      <c r="HX432" s="132"/>
      <c r="IH432" s="132"/>
    </row>
    <row xmlns:x14ac="http://schemas.microsoft.com/office/spreadsheetml/2009/9/ac" r="433" s="3" customFormat="true" x14ac:dyDescent="0.25">
      <c r="A433" s="401"/>
      <c r="B433" s="132"/>
      <c r="L433" s="132"/>
      <c r="V433" s="132"/>
      <c r="AF433" s="132"/>
      <c r="AP433" s="132"/>
      <c r="AZ433" s="139"/>
      <c r="BA433" s="139"/>
      <c r="BB433" s="139"/>
      <c r="BC433" s="139"/>
      <c r="BD433" s="139"/>
      <c r="BE433" s="139"/>
      <c r="BF433" s="139"/>
      <c r="BG433" s="139"/>
      <c r="BH433" s="140"/>
      <c r="BI433" s="140"/>
      <c r="BJ433" s="139"/>
      <c r="BK433" s="140"/>
      <c r="BL433" s="140"/>
      <c r="BM433" s="140"/>
      <c r="BN433" s="140"/>
      <c r="BO433" s="140"/>
      <c r="BP433" s="140"/>
      <c r="BQ433" s="140"/>
      <c r="BR433" s="140"/>
      <c r="BS433" s="140"/>
      <c r="BT433" s="139"/>
      <c r="BU433" s="140"/>
      <c r="BV433" s="140"/>
      <c r="BW433" s="140"/>
      <c r="BX433" s="140"/>
      <c r="BY433" s="140"/>
      <c r="BZ433" s="140"/>
      <c r="CA433" s="140"/>
      <c r="CB433" s="140"/>
      <c r="CC433" s="140"/>
      <c r="CD433" s="139"/>
      <c r="CE433" s="140"/>
      <c r="CF433" s="140"/>
      <c r="CG433" s="140"/>
      <c r="CH433" s="140"/>
      <c r="CI433" s="140"/>
      <c r="CJ433" s="140"/>
      <c r="CK433" s="140"/>
      <c r="CL433" s="140"/>
      <c r="CM433" s="140"/>
      <c r="CN433" s="139"/>
      <c r="CO433" s="140"/>
      <c r="CP433" s="140"/>
      <c r="CQ433" s="140"/>
      <c r="CR433" s="140"/>
      <c r="CS433" s="140"/>
      <c r="CT433" s="140"/>
      <c r="CU433" s="140"/>
      <c r="CV433" s="140"/>
      <c r="CW433" s="140"/>
      <c r="CX433" s="139"/>
      <c r="CY433" s="140"/>
      <c r="CZ433" s="140"/>
      <c r="DH433" s="132"/>
      <c r="DR433" s="132"/>
      <c r="EB433" s="132"/>
      <c r="EL433" s="132"/>
      <c r="EV433" s="132"/>
      <c r="FF433" s="132"/>
      <c r="FP433" s="132"/>
      <c r="FZ433" s="132"/>
      <c r="GJ433" s="132"/>
      <c r="GT433" s="132"/>
      <c r="HD433" s="132"/>
      <c r="HN433" s="132"/>
      <c r="HX433" s="132"/>
      <c r="IH433" s="132"/>
    </row>
    <row xmlns:x14ac="http://schemas.microsoft.com/office/spreadsheetml/2009/9/ac" r="434" s="3" customFormat="true" x14ac:dyDescent="0.25">
      <c r="A434" s="401"/>
      <c r="B434" s="132"/>
      <c r="L434" s="132"/>
      <c r="V434" s="132"/>
      <c r="AF434" s="132"/>
      <c r="AP434" s="132"/>
      <c r="AZ434" s="139"/>
      <c r="BA434" s="139"/>
      <c r="BB434" s="139"/>
      <c r="BC434" s="139"/>
      <c r="BD434" s="139"/>
      <c r="BE434" s="139"/>
      <c r="BF434" s="139"/>
      <c r="BG434" s="139"/>
      <c r="BH434" s="140"/>
      <c r="BI434" s="140"/>
      <c r="BJ434" s="139"/>
      <c r="BK434" s="140"/>
      <c r="BL434" s="140"/>
      <c r="BM434" s="140"/>
      <c r="BN434" s="140"/>
      <c r="BO434" s="140"/>
      <c r="BP434" s="140"/>
      <c r="BQ434" s="140"/>
      <c r="BR434" s="140"/>
      <c r="BS434" s="140"/>
      <c r="BT434" s="139"/>
      <c r="BU434" s="140"/>
      <c r="BV434" s="140"/>
      <c r="BW434" s="140"/>
      <c r="BX434" s="140"/>
      <c r="BY434" s="140"/>
      <c r="BZ434" s="140"/>
      <c r="CA434" s="140"/>
      <c r="CB434" s="140"/>
      <c r="CC434" s="140"/>
      <c r="CD434" s="139"/>
      <c r="CE434" s="140"/>
      <c r="CF434" s="140"/>
      <c r="CG434" s="140"/>
      <c r="CH434" s="140"/>
      <c r="CI434" s="140"/>
      <c r="CJ434" s="140"/>
      <c r="CK434" s="140"/>
      <c r="CL434" s="140"/>
      <c r="CM434" s="140"/>
      <c r="CN434" s="139"/>
      <c r="CO434" s="140"/>
      <c r="CP434" s="140"/>
      <c r="CQ434" s="140"/>
      <c r="CR434" s="140"/>
      <c r="CS434" s="140"/>
      <c r="CT434" s="140"/>
      <c r="CU434" s="140"/>
      <c r="CV434" s="140"/>
      <c r="CW434" s="140"/>
      <c r="CX434" s="139"/>
      <c r="CY434" s="140"/>
      <c r="CZ434" s="140"/>
      <c r="DH434" s="132"/>
      <c r="DR434" s="132"/>
      <c r="EB434" s="132"/>
      <c r="EL434" s="132"/>
      <c r="EV434" s="132"/>
      <c r="FF434" s="132"/>
      <c r="FP434" s="132"/>
      <c r="FZ434" s="132"/>
      <c r="GJ434" s="132"/>
      <c r="GT434" s="132"/>
      <c r="HD434" s="132"/>
      <c r="HN434" s="132"/>
      <c r="HX434" s="132"/>
      <c r="IH434" s="132"/>
    </row>
    <row xmlns:x14ac="http://schemas.microsoft.com/office/spreadsheetml/2009/9/ac" r="435" s="3" customFormat="true" x14ac:dyDescent="0.25">
      <c r="A435" s="401"/>
      <c r="B435" s="132"/>
      <c r="L435" s="132"/>
      <c r="V435" s="132"/>
      <c r="AF435" s="132"/>
      <c r="AP435" s="132"/>
      <c r="AZ435" s="139"/>
      <c r="BA435" s="139"/>
      <c r="BB435" s="139"/>
      <c r="BC435" s="139"/>
      <c r="BD435" s="139"/>
      <c r="BE435" s="139"/>
      <c r="BF435" s="139"/>
      <c r="BG435" s="139"/>
      <c r="BH435" s="140"/>
      <c r="BI435" s="140"/>
      <c r="BJ435" s="139"/>
      <c r="BK435" s="140"/>
      <c r="BL435" s="140"/>
      <c r="BM435" s="140"/>
      <c r="BN435" s="140"/>
      <c r="BO435" s="140"/>
      <c r="BP435" s="140"/>
      <c r="BQ435" s="140"/>
      <c r="BR435" s="140"/>
      <c r="BS435" s="140"/>
      <c r="BT435" s="139"/>
      <c r="BU435" s="140"/>
      <c r="BV435" s="140"/>
      <c r="BW435" s="140"/>
      <c r="BX435" s="140"/>
      <c r="BY435" s="140"/>
      <c r="BZ435" s="140"/>
      <c r="CA435" s="140"/>
      <c r="CB435" s="140"/>
      <c r="CC435" s="140"/>
      <c r="CD435" s="139"/>
      <c r="CE435" s="140"/>
      <c r="CF435" s="140"/>
      <c r="CG435" s="140"/>
      <c r="CH435" s="140"/>
      <c r="CI435" s="140"/>
      <c r="CJ435" s="140"/>
      <c r="CK435" s="140"/>
      <c r="CL435" s="140"/>
      <c r="CM435" s="140"/>
      <c r="CN435" s="139"/>
      <c r="CO435" s="140"/>
      <c r="CP435" s="140"/>
      <c r="CQ435" s="140"/>
      <c r="CR435" s="140"/>
      <c r="CS435" s="140"/>
      <c r="CT435" s="140"/>
      <c r="CU435" s="140"/>
      <c r="CV435" s="140"/>
      <c r="CW435" s="140"/>
      <c r="CX435" s="139"/>
      <c r="CY435" s="140"/>
      <c r="CZ435" s="140"/>
      <c r="DH435" s="132"/>
      <c r="DR435" s="132"/>
      <c r="EB435" s="132"/>
      <c r="EL435" s="132"/>
      <c r="EV435" s="132"/>
      <c r="FF435" s="132"/>
      <c r="FP435" s="132"/>
      <c r="FZ435" s="132"/>
      <c r="GJ435" s="132"/>
      <c r="GT435" s="132"/>
      <c r="HD435" s="132"/>
      <c r="HN435" s="132"/>
      <c r="HX435" s="132"/>
      <c r="IH435" s="132"/>
    </row>
    <row xmlns:x14ac="http://schemas.microsoft.com/office/spreadsheetml/2009/9/ac" r="436" s="3" customFormat="true" x14ac:dyDescent="0.25">
      <c r="A436" s="401"/>
      <c r="B436" s="132"/>
      <c r="L436" s="132"/>
      <c r="V436" s="132"/>
      <c r="AF436" s="132"/>
      <c r="AP436" s="132"/>
      <c r="AZ436" s="139"/>
      <c r="BA436" s="139"/>
      <c r="BB436" s="139"/>
      <c r="BC436" s="139"/>
      <c r="BD436" s="139"/>
      <c r="BE436" s="139"/>
      <c r="BF436" s="139"/>
      <c r="BG436" s="139"/>
      <c r="BH436" s="140"/>
      <c r="BI436" s="140"/>
      <c r="BJ436" s="139"/>
      <c r="BK436" s="140"/>
      <c r="BL436" s="140"/>
      <c r="BM436" s="140"/>
      <c r="BN436" s="140"/>
      <c r="BO436" s="140"/>
      <c r="BP436" s="140"/>
      <c r="BQ436" s="140"/>
      <c r="BR436" s="140"/>
      <c r="BS436" s="140"/>
      <c r="BT436" s="139"/>
      <c r="BU436" s="140"/>
      <c r="BV436" s="140"/>
      <c r="BW436" s="140"/>
      <c r="BX436" s="140"/>
      <c r="BY436" s="140"/>
      <c r="BZ436" s="140"/>
      <c r="CA436" s="140"/>
      <c r="CB436" s="140"/>
      <c r="CC436" s="140"/>
      <c r="CD436" s="139"/>
      <c r="CE436" s="140"/>
      <c r="CF436" s="140"/>
      <c r="CG436" s="140"/>
      <c r="CH436" s="140"/>
      <c r="CI436" s="140"/>
      <c r="CJ436" s="140"/>
      <c r="CK436" s="140"/>
      <c r="CL436" s="140"/>
      <c r="CM436" s="140"/>
      <c r="CN436" s="139"/>
      <c r="CO436" s="140"/>
      <c r="CP436" s="140"/>
      <c r="CQ436" s="140"/>
      <c r="CR436" s="140"/>
      <c r="CS436" s="140"/>
      <c r="CT436" s="140"/>
      <c r="CU436" s="140"/>
      <c r="CV436" s="140"/>
      <c r="CW436" s="140"/>
      <c r="CX436" s="139"/>
      <c r="CY436" s="140"/>
      <c r="CZ436" s="140"/>
      <c r="DH436" s="132"/>
      <c r="DR436" s="132"/>
      <c r="EB436" s="132"/>
      <c r="EL436" s="132"/>
      <c r="EV436" s="132"/>
      <c r="FF436" s="132"/>
      <c r="FP436" s="132"/>
      <c r="FZ436" s="132"/>
      <c r="GJ436" s="132"/>
      <c r="GT436" s="132"/>
      <c r="HD436" s="132"/>
      <c r="HN436" s="132"/>
      <c r="HX436" s="132"/>
      <c r="IH436" s="132"/>
    </row>
    <row xmlns:x14ac="http://schemas.microsoft.com/office/spreadsheetml/2009/9/ac" r="437" s="3" customFormat="true" x14ac:dyDescent="0.25">
      <c r="A437" s="401"/>
      <c r="B437" s="132"/>
      <c r="L437" s="132"/>
      <c r="V437" s="132"/>
      <c r="AF437" s="132"/>
      <c r="AP437" s="132"/>
      <c r="AZ437" s="139"/>
      <c r="BA437" s="139"/>
      <c r="BB437" s="139"/>
      <c r="BC437" s="139"/>
      <c r="BD437" s="139"/>
      <c r="BE437" s="139"/>
      <c r="BF437" s="139"/>
      <c r="BG437" s="139"/>
      <c r="BH437" s="140"/>
      <c r="BI437" s="140"/>
      <c r="BJ437" s="139"/>
      <c r="BK437" s="140"/>
      <c r="BL437" s="140"/>
      <c r="BM437" s="140"/>
      <c r="BN437" s="140"/>
      <c r="BO437" s="140"/>
      <c r="BP437" s="140"/>
      <c r="BQ437" s="140"/>
      <c r="BR437" s="140"/>
      <c r="BS437" s="140"/>
      <c r="BT437" s="139"/>
      <c r="BU437" s="140"/>
      <c r="BV437" s="140"/>
      <c r="BW437" s="140"/>
      <c r="BX437" s="140"/>
      <c r="BY437" s="140"/>
      <c r="BZ437" s="140"/>
      <c r="CA437" s="140"/>
      <c r="CB437" s="140"/>
      <c r="CC437" s="140"/>
      <c r="CD437" s="139"/>
      <c r="CE437" s="140"/>
      <c r="CF437" s="140"/>
      <c r="CG437" s="140"/>
      <c r="CH437" s="140"/>
      <c r="CI437" s="140"/>
      <c r="CJ437" s="140"/>
      <c r="CK437" s="140"/>
      <c r="CL437" s="140"/>
      <c r="CM437" s="140"/>
      <c r="CN437" s="139"/>
      <c r="CO437" s="140"/>
      <c r="CP437" s="140"/>
      <c r="CQ437" s="140"/>
      <c r="CR437" s="140"/>
      <c r="CS437" s="140"/>
      <c r="CT437" s="140"/>
      <c r="CU437" s="140"/>
      <c r="CV437" s="140"/>
      <c r="CW437" s="140"/>
      <c r="CX437" s="139"/>
      <c r="CY437" s="140"/>
      <c r="CZ437" s="140"/>
      <c r="DH437" s="132"/>
      <c r="DR437" s="132"/>
      <c r="EB437" s="132"/>
      <c r="EL437" s="132"/>
      <c r="EV437" s="132"/>
      <c r="FF437" s="132"/>
      <c r="FP437" s="132"/>
      <c r="FZ437" s="132"/>
      <c r="GJ437" s="132"/>
      <c r="GT437" s="132"/>
      <c r="HD437" s="132"/>
      <c r="HN437" s="132"/>
      <c r="HX437" s="132"/>
      <c r="IH437" s="132"/>
    </row>
    <row xmlns:x14ac="http://schemas.microsoft.com/office/spreadsheetml/2009/9/ac" r="438" s="3" customFormat="true" x14ac:dyDescent="0.25">
      <c r="A438" s="401"/>
      <c r="B438" s="132"/>
      <c r="L438" s="132"/>
      <c r="V438" s="132"/>
      <c r="AF438" s="132"/>
      <c r="AP438" s="132"/>
      <c r="AZ438" s="139"/>
      <c r="BA438" s="139"/>
      <c r="BB438" s="139"/>
      <c r="BC438" s="139"/>
      <c r="BD438" s="139"/>
      <c r="BE438" s="139"/>
      <c r="BF438" s="139"/>
      <c r="BG438" s="139"/>
      <c r="BH438" s="140"/>
      <c r="BI438" s="140"/>
      <c r="BJ438" s="139"/>
      <c r="BK438" s="140"/>
      <c r="BL438" s="140"/>
      <c r="BM438" s="140"/>
      <c r="BN438" s="140"/>
      <c r="BO438" s="140"/>
      <c r="BP438" s="140"/>
      <c r="BQ438" s="140"/>
      <c r="BR438" s="140"/>
      <c r="BS438" s="140"/>
      <c r="BT438" s="139"/>
      <c r="BU438" s="140"/>
      <c r="BV438" s="140"/>
      <c r="BW438" s="140"/>
      <c r="BX438" s="140"/>
      <c r="BY438" s="140"/>
      <c r="BZ438" s="140"/>
      <c r="CA438" s="140"/>
      <c r="CB438" s="140"/>
      <c r="CC438" s="140"/>
      <c r="CD438" s="139"/>
      <c r="CE438" s="140"/>
      <c r="CF438" s="140"/>
      <c r="CG438" s="140"/>
      <c r="CH438" s="140"/>
      <c r="CI438" s="140"/>
      <c r="CJ438" s="140"/>
      <c r="CK438" s="140"/>
      <c r="CL438" s="140"/>
      <c r="CM438" s="140"/>
      <c r="CN438" s="139"/>
      <c r="CO438" s="140"/>
      <c r="CP438" s="140"/>
      <c r="CQ438" s="140"/>
      <c r="CR438" s="140"/>
      <c r="CS438" s="140"/>
      <c r="CT438" s="140"/>
      <c r="CU438" s="140"/>
      <c r="CV438" s="140"/>
      <c r="CW438" s="140"/>
      <c r="CX438" s="139"/>
      <c r="CY438" s="140"/>
      <c r="CZ438" s="140"/>
      <c r="DH438" s="132"/>
      <c r="DR438" s="132"/>
      <c r="EB438" s="132"/>
      <c r="EL438" s="132"/>
      <c r="EV438" s="132"/>
      <c r="FF438" s="132"/>
      <c r="FP438" s="132"/>
      <c r="FZ438" s="132"/>
      <c r="GJ438" s="132"/>
      <c r="GT438" s="132"/>
      <c r="HD438" s="132"/>
      <c r="HN438" s="132"/>
      <c r="HX438" s="132"/>
      <c r="IH438" s="132"/>
    </row>
    <row xmlns:x14ac="http://schemas.microsoft.com/office/spreadsheetml/2009/9/ac" r="439" s="3" customFormat="true" x14ac:dyDescent="0.25">
      <c r="A439" s="401"/>
      <c r="B439" s="132"/>
      <c r="L439" s="132"/>
      <c r="V439" s="132"/>
      <c r="AF439" s="132"/>
      <c r="AP439" s="132"/>
      <c r="AZ439" s="139"/>
      <c r="BA439" s="139"/>
      <c r="BB439" s="139"/>
      <c r="BC439" s="139"/>
      <c r="BD439" s="139"/>
      <c r="BE439" s="139"/>
      <c r="BF439" s="139"/>
      <c r="BG439" s="139"/>
      <c r="BH439" s="140"/>
      <c r="BI439" s="140"/>
      <c r="BJ439" s="139"/>
      <c r="BK439" s="140"/>
      <c r="BL439" s="140"/>
      <c r="BM439" s="140"/>
      <c r="BN439" s="140"/>
      <c r="BO439" s="140"/>
      <c r="BP439" s="140"/>
      <c r="BQ439" s="140"/>
      <c r="BR439" s="140"/>
      <c r="BS439" s="140"/>
      <c r="BT439" s="139"/>
      <c r="BU439" s="140"/>
      <c r="BV439" s="140"/>
      <c r="BW439" s="140"/>
      <c r="BX439" s="140"/>
      <c r="BY439" s="140"/>
      <c r="BZ439" s="140"/>
      <c r="CA439" s="140"/>
      <c r="CB439" s="140"/>
      <c r="CC439" s="140"/>
      <c r="CD439" s="139"/>
      <c r="CE439" s="140"/>
      <c r="CF439" s="140"/>
      <c r="CG439" s="140"/>
      <c r="CH439" s="140"/>
      <c r="CI439" s="140"/>
      <c r="CJ439" s="140"/>
      <c r="CK439" s="140"/>
      <c r="CL439" s="140"/>
      <c r="CM439" s="140"/>
      <c r="CN439" s="139"/>
      <c r="CO439" s="140"/>
      <c r="CP439" s="140"/>
      <c r="CQ439" s="140"/>
      <c r="CR439" s="140"/>
      <c r="CS439" s="140"/>
      <c r="CT439" s="140"/>
      <c r="CU439" s="140"/>
      <c r="CV439" s="140"/>
      <c r="CW439" s="140"/>
      <c r="CX439" s="139"/>
      <c r="CY439" s="140"/>
      <c r="CZ439" s="140"/>
      <c r="DH439" s="132"/>
      <c r="DR439" s="132"/>
      <c r="EB439" s="132"/>
      <c r="EL439" s="132"/>
      <c r="EV439" s="132"/>
      <c r="FF439" s="132"/>
      <c r="FP439" s="132"/>
      <c r="FZ439" s="132"/>
      <c r="GJ439" s="132"/>
      <c r="GT439" s="132"/>
      <c r="HD439" s="132"/>
      <c r="HN439" s="132"/>
      <c r="HX439" s="132"/>
      <c r="IH439" s="132"/>
    </row>
    <row xmlns:x14ac="http://schemas.microsoft.com/office/spreadsheetml/2009/9/ac" r="440" s="3" customFormat="true" x14ac:dyDescent="0.25">
      <c r="A440" s="401"/>
      <c r="B440" s="132"/>
      <c r="L440" s="132"/>
      <c r="V440" s="132"/>
      <c r="AF440" s="132"/>
      <c r="AP440" s="132"/>
      <c r="AZ440" s="139"/>
      <c r="BA440" s="139"/>
      <c r="BB440" s="139"/>
      <c r="BC440" s="139"/>
      <c r="BD440" s="139"/>
      <c r="BE440" s="139"/>
      <c r="BF440" s="139"/>
      <c r="BG440" s="139"/>
      <c r="BH440" s="140"/>
      <c r="BI440" s="140"/>
      <c r="BJ440" s="139"/>
      <c r="BK440" s="140"/>
      <c r="BL440" s="140"/>
      <c r="BM440" s="140"/>
      <c r="BN440" s="140"/>
      <c r="BO440" s="140"/>
      <c r="BP440" s="140"/>
      <c r="BQ440" s="140"/>
      <c r="BR440" s="140"/>
      <c r="BS440" s="140"/>
      <c r="BT440" s="139"/>
      <c r="BU440" s="140"/>
      <c r="BV440" s="140"/>
      <c r="BW440" s="140"/>
      <c r="BX440" s="140"/>
      <c r="BY440" s="140"/>
      <c r="BZ440" s="140"/>
      <c r="CA440" s="140"/>
      <c r="CB440" s="140"/>
      <c r="CC440" s="140"/>
      <c r="CD440" s="139"/>
      <c r="CE440" s="140"/>
      <c r="CF440" s="140"/>
      <c r="CG440" s="140"/>
      <c r="CH440" s="140"/>
      <c r="CI440" s="140"/>
      <c r="CJ440" s="140"/>
      <c r="CK440" s="140"/>
      <c r="CL440" s="140"/>
      <c r="CM440" s="140"/>
      <c r="CN440" s="139"/>
      <c r="CO440" s="140"/>
      <c r="CP440" s="140"/>
      <c r="CQ440" s="140"/>
      <c r="CR440" s="140"/>
      <c r="CS440" s="140"/>
      <c r="CT440" s="140"/>
      <c r="CU440" s="140"/>
      <c r="CV440" s="140"/>
      <c r="CW440" s="140"/>
      <c r="CX440" s="139"/>
      <c r="CY440" s="140"/>
      <c r="CZ440" s="140"/>
      <c r="DH440" s="132"/>
      <c r="DR440" s="132"/>
      <c r="EB440" s="132"/>
      <c r="EL440" s="132"/>
      <c r="EV440" s="132"/>
      <c r="FF440" s="132"/>
      <c r="FP440" s="132"/>
      <c r="FZ440" s="132"/>
      <c r="GJ440" s="132"/>
      <c r="GT440" s="132"/>
      <c r="HD440" s="132"/>
      <c r="HN440" s="132"/>
      <c r="HX440" s="132"/>
      <c r="IH440" s="132"/>
    </row>
    <row xmlns:x14ac="http://schemas.microsoft.com/office/spreadsheetml/2009/9/ac" r="441" s="3" customFormat="true" x14ac:dyDescent="0.25">
      <c r="A441" s="401"/>
      <c r="B441" s="132"/>
      <c r="L441" s="132"/>
      <c r="V441" s="132"/>
      <c r="AF441" s="132"/>
      <c r="AP441" s="132"/>
      <c r="AZ441" s="139"/>
      <c r="BA441" s="139"/>
      <c r="BB441" s="139"/>
      <c r="BC441" s="139"/>
      <c r="BD441" s="139"/>
      <c r="BE441" s="139"/>
      <c r="BF441" s="139"/>
      <c r="BG441" s="139"/>
      <c r="BH441" s="140"/>
      <c r="BI441" s="140"/>
      <c r="BJ441" s="139"/>
      <c r="BK441" s="140"/>
      <c r="BL441" s="140"/>
      <c r="BM441" s="140"/>
      <c r="BN441" s="140"/>
      <c r="BO441" s="140"/>
      <c r="BP441" s="140"/>
      <c r="BQ441" s="140"/>
      <c r="BR441" s="140"/>
      <c r="BS441" s="140"/>
      <c r="BT441" s="139"/>
      <c r="BU441" s="140"/>
      <c r="BV441" s="140"/>
      <c r="BW441" s="140"/>
      <c r="BX441" s="140"/>
      <c r="BY441" s="140"/>
      <c r="BZ441" s="140"/>
      <c r="CA441" s="140"/>
      <c r="CB441" s="140"/>
      <c r="CC441" s="140"/>
      <c r="CD441" s="139"/>
      <c r="CE441" s="140"/>
      <c r="CF441" s="140"/>
      <c r="CG441" s="140"/>
      <c r="CH441" s="140"/>
      <c r="CI441" s="140"/>
      <c r="CJ441" s="140"/>
      <c r="CK441" s="140"/>
      <c r="CL441" s="140"/>
      <c r="CM441" s="140"/>
      <c r="CN441" s="139"/>
      <c r="CO441" s="140"/>
      <c r="CP441" s="140"/>
      <c r="CQ441" s="140"/>
      <c r="CR441" s="140"/>
      <c r="CS441" s="140"/>
      <c r="CT441" s="140"/>
      <c r="CU441" s="140"/>
      <c r="CV441" s="140"/>
      <c r="CW441" s="140"/>
      <c r="CX441" s="139"/>
      <c r="CY441" s="140"/>
      <c r="CZ441" s="140"/>
      <c r="DH441" s="132"/>
      <c r="DR441" s="132"/>
      <c r="EB441" s="132"/>
      <c r="EL441" s="132"/>
      <c r="EV441" s="132"/>
      <c r="FF441" s="132"/>
      <c r="FP441" s="132"/>
      <c r="FZ441" s="132"/>
      <c r="GJ441" s="132"/>
      <c r="GT441" s="132"/>
      <c r="HD441" s="132"/>
      <c r="HN441" s="132"/>
      <c r="HX441" s="132"/>
      <c r="IH441" s="132"/>
    </row>
    <row xmlns:x14ac="http://schemas.microsoft.com/office/spreadsheetml/2009/9/ac" r="442" s="3" customFormat="true" x14ac:dyDescent="0.25">
      <c r="A442" s="401"/>
      <c r="B442" s="132"/>
      <c r="L442" s="132"/>
      <c r="V442" s="132"/>
      <c r="AF442" s="132"/>
      <c r="AP442" s="132"/>
      <c r="AZ442" s="139"/>
      <c r="BA442" s="139"/>
      <c r="BB442" s="139"/>
      <c r="BC442" s="139"/>
      <c r="BD442" s="139"/>
      <c r="BE442" s="139"/>
      <c r="BF442" s="139"/>
      <c r="BG442" s="139"/>
      <c r="BH442" s="140"/>
      <c r="BI442" s="140"/>
      <c r="BJ442" s="139"/>
      <c r="BK442" s="140"/>
      <c r="BL442" s="140"/>
      <c r="BM442" s="140"/>
      <c r="BN442" s="140"/>
      <c r="BO442" s="140"/>
      <c r="BP442" s="140"/>
      <c r="BQ442" s="140"/>
      <c r="BR442" s="140"/>
      <c r="BS442" s="140"/>
      <c r="BT442" s="139"/>
      <c r="BU442" s="140"/>
      <c r="BV442" s="140"/>
      <c r="BW442" s="140"/>
      <c r="BX442" s="140"/>
      <c r="BY442" s="140"/>
      <c r="BZ442" s="140"/>
      <c r="CA442" s="140"/>
      <c r="CB442" s="140"/>
      <c r="CC442" s="140"/>
      <c r="CD442" s="139"/>
      <c r="CE442" s="140"/>
      <c r="CF442" s="140"/>
      <c r="CG442" s="140"/>
      <c r="CH442" s="140"/>
      <c r="CI442" s="140"/>
      <c r="CJ442" s="140"/>
      <c r="CK442" s="140"/>
      <c r="CL442" s="140"/>
      <c r="CM442" s="140"/>
      <c r="CN442" s="139"/>
      <c r="CO442" s="140"/>
      <c r="CP442" s="140"/>
      <c r="CQ442" s="140"/>
      <c r="CR442" s="140"/>
      <c r="CS442" s="140"/>
      <c r="CT442" s="140"/>
      <c r="CU442" s="140"/>
      <c r="CV442" s="140"/>
      <c r="CW442" s="140"/>
      <c r="CX442" s="139"/>
      <c r="CY442" s="140"/>
      <c r="CZ442" s="140"/>
      <c r="DH442" s="132"/>
      <c r="DR442" s="132"/>
      <c r="EB442" s="132"/>
      <c r="EL442" s="132"/>
      <c r="EV442" s="132"/>
      <c r="FF442" s="132"/>
      <c r="FP442" s="132"/>
      <c r="FZ442" s="132"/>
      <c r="GJ442" s="132"/>
      <c r="GT442" s="132"/>
      <c r="HD442" s="132"/>
      <c r="HN442" s="132"/>
      <c r="HX442" s="132"/>
      <c r="IH442" s="132"/>
    </row>
    <row xmlns:x14ac="http://schemas.microsoft.com/office/spreadsheetml/2009/9/ac" r="443" s="3" customFormat="true" x14ac:dyDescent="0.25">
      <c r="A443" s="401"/>
      <c r="B443" s="132"/>
      <c r="L443" s="132"/>
      <c r="V443" s="132"/>
      <c r="AF443" s="132"/>
      <c r="AP443" s="132"/>
      <c r="AZ443" s="139"/>
      <c r="BA443" s="139"/>
      <c r="BB443" s="139"/>
      <c r="BC443" s="139"/>
      <c r="BD443" s="139"/>
      <c r="BE443" s="139"/>
      <c r="BF443" s="139"/>
      <c r="BG443" s="139"/>
      <c r="BH443" s="140"/>
      <c r="BI443" s="140"/>
      <c r="BJ443" s="139"/>
      <c r="BK443" s="140"/>
      <c r="BL443" s="140"/>
      <c r="BM443" s="140"/>
      <c r="BN443" s="140"/>
      <c r="BO443" s="140"/>
      <c r="BP443" s="140"/>
      <c r="BQ443" s="140"/>
      <c r="BR443" s="140"/>
      <c r="BS443" s="140"/>
      <c r="BT443" s="139"/>
      <c r="BU443" s="140"/>
      <c r="BV443" s="140"/>
      <c r="BW443" s="140"/>
      <c r="BX443" s="140"/>
      <c r="BY443" s="140"/>
      <c r="BZ443" s="140"/>
      <c r="CA443" s="140"/>
      <c r="CB443" s="140"/>
      <c r="CC443" s="140"/>
      <c r="CD443" s="139"/>
      <c r="CE443" s="140"/>
      <c r="CF443" s="140"/>
      <c r="CG443" s="140"/>
      <c r="CH443" s="140"/>
      <c r="CI443" s="140"/>
      <c r="CJ443" s="140"/>
      <c r="CK443" s="140"/>
      <c r="CL443" s="140"/>
      <c r="CM443" s="140"/>
      <c r="CN443" s="139"/>
      <c r="CO443" s="140"/>
      <c r="CP443" s="140"/>
      <c r="CQ443" s="140"/>
      <c r="CR443" s="140"/>
      <c r="CS443" s="140"/>
      <c r="CT443" s="140"/>
      <c r="CU443" s="140"/>
      <c r="CV443" s="140"/>
      <c r="CW443" s="140"/>
      <c r="CX443" s="139"/>
      <c r="CY443" s="140"/>
      <c r="CZ443" s="140"/>
      <c r="DH443" s="132"/>
      <c r="DR443" s="132"/>
      <c r="EB443" s="132"/>
      <c r="EL443" s="132"/>
      <c r="EV443" s="132"/>
      <c r="FF443" s="132"/>
      <c r="FP443" s="132"/>
      <c r="FZ443" s="132"/>
      <c r="GJ443" s="132"/>
      <c r="GT443" s="132"/>
      <c r="HD443" s="132"/>
      <c r="HN443" s="132"/>
      <c r="HX443" s="132"/>
      <c r="IH443" s="132"/>
    </row>
    <row xmlns:x14ac="http://schemas.microsoft.com/office/spreadsheetml/2009/9/ac" r="444" s="3" customFormat="true" x14ac:dyDescent="0.25">
      <c r="A444" s="401"/>
      <c r="B444" s="132"/>
      <c r="L444" s="132"/>
      <c r="V444" s="132"/>
      <c r="AF444" s="132"/>
      <c r="AP444" s="132"/>
      <c r="AZ444" s="139"/>
      <c r="BA444" s="139"/>
      <c r="BB444" s="139"/>
      <c r="BC444" s="139"/>
      <c r="BD444" s="139"/>
      <c r="BE444" s="139"/>
      <c r="BF444" s="139"/>
      <c r="BG444" s="139"/>
      <c r="BH444" s="140"/>
      <c r="BI444" s="140"/>
      <c r="BJ444" s="139"/>
      <c r="BK444" s="140"/>
      <c r="BL444" s="140"/>
      <c r="BM444" s="140"/>
      <c r="BN444" s="140"/>
      <c r="BO444" s="140"/>
      <c r="BP444" s="140"/>
      <c r="BQ444" s="140"/>
      <c r="BR444" s="140"/>
      <c r="BS444" s="140"/>
      <c r="BT444" s="139"/>
      <c r="BU444" s="140"/>
      <c r="BV444" s="140"/>
      <c r="BW444" s="140"/>
      <c r="BX444" s="140"/>
      <c r="BY444" s="140"/>
      <c r="BZ444" s="140"/>
      <c r="CA444" s="140"/>
      <c r="CB444" s="140"/>
      <c r="CC444" s="140"/>
      <c r="CD444" s="139"/>
      <c r="CE444" s="140"/>
      <c r="CF444" s="140"/>
      <c r="CG444" s="140"/>
      <c r="CH444" s="140"/>
      <c r="CI444" s="140"/>
      <c r="CJ444" s="140"/>
      <c r="CK444" s="140"/>
      <c r="CL444" s="140"/>
      <c r="CM444" s="140"/>
      <c r="CN444" s="139"/>
      <c r="CO444" s="140"/>
      <c r="CP444" s="140"/>
      <c r="CQ444" s="140"/>
      <c r="CR444" s="140"/>
      <c r="CS444" s="140"/>
      <c r="CT444" s="140"/>
      <c r="CU444" s="140"/>
      <c r="CV444" s="140"/>
      <c r="CW444" s="140"/>
      <c r="CX444" s="139"/>
      <c r="CY444" s="140"/>
      <c r="CZ444" s="140"/>
      <c r="DH444" s="132"/>
      <c r="DR444" s="132"/>
      <c r="EB444" s="132"/>
      <c r="EL444" s="132"/>
      <c r="EV444" s="132"/>
      <c r="FF444" s="132"/>
      <c r="FP444" s="132"/>
      <c r="FZ444" s="132"/>
      <c r="GJ444" s="132"/>
      <c r="GT444" s="132"/>
      <c r="HD444" s="132"/>
      <c r="HN444" s="132"/>
      <c r="HX444" s="132"/>
      <c r="IH444" s="132"/>
    </row>
    <row xmlns:x14ac="http://schemas.microsoft.com/office/spreadsheetml/2009/9/ac" r="445" s="3" customFormat="true" x14ac:dyDescent="0.25">
      <c r="A445" s="401"/>
      <c r="B445" s="132"/>
      <c r="L445" s="132"/>
      <c r="V445" s="132"/>
      <c r="AF445" s="132"/>
      <c r="AP445" s="132"/>
      <c r="AZ445" s="139"/>
      <c r="BA445" s="139"/>
      <c r="BB445" s="139"/>
      <c r="BC445" s="139"/>
      <c r="BD445" s="139"/>
      <c r="BE445" s="139"/>
      <c r="BF445" s="139"/>
      <c r="BG445" s="139"/>
      <c r="BH445" s="140"/>
      <c r="BI445" s="140"/>
      <c r="BJ445" s="139"/>
      <c r="BK445" s="140"/>
      <c r="BL445" s="140"/>
      <c r="BM445" s="140"/>
      <c r="BN445" s="140"/>
      <c r="BO445" s="140"/>
      <c r="BP445" s="140"/>
      <c r="BQ445" s="140"/>
      <c r="BR445" s="140"/>
      <c r="BS445" s="140"/>
      <c r="BT445" s="139"/>
      <c r="BU445" s="140"/>
      <c r="BV445" s="140"/>
      <c r="BW445" s="140"/>
      <c r="BX445" s="140"/>
      <c r="BY445" s="140"/>
      <c r="BZ445" s="140"/>
      <c r="CA445" s="140"/>
      <c r="CB445" s="140"/>
      <c r="CC445" s="140"/>
      <c r="CD445" s="139"/>
      <c r="CE445" s="140"/>
      <c r="CF445" s="140"/>
      <c r="CG445" s="140"/>
      <c r="CH445" s="140"/>
      <c r="CI445" s="140"/>
      <c r="CJ445" s="140"/>
      <c r="CK445" s="140"/>
      <c r="CL445" s="140"/>
      <c r="CM445" s="140"/>
      <c r="CN445" s="139"/>
      <c r="CO445" s="140"/>
      <c r="CP445" s="140"/>
      <c r="CQ445" s="140"/>
      <c r="CR445" s="140"/>
      <c r="CS445" s="140"/>
      <c r="CT445" s="140"/>
      <c r="CU445" s="140"/>
      <c r="CV445" s="140"/>
      <c r="CW445" s="140"/>
      <c r="CX445" s="139"/>
      <c r="CY445" s="140"/>
      <c r="CZ445" s="140"/>
      <c r="DH445" s="132"/>
      <c r="DR445" s="132"/>
      <c r="EB445" s="132"/>
      <c r="EL445" s="132"/>
      <c r="EV445" s="132"/>
      <c r="FF445" s="132"/>
      <c r="FP445" s="132"/>
      <c r="FZ445" s="132"/>
      <c r="GJ445" s="132"/>
      <c r="GT445" s="132"/>
      <c r="HD445" s="132"/>
      <c r="HN445" s="132"/>
      <c r="HX445" s="132"/>
      <c r="IH445" s="132"/>
    </row>
    <row xmlns:x14ac="http://schemas.microsoft.com/office/spreadsheetml/2009/9/ac" r="446" s="3" customFormat="true" x14ac:dyDescent="0.25">
      <c r="A446" s="401"/>
      <c r="B446" s="132"/>
      <c r="L446" s="132"/>
      <c r="V446" s="132"/>
      <c r="AF446" s="132"/>
      <c r="AP446" s="132"/>
      <c r="AZ446" s="139"/>
      <c r="BA446" s="139"/>
      <c r="BB446" s="139"/>
      <c r="BC446" s="139"/>
      <c r="BD446" s="139"/>
      <c r="BE446" s="139"/>
      <c r="BF446" s="139"/>
      <c r="BG446" s="139"/>
      <c r="BH446" s="140"/>
      <c r="BI446" s="140"/>
      <c r="BJ446" s="139"/>
      <c r="BK446" s="140"/>
      <c r="BL446" s="140"/>
      <c r="BM446" s="140"/>
      <c r="BN446" s="140"/>
      <c r="BO446" s="140"/>
      <c r="BP446" s="140"/>
      <c r="BQ446" s="140"/>
      <c r="BR446" s="140"/>
      <c r="BS446" s="140"/>
      <c r="BT446" s="139"/>
      <c r="BU446" s="140"/>
      <c r="BV446" s="140"/>
      <c r="BW446" s="140"/>
      <c r="BX446" s="140"/>
      <c r="BY446" s="140"/>
      <c r="BZ446" s="140"/>
      <c r="CA446" s="140"/>
      <c r="CB446" s="140"/>
      <c r="CC446" s="140"/>
      <c r="CD446" s="139"/>
      <c r="CE446" s="140"/>
      <c r="CF446" s="140"/>
      <c r="CG446" s="140"/>
      <c r="CH446" s="140"/>
      <c r="CI446" s="140"/>
      <c r="CJ446" s="140"/>
      <c r="CK446" s="140"/>
      <c r="CL446" s="140"/>
      <c r="CM446" s="140"/>
      <c r="CN446" s="139"/>
      <c r="CO446" s="140"/>
      <c r="CP446" s="140"/>
      <c r="CQ446" s="140"/>
      <c r="CR446" s="140"/>
      <c r="CS446" s="140"/>
      <c r="CT446" s="140"/>
      <c r="CU446" s="140"/>
      <c r="CV446" s="140"/>
      <c r="CW446" s="140"/>
      <c r="CX446" s="139"/>
      <c r="CY446" s="140"/>
      <c r="CZ446" s="140"/>
      <c r="DH446" s="132"/>
      <c r="DR446" s="132"/>
      <c r="EB446" s="132"/>
      <c r="EL446" s="132"/>
      <c r="EV446" s="132"/>
      <c r="FF446" s="132"/>
      <c r="FP446" s="132"/>
      <c r="FZ446" s="132"/>
      <c r="GJ446" s="132"/>
      <c r="GT446" s="132"/>
      <c r="HD446" s="132"/>
      <c r="HN446" s="132"/>
      <c r="HX446" s="132"/>
      <c r="IH446" s="132"/>
    </row>
    <row xmlns:x14ac="http://schemas.microsoft.com/office/spreadsheetml/2009/9/ac" r="447" s="3" customFormat="true" x14ac:dyDescent="0.25">
      <c r="A447" s="401"/>
      <c r="B447" s="132"/>
      <c r="L447" s="132"/>
      <c r="V447" s="132"/>
      <c r="AF447" s="132"/>
      <c r="AP447" s="132"/>
      <c r="AZ447" s="139"/>
      <c r="BA447" s="139"/>
      <c r="BB447" s="139"/>
      <c r="BC447" s="139"/>
      <c r="BD447" s="139"/>
      <c r="BE447" s="139"/>
      <c r="BF447" s="139"/>
      <c r="BG447" s="139"/>
      <c r="BH447" s="140"/>
      <c r="BI447" s="140"/>
      <c r="BJ447" s="139"/>
      <c r="BK447" s="140"/>
      <c r="BL447" s="140"/>
      <c r="BM447" s="140"/>
      <c r="BN447" s="140"/>
      <c r="BO447" s="140"/>
      <c r="BP447" s="140"/>
      <c r="BQ447" s="140"/>
      <c r="BR447" s="140"/>
      <c r="BS447" s="140"/>
      <c r="BT447" s="139"/>
      <c r="BU447" s="140"/>
      <c r="BV447" s="140"/>
      <c r="BW447" s="140"/>
      <c r="BX447" s="140"/>
      <c r="BY447" s="140"/>
      <c r="BZ447" s="140"/>
      <c r="CA447" s="140"/>
      <c r="CB447" s="140"/>
      <c r="CC447" s="140"/>
      <c r="CD447" s="139"/>
      <c r="CE447" s="140"/>
      <c r="CF447" s="140"/>
      <c r="CG447" s="140"/>
      <c r="CH447" s="140"/>
      <c r="CI447" s="140"/>
      <c r="CJ447" s="140"/>
      <c r="CK447" s="140"/>
      <c r="CL447" s="140"/>
      <c r="CM447" s="140"/>
      <c r="CN447" s="139"/>
      <c r="CO447" s="140"/>
      <c r="CP447" s="140"/>
      <c r="CQ447" s="140"/>
      <c r="CR447" s="140"/>
      <c r="CS447" s="140"/>
      <c r="CT447" s="140"/>
      <c r="CU447" s="140"/>
      <c r="CV447" s="140"/>
      <c r="CW447" s="140"/>
      <c r="CX447" s="139"/>
      <c r="CY447" s="140"/>
      <c r="CZ447" s="140"/>
      <c r="DH447" s="132"/>
      <c r="DR447" s="132"/>
      <c r="EB447" s="132"/>
      <c r="EL447" s="132"/>
      <c r="EV447" s="132"/>
      <c r="FF447" s="132"/>
      <c r="FP447" s="132"/>
      <c r="FZ447" s="132"/>
      <c r="GJ447" s="132"/>
      <c r="GT447" s="132"/>
      <c r="HD447" s="132"/>
      <c r="HN447" s="132"/>
      <c r="HX447" s="132"/>
      <c r="IH447" s="132"/>
    </row>
    <row xmlns:x14ac="http://schemas.microsoft.com/office/spreadsheetml/2009/9/ac" r="448" s="3" customFormat="true" x14ac:dyDescent="0.25">
      <c r="A448" s="401"/>
      <c r="B448" s="132"/>
      <c r="L448" s="132"/>
      <c r="V448" s="132"/>
      <c r="AF448" s="132"/>
      <c r="AP448" s="132"/>
      <c r="AZ448" s="139"/>
      <c r="BA448" s="139"/>
      <c r="BB448" s="139"/>
      <c r="BC448" s="139"/>
      <c r="BD448" s="139"/>
      <c r="BE448" s="139"/>
      <c r="BF448" s="139"/>
      <c r="BG448" s="139"/>
      <c r="BH448" s="140"/>
      <c r="BI448" s="140"/>
      <c r="BJ448" s="139"/>
      <c r="BK448" s="140"/>
      <c r="BL448" s="140"/>
      <c r="BM448" s="140"/>
      <c r="BN448" s="140"/>
      <c r="BO448" s="140"/>
      <c r="BP448" s="140"/>
      <c r="BQ448" s="140"/>
      <c r="BR448" s="140"/>
      <c r="BS448" s="140"/>
      <c r="BT448" s="139"/>
      <c r="BU448" s="140"/>
      <c r="BV448" s="140"/>
      <c r="BW448" s="140"/>
      <c r="BX448" s="140"/>
      <c r="BY448" s="140"/>
      <c r="BZ448" s="140"/>
      <c r="CA448" s="140"/>
      <c r="CB448" s="140"/>
      <c r="CC448" s="140"/>
      <c r="CD448" s="139"/>
      <c r="CE448" s="140"/>
      <c r="CF448" s="140"/>
      <c r="CG448" s="140"/>
      <c r="CH448" s="140"/>
      <c r="CI448" s="140"/>
      <c r="CJ448" s="140"/>
      <c r="CK448" s="140"/>
      <c r="CL448" s="140"/>
      <c r="CM448" s="140"/>
      <c r="CN448" s="139"/>
      <c r="CO448" s="140"/>
      <c r="CP448" s="140"/>
      <c r="CQ448" s="140"/>
      <c r="CR448" s="140"/>
      <c r="CS448" s="140"/>
      <c r="CT448" s="140"/>
      <c r="CU448" s="140"/>
      <c r="CV448" s="140"/>
      <c r="CW448" s="140"/>
      <c r="CX448" s="139"/>
      <c r="CY448" s="140"/>
      <c r="CZ448" s="140"/>
      <c r="DH448" s="132"/>
      <c r="DR448" s="132"/>
      <c r="EB448" s="132"/>
      <c r="EL448" s="132"/>
      <c r="EV448" s="132"/>
      <c r="FF448" s="132"/>
      <c r="FP448" s="132"/>
      <c r="FZ448" s="132"/>
      <c r="GJ448" s="132"/>
      <c r="GT448" s="132"/>
      <c r="HD448" s="132"/>
      <c r="HN448" s="132"/>
      <c r="HX448" s="132"/>
      <c r="IH448" s="132"/>
    </row>
    <row xmlns:x14ac="http://schemas.microsoft.com/office/spreadsheetml/2009/9/ac" r="449" s="3" customFormat="true" x14ac:dyDescent="0.25">
      <c r="A449" s="401"/>
      <c r="B449" s="132"/>
      <c r="L449" s="132"/>
      <c r="V449" s="132"/>
      <c r="AF449" s="132"/>
      <c r="AP449" s="132"/>
      <c r="AZ449" s="139"/>
      <c r="BA449" s="139"/>
      <c r="BB449" s="139"/>
      <c r="BC449" s="139"/>
      <c r="BD449" s="139"/>
      <c r="BE449" s="139"/>
      <c r="BF449" s="139"/>
      <c r="BG449" s="139"/>
      <c r="BH449" s="140"/>
      <c r="BI449" s="140"/>
      <c r="BJ449" s="139"/>
      <c r="BK449" s="140"/>
      <c r="BL449" s="140"/>
      <c r="BM449" s="140"/>
      <c r="BN449" s="140"/>
      <c r="BO449" s="140"/>
      <c r="BP449" s="140"/>
      <c r="BQ449" s="140"/>
      <c r="BR449" s="140"/>
      <c r="BS449" s="140"/>
      <c r="BT449" s="139"/>
      <c r="BU449" s="140"/>
      <c r="BV449" s="140"/>
      <c r="BW449" s="140"/>
      <c r="BX449" s="140"/>
      <c r="BY449" s="140"/>
      <c r="BZ449" s="140"/>
      <c r="CA449" s="140"/>
      <c r="CB449" s="140"/>
      <c r="CC449" s="140"/>
      <c r="CD449" s="139"/>
      <c r="CE449" s="140"/>
      <c r="CF449" s="140"/>
      <c r="CG449" s="140"/>
      <c r="CH449" s="140"/>
      <c r="CI449" s="140"/>
      <c r="CJ449" s="140"/>
      <c r="CK449" s="140"/>
      <c r="CL449" s="140"/>
      <c r="CM449" s="140"/>
      <c r="CN449" s="139"/>
      <c r="CO449" s="140"/>
      <c r="CP449" s="140"/>
      <c r="CQ449" s="140"/>
      <c r="CR449" s="140"/>
      <c r="CS449" s="140"/>
      <c r="CT449" s="140"/>
      <c r="CU449" s="140"/>
      <c r="CV449" s="140"/>
      <c r="CW449" s="140"/>
      <c r="CX449" s="139"/>
      <c r="CY449" s="140"/>
      <c r="CZ449" s="140"/>
      <c r="DH449" s="132"/>
      <c r="DR449" s="132"/>
      <c r="EB449" s="132"/>
      <c r="EL449" s="132"/>
      <c r="EV449" s="132"/>
      <c r="FF449" s="132"/>
      <c r="FP449" s="132"/>
      <c r="FZ449" s="132"/>
      <c r="GJ449" s="132"/>
      <c r="GT449" s="132"/>
      <c r="HD449" s="132"/>
      <c r="HN449" s="132"/>
      <c r="HX449" s="132"/>
      <c r="IH449" s="132"/>
    </row>
    <row xmlns:x14ac="http://schemas.microsoft.com/office/spreadsheetml/2009/9/ac" r="450" s="3" customFormat="true" x14ac:dyDescent="0.25">
      <c r="A450" s="401"/>
      <c r="B450" s="132"/>
      <c r="L450" s="132"/>
      <c r="V450" s="132"/>
      <c r="AF450" s="132"/>
      <c r="AP450" s="132"/>
      <c r="AZ450" s="139"/>
      <c r="BA450" s="139"/>
      <c r="BB450" s="139"/>
      <c r="BC450" s="139"/>
      <c r="BD450" s="139"/>
      <c r="BE450" s="139"/>
      <c r="BF450" s="139"/>
      <c r="BG450" s="139"/>
      <c r="BH450" s="140"/>
      <c r="BI450" s="140"/>
      <c r="BJ450" s="139"/>
      <c r="BK450" s="140"/>
      <c r="BL450" s="140"/>
      <c r="BM450" s="140"/>
      <c r="BN450" s="140"/>
      <c r="BO450" s="140"/>
      <c r="BP450" s="140"/>
      <c r="BQ450" s="140"/>
      <c r="BR450" s="140"/>
      <c r="BS450" s="140"/>
      <c r="BT450" s="139"/>
      <c r="BU450" s="140"/>
      <c r="BV450" s="140"/>
      <c r="BW450" s="140"/>
      <c r="BX450" s="140"/>
      <c r="BY450" s="140"/>
      <c r="BZ450" s="140"/>
      <c r="CA450" s="140"/>
      <c r="CB450" s="140"/>
      <c r="CC450" s="140"/>
      <c r="CD450" s="139"/>
      <c r="CE450" s="140"/>
      <c r="CF450" s="140"/>
      <c r="CG450" s="140"/>
      <c r="CH450" s="140"/>
      <c r="CI450" s="140"/>
      <c r="CJ450" s="140"/>
      <c r="CK450" s="140"/>
      <c r="CL450" s="140"/>
      <c r="CM450" s="140"/>
      <c r="CN450" s="139"/>
      <c r="CO450" s="140"/>
      <c r="CP450" s="140"/>
      <c r="CQ450" s="140"/>
      <c r="CR450" s="140"/>
      <c r="CS450" s="140"/>
      <c r="CT450" s="140"/>
      <c r="CU450" s="140"/>
      <c r="CV450" s="140"/>
      <c r="CW450" s="140"/>
      <c r="CX450" s="139"/>
      <c r="CY450" s="140"/>
      <c r="CZ450" s="140"/>
      <c r="DH450" s="132"/>
      <c r="DR450" s="132"/>
      <c r="EB450" s="132"/>
      <c r="EL450" s="132"/>
      <c r="EV450" s="132"/>
      <c r="FF450" s="132"/>
      <c r="FP450" s="132"/>
      <c r="FZ450" s="132"/>
      <c r="GJ450" s="132"/>
      <c r="GT450" s="132"/>
      <c r="HD450" s="132"/>
      <c r="HN450" s="132"/>
      <c r="HX450" s="132"/>
      <c r="IH450" s="132"/>
    </row>
    <row xmlns:x14ac="http://schemas.microsoft.com/office/spreadsheetml/2009/9/ac" r="451" s="3" customFormat="true" x14ac:dyDescent="0.25">
      <c r="A451" s="401"/>
      <c r="B451" s="132"/>
      <c r="L451" s="132"/>
      <c r="V451" s="132"/>
      <c r="AF451" s="132"/>
      <c r="AP451" s="132"/>
      <c r="AZ451" s="139"/>
      <c r="BA451" s="139"/>
      <c r="BB451" s="139"/>
      <c r="BC451" s="139"/>
      <c r="BD451" s="139"/>
      <c r="BE451" s="139"/>
      <c r="BF451" s="139"/>
      <c r="BG451" s="139"/>
      <c r="BH451" s="140"/>
      <c r="BI451" s="140"/>
      <c r="BJ451" s="139"/>
      <c r="BK451" s="140"/>
      <c r="BL451" s="140"/>
      <c r="BM451" s="140"/>
      <c r="BN451" s="140"/>
      <c r="BO451" s="140"/>
      <c r="BP451" s="140"/>
      <c r="BQ451" s="140"/>
      <c r="BR451" s="140"/>
      <c r="BS451" s="140"/>
      <c r="BT451" s="139"/>
      <c r="BU451" s="140"/>
      <c r="BV451" s="140"/>
      <c r="BW451" s="140"/>
      <c r="BX451" s="140"/>
      <c r="BY451" s="140"/>
      <c r="BZ451" s="140"/>
      <c r="CA451" s="140"/>
      <c r="CB451" s="140"/>
      <c r="CC451" s="140"/>
      <c r="CD451" s="139"/>
      <c r="CE451" s="140"/>
      <c r="CF451" s="140"/>
      <c r="CG451" s="140"/>
      <c r="CH451" s="140"/>
      <c r="CI451" s="140"/>
      <c r="CJ451" s="140"/>
      <c r="CK451" s="140"/>
      <c r="CL451" s="140"/>
      <c r="CM451" s="140"/>
      <c r="CN451" s="139"/>
      <c r="CO451" s="140"/>
      <c r="CP451" s="140"/>
      <c r="CQ451" s="140"/>
      <c r="CR451" s="140"/>
      <c r="CS451" s="140"/>
      <c r="CT451" s="140"/>
      <c r="CU451" s="140"/>
      <c r="CV451" s="140"/>
      <c r="CW451" s="140"/>
      <c r="CX451" s="139"/>
      <c r="CY451" s="140"/>
      <c r="CZ451" s="140"/>
      <c r="DH451" s="132"/>
      <c r="DR451" s="132"/>
      <c r="EB451" s="132"/>
      <c r="EL451" s="132"/>
      <c r="EV451" s="132"/>
      <c r="FF451" s="132"/>
      <c r="FP451" s="132"/>
      <c r="FZ451" s="132"/>
      <c r="GJ451" s="132"/>
      <c r="GT451" s="132"/>
      <c r="HD451" s="132"/>
      <c r="HN451" s="132"/>
      <c r="HX451" s="132"/>
      <c r="IH451" s="132"/>
    </row>
    <row xmlns:x14ac="http://schemas.microsoft.com/office/spreadsheetml/2009/9/ac" r="452" s="3" customFormat="true" x14ac:dyDescent="0.25">
      <c r="A452" s="401"/>
      <c r="B452" s="132"/>
      <c r="L452" s="132"/>
      <c r="V452" s="132"/>
      <c r="AF452" s="132"/>
      <c r="AP452" s="132"/>
      <c r="AZ452" s="139"/>
      <c r="BA452" s="139"/>
      <c r="BB452" s="139"/>
      <c r="BC452" s="139"/>
      <c r="BD452" s="139"/>
      <c r="BE452" s="139"/>
      <c r="BF452" s="139"/>
      <c r="BG452" s="139"/>
      <c r="BH452" s="140"/>
      <c r="BI452" s="140"/>
      <c r="BJ452" s="139"/>
      <c r="BK452" s="140"/>
      <c r="BL452" s="140"/>
      <c r="BM452" s="140"/>
      <c r="BN452" s="140"/>
      <c r="BO452" s="140"/>
      <c r="BP452" s="140"/>
      <c r="BQ452" s="140"/>
      <c r="BR452" s="140"/>
      <c r="BS452" s="140"/>
      <c r="BT452" s="139"/>
      <c r="BU452" s="140"/>
      <c r="BV452" s="140"/>
      <c r="BW452" s="140"/>
      <c r="BX452" s="140"/>
      <c r="BY452" s="140"/>
      <c r="BZ452" s="140"/>
      <c r="CA452" s="140"/>
      <c r="CB452" s="140"/>
      <c r="CC452" s="140"/>
      <c r="CD452" s="139"/>
      <c r="CE452" s="140"/>
      <c r="CF452" s="140"/>
      <c r="CG452" s="140"/>
      <c r="CH452" s="140"/>
      <c r="CI452" s="140"/>
      <c r="CJ452" s="140"/>
      <c r="CK452" s="140"/>
      <c r="CL452" s="140"/>
      <c r="CM452" s="140"/>
      <c r="CN452" s="139"/>
      <c r="CO452" s="140"/>
      <c r="CP452" s="140"/>
      <c r="CQ452" s="140"/>
      <c r="CR452" s="140"/>
      <c r="CS452" s="140"/>
      <c r="CT452" s="140"/>
      <c r="CU452" s="140"/>
      <c r="CV452" s="140"/>
      <c r="CW452" s="140"/>
      <c r="CX452" s="139"/>
      <c r="CY452" s="140"/>
      <c r="CZ452" s="140"/>
      <c r="DH452" s="132"/>
      <c r="DR452" s="132"/>
      <c r="EB452" s="132"/>
      <c r="EL452" s="132"/>
      <c r="EV452" s="132"/>
      <c r="FF452" s="132"/>
      <c r="FP452" s="132"/>
      <c r="FZ452" s="132"/>
      <c r="GJ452" s="132"/>
      <c r="GT452" s="132"/>
      <c r="HD452" s="132"/>
      <c r="HN452" s="132"/>
      <c r="HX452" s="132"/>
      <c r="IH452" s="132"/>
    </row>
    <row xmlns:x14ac="http://schemas.microsoft.com/office/spreadsheetml/2009/9/ac" r="453" s="3" customFormat="true" x14ac:dyDescent="0.25">
      <c r="A453" s="401"/>
      <c r="B453" s="132"/>
      <c r="L453" s="132"/>
      <c r="V453" s="132"/>
      <c r="AF453" s="132"/>
      <c r="AP453" s="132"/>
      <c r="AZ453" s="139"/>
      <c r="BA453" s="139"/>
      <c r="BB453" s="139"/>
      <c r="BC453" s="139"/>
      <c r="BD453" s="139"/>
      <c r="BE453" s="139"/>
      <c r="BF453" s="139"/>
      <c r="BG453" s="139"/>
      <c r="BH453" s="140"/>
      <c r="BI453" s="140"/>
      <c r="BJ453" s="139"/>
      <c r="BK453" s="140"/>
      <c r="BL453" s="140"/>
      <c r="BM453" s="140"/>
      <c r="BN453" s="140"/>
      <c r="BO453" s="140"/>
      <c r="BP453" s="140"/>
      <c r="BQ453" s="140"/>
      <c r="BR453" s="140"/>
      <c r="BS453" s="140"/>
      <c r="BT453" s="139"/>
      <c r="BU453" s="140"/>
      <c r="BV453" s="140"/>
      <c r="BW453" s="140"/>
      <c r="BX453" s="140"/>
      <c r="BY453" s="140"/>
      <c r="BZ453" s="140"/>
      <c r="CA453" s="140"/>
      <c r="CB453" s="140"/>
      <c r="CC453" s="140"/>
      <c r="CD453" s="139"/>
      <c r="CE453" s="140"/>
      <c r="CF453" s="140"/>
      <c r="CG453" s="140"/>
      <c r="CH453" s="140"/>
      <c r="CI453" s="140"/>
      <c r="CJ453" s="140"/>
      <c r="CK453" s="140"/>
      <c r="CL453" s="140"/>
      <c r="CM453" s="140"/>
      <c r="CN453" s="139"/>
      <c r="CO453" s="140"/>
      <c r="CP453" s="140"/>
      <c r="CQ453" s="140"/>
      <c r="CR453" s="140"/>
      <c r="CS453" s="140"/>
      <c r="CT453" s="140"/>
      <c r="CU453" s="140"/>
      <c r="CV453" s="140"/>
      <c r="CW453" s="140"/>
      <c r="CX453" s="139"/>
      <c r="CY453" s="140"/>
      <c r="CZ453" s="140"/>
      <c r="DH453" s="132"/>
      <c r="DR453" s="132"/>
      <c r="EB453" s="132"/>
      <c r="EL453" s="132"/>
      <c r="EV453" s="132"/>
      <c r="FF453" s="132"/>
      <c r="FP453" s="132"/>
      <c r="FZ453" s="132"/>
      <c r="GJ453" s="132"/>
      <c r="GT453" s="132"/>
      <c r="HD453" s="132"/>
      <c r="HN453" s="132"/>
      <c r="HX453" s="132"/>
      <c r="IH453" s="132"/>
    </row>
    <row xmlns:x14ac="http://schemas.microsoft.com/office/spreadsheetml/2009/9/ac" r="454" s="3" customFormat="true" x14ac:dyDescent="0.25">
      <c r="A454" s="401"/>
      <c r="B454" s="132"/>
      <c r="L454" s="132"/>
      <c r="V454" s="132"/>
      <c r="AF454" s="132"/>
      <c r="AP454" s="132"/>
      <c r="AZ454" s="139"/>
      <c r="BA454" s="139"/>
      <c r="BB454" s="139"/>
      <c r="BC454" s="139"/>
      <c r="BD454" s="139"/>
      <c r="BE454" s="139"/>
      <c r="BF454" s="139"/>
      <c r="BG454" s="139"/>
      <c r="BH454" s="140"/>
      <c r="BI454" s="140"/>
      <c r="BJ454" s="139"/>
      <c r="BK454" s="140"/>
      <c r="BL454" s="140"/>
      <c r="BM454" s="140"/>
      <c r="BN454" s="140"/>
      <c r="BO454" s="140"/>
      <c r="BP454" s="140"/>
      <c r="BQ454" s="140"/>
      <c r="BR454" s="140"/>
      <c r="BS454" s="140"/>
      <c r="BT454" s="139"/>
      <c r="BU454" s="140"/>
      <c r="BV454" s="140"/>
      <c r="BW454" s="140"/>
      <c r="BX454" s="140"/>
      <c r="BY454" s="140"/>
      <c r="BZ454" s="140"/>
      <c r="CA454" s="140"/>
      <c r="CB454" s="140"/>
      <c r="CC454" s="140"/>
      <c r="CD454" s="139"/>
      <c r="CE454" s="140"/>
      <c r="CF454" s="140"/>
      <c r="CG454" s="140"/>
      <c r="CH454" s="140"/>
      <c r="CI454" s="140"/>
      <c r="CJ454" s="140"/>
      <c r="CK454" s="140"/>
      <c r="CL454" s="140"/>
      <c r="CM454" s="140"/>
      <c r="CN454" s="139"/>
      <c r="CO454" s="140"/>
      <c r="CP454" s="140"/>
      <c r="CQ454" s="140"/>
      <c r="CR454" s="140"/>
      <c r="CS454" s="140"/>
      <c r="CT454" s="140"/>
      <c r="CU454" s="140"/>
      <c r="CV454" s="140"/>
      <c r="CW454" s="140"/>
      <c r="CX454" s="139"/>
      <c r="CY454" s="140"/>
      <c r="CZ454" s="140"/>
      <c r="DH454" s="132"/>
      <c r="DR454" s="132"/>
      <c r="EB454" s="132"/>
      <c r="EL454" s="132"/>
      <c r="EV454" s="132"/>
      <c r="FF454" s="132"/>
      <c r="FP454" s="132"/>
      <c r="FZ454" s="132"/>
      <c r="GJ454" s="132"/>
      <c r="GT454" s="132"/>
      <c r="HD454" s="132"/>
      <c r="HN454" s="132"/>
      <c r="HX454" s="132"/>
      <c r="IH454" s="132"/>
    </row>
    <row xmlns:x14ac="http://schemas.microsoft.com/office/spreadsheetml/2009/9/ac" r="455" s="3" customFormat="true" x14ac:dyDescent="0.25">
      <c r="A455" s="401"/>
      <c r="B455" s="132"/>
      <c r="L455" s="132"/>
      <c r="V455" s="132"/>
      <c r="AF455" s="132"/>
      <c r="AP455" s="132"/>
      <c r="AZ455" s="139"/>
      <c r="BA455" s="139"/>
      <c r="BB455" s="139"/>
      <c r="BC455" s="139"/>
      <c r="BD455" s="139"/>
      <c r="BE455" s="139"/>
      <c r="BF455" s="139"/>
      <c r="BG455" s="139"/>
      <c r="BH455" s="140"/>
      <c r="BI455" s="140"/>
      <c r="BJ455" s="139"/>
      <c r="BK455" s="140"/>
      <c r="BL455" s="140"/>
      <c r="BM455" s="140"/>
      <c r="BN455" s="140"/>
      <c r="BO455" s="140"/>
      <c r="BP455" s="140"/>
      <c r="BQ455" s="140"/>
      <c r="BR455" s="140"/>
      <c r="BS455" s="140"/>
      <c r="BT455" s="139"/>
      <c r="BU455" s="140"/>
      <c r="BV455" s="140"/>
      <c r="BW455" s="140"/>
      <c r="BX455" s="140"/>
      <c r="BY455" s="140"/>
      <c r="BZ455" s="140"/>
      <c r="CA455" s="140"/>
      <c r="CB455" s="140"/>
      <c r="CC455" s="140"/>
      <c r="CD455" s="139"/>
      <c r="CE455" s="140"/>
      <c r="CF455" s="140"/>
      <c r="CG455" s="140"/>
      <c r="CH455" s="140"/>
      <c r="CI455" s="140"/>
      <c r="CJ455" s="140"/>
      <c r="CK455" s="140"/>
      <c r="CL455" s="140"/>
      <c r="CM455" s="140"/>
      <c r="CN455" s="139"/>
      <c r="CO455" s="140"/>
      <c r="CP455" s="140"/>
      <c r="CQ455" s="140"/>
      <c r="CR455" s="140"/>
      <c r="CS455" s="140"/>
      <c r="CT455" s="140"/>
      <c r="CU455" s="140"/>
      <c r="CV455" s="140"/>
      <c r="CW455" s="140"/>
      <c r="CX455" s="139"/>
      <c r="CY455" s="140"/>
      <c r="CZ455" s="140"/>
      <c r="DH455" s="132"/>
      <c r="DR455" s="132"/>
      <c r="EB455" s="132"/>
      <c r="EL455" s="132"/>
      <c r="EV455" s="132"/>
      <c r="FF455" s="132"/>
      <c r="FP455" s="132"/>
      <c r="FZ455" s="132"/>
      <c r="GJ455" s="132"/>
      <c r="GT455" s="132"/>
      <c r="HD455" s="132"/>
      <c r="HN455" s="132"/>
      <c r="HX455" s="132"/>
      <c r="IH455" s="132"/>
    </row>
    <row xmlns:x14ac="http://schemas.microsoft.com/office/spreadsheetml/2009/9/ac" r="456" s="3" customFormat="true" x14ac:dyDescent="0.25">
      <c r="A456" s="401"/>
      <c r="B456" s="132"/>
      <c r="L456" s="132"/>
      <c r="V456" s="132"/>
      <c r="AF456" s="132"/>
      <c r="AP456" s="132"/>
      <c r="AZ456" s="139"/>
      <c r="BA456" s="139"/>
      <c r="BB456" s="139"/>
      <c r="BC456" s="139"/>
      <c r="BD456" s="139"/>
      <c r="BE456" s="139"/>
      <c r="BF456" s="139"/>
      <c r="BG456" s="139"/>
      <c r="BH456" s="140"/>
      <c r="BI456" s="140"/>
      <c r="BJ456" s="139"/>
      <c r="BK456" s="140"/>
      <c r="BL456" s="140"/>
      <c r="BM456" s="140"/>
      <c r="BN456" s="140"/>
      <c r="BO456" s="140"/>
      <c r="BP456" s="140"/>
      <c r="BQ456" s="140"/>
      <c r="BR456" s="140"/>
      <c r="BS456" s="140"/>
      <c r="BT456" s="139"/>
      <c r="BU456" s="140"/>
      <c r="BV456" s="140"/>
      <c r="BW456" s="140"/>
      <c r="BX456" s="140"/>
      <c r="BY456" s="140"/>
      <c r="BZ456" s="140"/>
      <c r="CA456" s="140"/>
      <c r="CB456" s="140"/>
      <c r="CC456" s="140"/>
      <c r="CD456" s="139"/>
      <c r="CE456" s="140"/>
      <c r="CF456" s="140"/>
      <c r="CG456" s="140"/>
      <c r="CH456" s="140"/>
      <c r="CI456" s="140"/>
      <c r="CJ456" s="140"/>
      <c r="CK456" s="140"/>
      <c r="CL456" s="140"/>
      <c r="CM456" s="140"/>
      <c r="CN456" s="139"/>
      <c r="CO456" s="140"/>
      <c r="CP456" s="140"/>
      <c r="CQ456" s="140"/>
      <c r="CR456" s="140"/>
      <c r="CS456" s="140"/>
      <c r="CT456" s="140"/>
      <c r="CU456" s="140"/>
      <c r="CV456" s="140"/>
      <c r="CW456" s="140"/>
      <c r="CX456" s="139"/>
      <c r="CY456" s="140"/>
      <c r="CZ456" s="140"/>
      <c r="DH456" s="132"/>
      <c r="DR456" s="132"/>
      <c r="EB456" s="132"/>
      <c r="EL456" s="132"/>
      <c r="EV456" s="132"/>
      <c r="FF456" s="132"/>
      <c r="FP456" s="132"/>
      <c r="FZ456" s="132"/>
      <c r="GJ456" s="132"/>
      <c r="GT456" s="132"/>
      <c r="HD456" s="132"/>
      <c r="HN456" s="132"/>
      <c r="HX456" s="132"/>
      <c r="IH456" s="132"/>
    </row>
    <row xmlns:x14ac="http://schemas.microsoft.com/office/spreadsheetml/2009/9/ac" r="457" s="3" customFormat="true" x14ac:dyDescent="0.25">
      <c r="A457" s="401"/>
      <c r="B457" s="132"/>
      <c r="L457" s="132"/>
      <c r="V457" s="132"/>
      <c r="AF457" s="132"/>
      <c r="AP457" s="132"/>
      <c r="AZ457" s="139"/>
      <c r="BA457" s="139"/>
      <c r="BB457" s="139"/>
      <c r="BC457" s="139"/>
      <c r="BD457" s="139"/>
      <c r="BE457" s="139"/>
      <c r="BF457" s="139"/>
      <c r="BG457" s="139"/>
      <c r="BH457" s="140"/>
      <c r="BI457" s="140"/>
      <c r="BJ457" s="139"/>
      <c r="BK457" s="140"/>
      <c r="BL457" s="140"/>
      <c r="BM457" s="140"/>
      <c r="BN457" s="140"/>
      <c r="BO457" s="140"/>
      <c r="BP457" s="140"/>
      <c r="BQ457" s="140"/>
      <c r="BR457" s="140"/>
      <c r="BS457" s="140"/>
      <c r="BT457" s="139"/>
      <c r="BU457" s="140"/>
      <c r="BV457" s="140"/>
      <c r="BW457" s="140"/>
      <c r="BX457" s="140"/>
      <c r="BY457" s="140"/>
      <c r="BZ457" s="140"/>
      <c r="CA457" s="140"/>
      <c r="CB457" s="140"/>
      <c r="CC457" s="140"/>
      <c r="CD457" s="139"/>
      <c r="CE457" s="140"/>
      <c r="CF457" s="140"/>
      <c r="CG457" s="140"/>
      <c r="CH457" s="140"/>
      <c r="CI457" s="140"/>
      <c r="CJ457" s="140"/>
      <c r="CK457" s="140"/>
      <c r="CL457" s="140"/>
      <c r="CM457" s="140"/>
      <c r="CN457" s="139"/>
      <c r="CO457" s="140"/>
      <c r="CP457" s="140"/>
      <c r="CQ457" s="140"/>
      <c r="CR457" s="140"/>
      <c r="CS457" s="140"/>
      <c r="CT457" s="140"/>
      <c r="CU457" s="140"/>
      <c r="CV457" s="140"/>
      <c r="CW457" s="140"/>
      <c r="CX457" s="139"/>
      <c r="CY457" s="140"/>
      <c r="CZ457" s="140"/>
      <c r="DH457" s="132"/>
      <c r="DR457" s="132"/>
      <c r="EB457" s="132"/>
      <c r="EL457" s="132"/>
      <c r="EV457" s="132"/>
      <c r="FF457" s="132"/>
      <c r="FP457" s="132"/>
      <c r="FZ457" s="132"/>
      <c r="GJ457" s="132"/>
      <c r="GT457" s="132"/>
      <c r="HD457" s="132"/>
      <c r="HN457" s="132"/>
      <c r="HX457" s="132"/>
      <c r="IH457" s="132"/>
    </row>
    <row xmlns:x14ac="http://schemas.microsoft.com/office/spreadsheetml/2009/9/ac" r="458" s="3" customFormat="true" x14ac:dyDescent="0.25">
      <c r="A458" s="401"/>
      <c r="B458" s="132"/>
      <c r="L458" s="132"/>
      <c r="V458" s="132"/>
      <c r="AF458" s="132"/>
      <c r="AP458" s="132"/>
      <c r="AZ458" s="139"/>
      <c r="BA458" s="139"/>
      <c r="BB458" s="139"/>
      <c r="BC458" s="139"/>
      <c r="BD458" s="139"/>
      <c r="BE458" s="139"/>
      <c r="BF458" s="139"/>
      <c r="BG458" s="139"/>
      <c r="BH458" s="140"/>
      <c r="BI458" s="140"/>
      <c r="BJ458" s="139"/>
      <c r="BK458" s="140"/>
      <c r="BL458" s="140"/>
      <c r="BM458" s="140"/>
      <c r="BN458" s="140"/>
      <c r="BO458" s="140"/>
      <c r="BP458" s="140"/>
      <c r="BQ458" s="140"/>
      <c r="BR458" s="140"/>
      <c r="BS458" s="140"/>
      <c r="BT458" s="139"/>
      <c r="BU458" s="140"/>
      <c r="BV458" s="140"/>
      <c r="BW458" s="140"/>
      <c r="BX458" s="140"/>
      <c r="BY458" s="140"/>
      <c r="BZ458" s="140"/>
      <c r="CA458" s="140"/>
      <c r="CB458" s="140"/>
      <c r="CC458" s="140"/>
      <c r="CD458" s="139"/>
      <c r="CE458" s="140"/>
      <c r="CF458" s="140"/>
      <c r="CG458" s="140"/>
      <c r="CH458" s="140"/>
      <c r="CI458" s="140"/>
      <c r="CJ458" s="140"/>
      <c r="CK458" s="140"/>
      <c r="CL458" s="140"/>
      <c r="CM458" s="140"/>
      <c r="CN458" s="139"/>
      <c r="CO458" s="140"/>
      <c r="CP458" s="140"/>
      <c r="CQ458" s="140"/>
      <c r="CR458" s="140"/>
      <c r="CS458" s="140"/>
      <c r="CT458" s="140"/>
      <c r="CU458" s="140"/>
      <c r="CV458" s="140"/>
      <c r="CW458" s="140"/>
      <c r="CX458" s="139"/>
      <c r="CY458" s="140"/>
      <c r="CZ458" s="140"/>
      <c r="DH458" s="132"/>
      <c r="DR458" s="132"/>
      <c r="EB458" s="132"/>
      <c r="EL458" s="132"/>
      <c r="EV458" s="132"/>
      <c r="FF458" s="132"/>
      <c r="FP458" s="132"/>
      <c r="FZ458" s="132"/>
      <c r="GJ458" s="132"/>
      <c r="GT458" s="132"/>
      <c r="HD458" s="132"/>
      <c r="HN458" s="132"/>
      <c r="HX458" s="132"/>
      <c r="IH458" s="132"/>
    </row>
    <row xmlns:x14ac="http://schemas.microsoft.com/office/spreadsheetml/2009/9/ac" r="459" s="3" customFormat="true" x14ac:dyDescent="0.25">
      <c r="A459" s="401"/>
      <c r="B459" s="132"/>
      <c r="L459" s="132"/>
      <c r="V459" s="132"/>
      <c r="AF459" s="132"/>
      <c r="AP459" s="132"/>
      <c r="AZ459" s="139"/>
      <c r="BA459" s="139"/>
      <c r="BB459" s="139"/>
      <c r="BC459" s="139"/>
      <c r="BD459" s="139"/>
      <c r="BE459" s="139"/>
      <c r="BF459" s="139"/>
      <c r="BG459" s="139"/>
      <c r="BH459" s="140"/>
      <c r="BI459" s="140"/>
      <c r="BJ459" s="139"/>
      <c r="BK459" s="140"/>
      <c r="BL459" s="140"/>
      <c r="BM459" s="140"/>
      <c r="BN459" s="140"/>
      <c r="BO459" s="140"/>
      <c r="BP459" s="140"/>
      <c r="BQ459" s="140"/>
      <c r="BR459" s="140"/>
      <c r="BS459" s="140"/>
      <c r="BT459" s="139"/>
      <c r="BU459" s="140"/>
      <c r="BV459" s="140"/>
      <c r="BW459" s="140"/>
      <c r="BX459" s="140"/>
      <c r="BY459" s="140"/>
      <c r="BZ459" s="140"/>
      <c r="CA459" s="140"/>
      <c r="CB459" s="140"/>
      <c r="CC459" s="140"/>
      <c r="CD459" s="139"/>
      <c r="CE459" s="140"/>
      <c r="CF459" s="140"/>
      <c r="CG459" s="140"/>
      <c r="CH459" s="140"/>
      <c r="CI459" s="140"/>
      <c r="CJ459" s="140"/>
      <c r="CK459" s="140"/>
      <c r="CL459" s="140"/>
      <c r="CM459" s="140"/>
      <c r="CN459" s="139"/>
      <c r="CO459" s="140"/>
      <c r="CP459" s="140"/>
      <c r="CQ459" s="140"/>
      <c r="CR459" s="140"/>
      <c r="CS459" s="140"/>
      <c r="CT459" s="140"/>
      <c r="CU459" s="140"/>
      <c r="CV459" s="140"/>
      <c r="CW459" s="140"/>
      <c r="CX459" s="139"/>
      <c r="CY459" s="140"/>
      <c r="CZ459" s="140"/>
      <c r="DH459" s="132"/>
      <c r="DR459" s="132"/>
      <c r="EB459" s="132"/>
      <c r="EL459" s="132"/>
      <c r="EV459" s="132"/>
      <c r="FF459" s="132"/>
      <c r="FP459" s="132"/>
      <c r="FZ459" s="132"/>
      <c r="GJ459" s="132"/>
      <c r="GT459" s="132"/>
      <c r="HD459" s="132"/>
      <c r="HN459" s="132"/>
      <c r="HX459" s="132"/>
      <c r="IH459" s="132"/>
    </row>
    <row xmlns:x14ac="http://schemas.microsoft.com/office/spreadsheetml/2009/9/ac" r="460" s="3" customFormat="true" x14ac:dyDescent="0.25">
      <c r="A460" s="401"/>
      <c r="B460" s="132"/>
      <c r="L460" s="132"/>
      <c r="V460" s="132"/>
      <c r="AF460" s="132"/>
      <c r="AP460" s="132"/>
      <c r="AZ460" s="139"/>
      <c r="BA460" s="139"/>
      <c r="BB460" s="139"/>
      <c r="BC460" s="139"/>
      <c r="BD460" s="139"/>
      <c r="BE460" s="139"/>
      <c r="BF460" s="139"/>
      <c r="BG460" s="139"/>
      <c r="BH460" s="140"/>
      <c r="BI460" s="140"/>
      <c r="BJ460" s="139"/>
      <c r="BK460" s="140"/>
      <c r="BL460" s="140"/>
      <c r="BM460" s="140"/>
      <c r="BN460" s="140"/>
      <c r="BO460" s="140"/>
      <c r="BP460" s="140"/>
      <c r="BQ460" s="140"/>
      <c r="BR460" s="140"/>
      <c r="BS460" s="140"/>
      <c r="BT460" s="139"/>
      <c r="BU460" s="140"/>
      <c r="BV460" s="140"/>
      <c r="BW460" s="140"/>
      <c r="BX460" s="140"/>
      <c r="BY460" s="140"/>
      <c r="BZ460" s="140"/>
      <c r="CA460" s="140"/>
      <c r="CB460" s="140"/>
      <c r="CC460" s="140"/>
      <c r="CD460" s="139"/>
      <c r="CE460" s="140"/>
      <c r="CF460" s="140"/>
      <c r="CG460" s="140"/>
      <c r="CH460" s="140"/>
      <c r="CI460" s="140"/>
      <c r="CJ460" s="140"/>
      <c r="CK460" s="140"/>
      <c r="CL460" s="140"/>
      <c r="CM460" s="140"/>
      <c r="CN460" s="139"/>
      <c r="CO460" s="140"/>
      <c r="CP460" s="140"/>
      <c r="CQ460" s="140"/>
      <c r="CR460" s="140"/>
      <c r="CS460" s="140"/>
      <c r="CT460" s="140"/>
      <c r="CU460" s="140"/>
      <c r="CV460" s="140"/>
      <c r="CW460" s="140"/>
      <c r="CX460" s="139"/>
      <c r="CY460" s="140"/>
      <c r="CZ460" s="140"/>
      <c r="DH460" s="132"/>
      <c r="DR460" s="132"/>
      <c r="EB460" s="132"/>
      <c r="EL460" s="132"/>
      <c r="EV460" s="132"/>
      <c r="FF460" s="132"/>
      <c r="FP460" s="132"/>
      <c r="FZ460" s="132"/>
      <c r="GJ460" s="132"/>
      <c r="GT460" s="132"/>
      <c r="HD460" s="132"/>
      <c r="HN460" s="132"/>
      <c r="HX460" s="132"/>
      <c r="IH460" s="132"/>
    </row>
    <row xmlns:x14ac="http://schemas.microsoft.com/office/spreadsheetml/2009/9/ac" r="461" s="3" customFormat="true" x14ac:dyDescent="0.25">
      <c r="A461" s="401"/>
      <c r="B461" s="132"/>
      <c r="L461" s="132"/>
      <c r="V461" s="132"/>
      <c r="AF461" s="132"/>
      <c r="AP461" s="132"/>
      <c r="AZ461" s="139"/>
      <c r="BA461" s="139"/>
      <c r="BB461" s="139"/>
      <c r="BC461" s="139"/>
      <c r="BD461" s="139"/>
      <c r="BE461" s="139"/>
      <c r="BF461" s="139"/>
      <c r="BG461" s="139"/>
      <c r="BH461" s="140"/>
      <c r="BI461" s="140"/>
      <c r="BJ461" s="139"/>
      <c r="BK461" s="140"/>
      <c r="BL461" s="140"/>
      <c r="BM461" s="140"/>
      <c r="BN461" s="140"/>
      <c r="BO461" s="140"/>
      <c r="BP461" s="140"/>
      <c r="BQ461" s="140"/>
      <c r="BR461" s="140"/>
      <c r="BS461" s="140"/>
      <c r="BT461" s="139"/>
      <c r="BU461" s="140"/>
      <c r="BV461" s="140"/>
      <c r="BW461" s="140"/>
      <c r="BX461" s="140"/>
      <c r="BY461" s="140"/>
      <c r="BZ461" s="140"/>
      <c r="CA461" s="140"/>
      <c r="CB461" s="140"/>
      <c r="CC461" s="140"/>
      <c r="CD461" s="139"/>
      <c r="CE461" s="140"/>
      <c r="CF461" s="140"/>
      <c r="CG461" s="140"/>
      <c r="CH461" s="140"/>
      <c r="CI461" s="140"/>
      <c r="CJ461" s="140"/>
      <c r="CK461" s="140"/>
      <c r="CL461" s="140"/>
      <c r="CM461" s="140"/>
      <c r="CN461" s="139"/>
      <c r="CO461" s="140"/>
      <c r="CP461" s="140"/>
      <c r="CQ461" s="140"/>
      <c r="CR461" s="140"/>
      <c r="CS461" s="140"/>
      <c r="CT461" s="140"/>
      <c r="CU461" s="140"/>
      <c r="CV461" s="140"/>
      <c r="CW461" s="140"/>
      <c r="CX461" s="139"/>
      <c r="CY461" s="140"/>
      <c r="CZ461" s="140"/>
      <c r="DH461" s="132"/>
      <c r="DR461" s="132"/>
      <c r="EB461" s="132"/>
      <c r="EL461" s="132"/>
      <c r="EV461" s="132"/>
      <c r="FF461" s="132"/>
      <c r="FP461" s="132"/>
      <c r="FZ461" s="132"/>
      <c r="GJ461" s="132"/>
      <c r="GT461" s="132"/>
      <c r="HD461" s="132"/>
      <c r="HN461" s="132"/>
      <c r="HX461" s="132"/>
      <c r="IH461" s="132"/>
    </row>
    <row xmlns:x14ac="http://schemas.microsoft.com/office/spreadsheetml/2009/9/ac" r="462" s="3" customFormat="true" x14ac:dyDescent="0.25">
      <c r="A462" s="401"/>
      <c r="B462" s="132"/>
      <c r="L462" s="132"/>
      <c r="V462" s="132"/>
      <c r="AF462" s="132"/>
      <c r="AP462" s="132"/>
      <c r="AZ462" s="139"/>
      <c r="BA462" s="139"/>
      <c r="BB462" s="139"/>
      <c r="BC462" s="139"/>
      <c r="BD462" s="139"/>
      <c r="BE462" s="139"/>
      <c r="BF462" s="139"/>
      <c r="BG462" s="139"/>
      <c r="BH462" s="140"/>
      <c r="BI462" s="140"/>
      <c r="BJ462" s="139"/>
      <c r="BK462" s="140"/>
      <c r="BL462" s="140"/>
      <c r="BM462" s="140"/>
      <c r="BN462" s="140"/>
      <c r="BO462" s="140"/>
      <c r="BP462" s="140"/>
      <c r="BQ462" s="140"/>
      <c r="BR462" s="140"/>
      <c r="BS462" s="140"/>
      <c r="BT462" s="139"/>
      <c r="BU462" s="140"/>
      <c r="BV462" s="140"/>
      <c r="BW462" s="140"/>
      <c r="BX462" s="140"/>
      <c r="BY462" s="140"/>
      <c r="BZ462" s="140"/>
      <c r="CA462" s="140"/>
      <c r="CB462" s="140"/>
      <c r="CC462" s="140"/>
      <c r="CD462" s="139"/>
      <c r="CE462" s="140"/>
      <c r="CF462" s="140"/>
      <c r="CG462" s="140"/>
      <c r="CH462" s="140"/>
      <c r="CI462" s="140"/>
      <c r="CJ462" s="140"/>
      <c r="CK462" s="140"/>
      <c r="CL462" s="140"/>
      <c r="CM462" s="140"/>
      <c r="CN462" s="139"/>
      <c r="CO462" s="140"/>
      <c r="CP462" s="140"/>
      <c r="CQ462" s="140"/>
      <c r="CR462" s="140"/>
      <c r="CS462" s="140"/>
      <c r="CT462" s="140"/>
      <c r="CU462" s="140"/>
      <c r="CV462" s="140"/>
      <c r="CW462" s="140"/>
      <c r="CX462" s="139"/>
      <c r="CY462" s="140"/>
      <c r="CZ462" s="140"/>
      <c r="DH462" s="132"/>
      <c r="DR462" s="132"/>
      <c r="EB462" s="132"/>
      <c r="EL462" s="132"/>
      <c r="EV462" s="132"/>
      <c r="FF462" s="132"/>
      <c r="FP462" s="132"/>
      <c r="FZ462" s="132"/>
      <c r="GJ462" s="132"/>
      <c r="GT462" s="132"/>
      <c r="HD462" s="132"/>
      <c r="HN462" s="132"/>
      <c r="HX462" s="132"/>
      <c r="IH462" s="132"/>
    </row>
    <row xmlns:x14ac="http://schemas.microsoft.com/office/spreadsheetml/2009/9/ac" r="463" s="3" customFormat="true" x14ac:dyDescent="0.25">
      <c r="A463" s="401"/>
      <c r="B463" s="132"/>
      <c r="L463" s="132"/>
      <c r="V463" s="132"/>
      <c r="AF463" s="132"/>
      <c r="AP463" s="132"/>
      <c r="AZ463" s="139"/>
      <c r="BA463" s="139"/>
      <c r="BB463" s="139"/>
      <c r="BC463" s="139"/>
      <c r="BD463" s="139"/>
      <c r="BE463" s="139"/>
      <c r="BF463" s="139"/>
      <c r="BG463" s="139"/>
      <c r="BH463" s="140"/>
      <c r="BI463" s="140"/>
      <c r="BJ463" s="139"/>
      <c r="BK463" s="140"/>
      <c r="BL463" s="140"/>
      <c r="BM463" s="140"/>
      <c r="BN463" s="140"/>
      <c r="BO463" s="140"/>
      <c r="BP463" s="140"/>
      <c r="BQ463" s="140"/>
      <c r="BR463" s="140"/>
      <c r="BS463" s="140"/>
      <c r="BT463" s="139"/>
      <c r="BU463" s="140"/>
      <c r="BV463" s="140"/>
      <c r="BW463" s="140"/>
      <c r="BX463" s="140"/>
      <c r="BY463" s="140"/>
      <c r="BZ463" s="140"/>
      <c r="CA463" s="140"/>
      <c r="CB463" s="140"/>
      <c r="CC463" s="140"/>
      <c r="CD463" s="139"/>
      <c r="CE463" s="140"/>
      <c r="CF463" s="140"/>
      <c r="CG463" s="140"/>
      <c r="CH463" s="140"/>
      <c r="CI463" s="140"/>
      <c r="CJ463" s="140"/>
      <c r="CK463" s="140"/>
      <c r="CL463" s="140"/>
      <c r="CM463" s="140"/>
      <c r="CN463" s="139"/>
      <c r="CO463" s="140"/>
      <c r="CP463" s="140"/>
      <c r="CQ463" s="140"/>
      <c r="CR463" s="140"/>
      <c r="CS463" s="140"/>
      <c r="CT463" s="140"/>
      <c r="CU463" s="140"/>
      <c r="CV463" s="140"/>
      <c r="CW463" s="140"/>
      <c r="CX463" s="139"/>
      <c r="CY463" s="140"/>
      <c r="CZ463" s="140"/>
      <c r="DH463" s="132"/>
      <c r="DR463" s="132"/>
      <c r="EB463" s="132"/>
      <c r="EL463" s="132"/>
      <c r="EV463" s="132"/>
      <c r="FF463" s="132"/>
      <c r="FP463" s="132"/>
      <c r="FZ463" s="132"/>
      <c r="GJ463" s="132"/>
      <c r="GT463" s="132"/>
      <c r="HD463" s="132"/>
      <c r="HN463" s="132"/>
      <c r="HX463" s="132"/>
      <c r="IH463" s="132"/>
    </row>
    <row xmlns:x14ac="http://schemas.microsoft.com/office/spreadsheetml/2009/9/ac" r="464" s="3" customFormat="true" x14ac:dyDescent="0.25">
      <c r="A464" s="401"/>
      <c r="B464" s="132"/>
      <c r="L464" s="132"/>
      <c r="V464" s="132"/>
      <c r="AF464" s="132"/>
      <c r="AP464" s="132"/>
      <c r="AZ464" s="139"/>
      <c r="BA464" s="139"/>
      <c r="BB464" s="139"/>
      <c r="BC464" s="139"/>
      <c r="BD464" s="139"/>
      <c r="BE464" s="139"/>
      <c r="BF464" s="139"/>
      <c r="BG464" s="139"/>
      <c r="BH464" s="140"/>
      <c r="BI464" s="140"/>
      <c r="BJ464" s="139"/>
      <c r="BK464" s="140"/>
      <c r="BL464" s="140"/>
      <c r="BM464" s="140"/>
      <c r="BN464" s="140"/>
      <c r="BO464" s="140"/>
      <c r="BP464" s="140"/>
      <c r="BQ464" s="140"/>
      <c r="BR464" s="140"/>
      <c r="BS464" s="140"/>
      <c r="BT464" s="139"/>
      <c r="BU464" s="140"/>
      <c r="BV464" s="140"/>
      <c r="BW464" s="140"/>
      <c r="BX464" s="140"/>
      <c r="BY464" s="140"/>
      <c r="BZ464" s="140"/>
      <c r="CA464" s="140"/>
      <c r="CB464" s="140"/>
      <c r="CC464" s="140"/>
      <c r="CD464" s="139"/>
      <c r="CE464" s="140"/>
      <c r="CF464" s="140"/>
      <c r="CG464" s="140"/>
      <c r="CH464" s="140"/>
      <c r="CI464" s="140"/>
      <c r="CJ464" s="140"/>
      <c r="CK464" s="140"/>
      <c r="CL464" s="140"/>
      <c r="CM464" s="140"/>
      <c r="CN464" s="139"/>
      <c r="CO464" s="140"/>
      <c r="CP464" s="140"/>
      <c r="CQ464" s="140"/>
      <c r="CR464" s="140"/>
      <c r="CS464" s="140"/>
      <c r="CT464" s="140"/>
      <c r="CU464" s="140"/>
      <c r="CV464" s="140"/>
      <c r="CW464" s="140"/>
      <c r="CX464" s="139"/>
      <c r="CY464" s="140"/>
      <c r="CZ464" s="140"/>
      <c r="DH464" s="132"/>
      <c r="DR464" s="132"/>
      <c r="EB464" s="132"/>
      <c r="EL464" s="132"/>
      <c r="EV464" s="132"/>
      <c r="FF464" s="132"/>
      <c r="FP464" s="132"/>
      <c r="FZ464" s="132"/>
      <c r="GJ464" s="132"/>
      <c r="GT464" s="132"/>
      <c r="HD464" s="132"/>
      <c r="HN464" s="132"/>
      <c r="HX464" s="132"/>
      <c r="IH464" s="132"/>
    </row>
    <row xmlns:x14ac="http://schemas.microsoft.com/office/spreadsheetml/2009/9/ac" r="465" s="3" customFormat="true" x14ac:dyDescent="0.25">
      <c r="A465" s="401"/>
      <c r="B465" s="132"/>
      <c r="L465" s="132"/>
      <c r="V465" s="132"/>
      <c r="AF465" s="132"/>
      <c r="AP465" s="132"/>
      <c r="AZ465" s="139"/>
      <c r="BA465" s="139"/>
      <c r="BB465" s="139"/>
      <c r="BC465" s="139"/>
      <c r="BD465" s="139"/>
      <c r="BE465" s="139"/>
      <c r="BF465" s="139"/>
      <c r="BG465" s="139"/>
      <c r="BH465" s="140"/>
      <c r="BI465" s="140"/>
      <c r="BJ465" s="139"/>
      <c r="BK465" s="140"/>
      <c r="BL465" s="140"/>
      <c r="BM465" s="140"/>
      <c r="BN465" s="140"/>
      <c r="BO465" s="140"/>
      <c r="BP465" s="140"/>
      <c r="BQ465" s="140"/>
      <c r="BR465" s="140"/>
      <c r="BS465" s="140"/>
      <c r="BT465" s="139"/>
      <c r="BU465" s="140"/>
      <c r="BV465" s="140"/>
      <c r="BW465" s="140"/>
      <c r="BX465" s="140"/>
      <c r="BY465" s="140"/>
      <c r="BZ465" s="140"/>
      <c r="CA465" s="140"/>
      <c r="CB465" s="140"/>
      <c r="CC465" s="140"/>
      <c r="CD465" s="139"/>
      <c r="CE465" s="140"/>
      <c r="CF465" s="140"/>
      <c r="CG465" s="140"/>
      <c r="CH465" s="140"/>
      <c r="CI465" s="140"/>
      <c r="CJ465" s="140"/>
      <c r="CK465" s="140"/>
      <c r="CL465" s="140"/>
      <c r="CM465" s="140"/>
      <c r="CN465" s="139"/>
      <c r="CO465" s="140"/>
      <c r="CP465" s="140"/>
      <c r="CQ465" s="140"/>
      <c r="CR465" s="140"/>
      <c r="CS465" s="140"/>
      <c r="CT465" s="140"/>
      <c r="CU465" s="140"/>
      <c r="CV465" s="140"/>
      <c r="CW465" s="140"/>
      <c r="CX465" s="139"/>
      <c r="CY465" s="140"/>
      <c r="CZ465" s="140"/>
      <c r="DH465" s="132"/>
      <c r="DR465" s="132"/>
      <c r="EB465" s="132"/>
      <c r="EL465" s="132"/>
      <c r="EV465" s="132"/>
      <c r="FF465" s="132"/>
      <c r="FP465" s="132"/>
      <c r="FZ465" s="132"/>
      <c r="GJ465" s="132"/>
      <c r="GT465" s="132"/>
      <c r="HD465" s="132"/>
      <c r="HN465" s="132"/>
      <c r="HX465" s="132"/>
      <c r="IH465" s="132"/>
    </row>
    <row xmlns:x14ac="http://schemas.microsoft.com/office/spreadsheetml/2009/9/ac" r="466" s="3" customFormat="true" x14ac:dyDescent="0.25">
      <c r="A466" s="401"/>
      <c r="B466" s="132"/>
      <c r="L466" s="132"/>
      <c r="V466" s="132"/>
      <c r="AF466" s="132"/>
      <c r="AP466" s="132"/>
      <c r="AZ466" s="139"/>
      <c r="BA466" s="139"/>
      <c r="BB466" s="139"/>
      <c r="BC466" s="139"/>
      <c r="BD466" s="139"/>
      <c r="BE466" s="139"/>
      <c r="BF466" s="139"/>
      <c r="BG466" s="139"/>
      <c r="BH466" s="140"/>
      <c r="BI466" s="140"/>
      <c r="BJ466" s="139"/>
      <c r="BK466" s="140"/>
      <c r="BL466" s="140"/>
      <c r="BM466" s="140"/>
      <c r="BN466" s="140"/>
      <c r="BO466" s="140"/>
      <c r="BP466" s="140"/>
      <c r="BQ466" s="140"/>
      <c r="BR466" s="140"/>
      <c r="BS466" s="140"/>
      <c r="BT466" s="139"/>
      <c r="BU466" s="140"/>
      <c r="BV466" s="140"/>
      <c r="BW466" s="140"/>
      <c r="BX466" s="140"/>
      <c r="BY466" s="140"/>
      <c r="BZ466" s="140"/>
      <c r="CA466" s="140"/>
      <c r="CB466" s="140"/>
      <c r="CC466" s="140"/>
      <c r="CD466" s="139"/>
      <c r="CE466" s="140"/>
      <c r="CF466" s="140"/>
      <c r="CG466" s="140"/>
      <c r="CH466" s="140"/>
      <c r="CI466" s="140"/>
      <c r="CJ466" s="140"/>
      <c r="CK466" s="140"/>
      <c r="CL466" s="140"/>
      <c r="CM466" s="140"/>
      <c r="CN466" s="139"/>
      <c r="CO466" s="140"/>
      <c r="CP466" s="140"/>
      <c r="CQ466" s="140"/>
      <c r="CR466" s="140"/>
      <c r="CS466" s="140"/>
      <c r="CT466" s="140"/>
      <c r="CU466" s="140"/>
      <c r="CV466" s="140"/>
      <c r="CW466" s="140"/>
      <c r="CX466" s="139"/>
      <c r="CY466" s="140"/>
      <c r="CZ466" s="140"/>
      <c r="DH466" s="132"/>
      <c r="DR466" s="132"/>
      <c r="EB466" s="132"/>
      <c r="EL466" s="132"/>
      <c r="EV466" s="132"/>
      <c r="FF466" s="132"/>
      <c r="FP466" s="132"/>
      <c r="FZ466" s="132"/>
      <c r="GJ466" s="132"/>
      <c r="GT466" s="132"/>
      <c r="HD466" s="132"/>
      <c r="HN466" s="132"/>
      <c r="HX466" s="132"/>
      <c r="IH466" s="132"/>
    </row>
    <row xmlns:x14ac="http://schemas.microsoft.com/office/spreadsheetml/2009/9/ac" r="467" s="3" customFormat="true" x14ac:dyDescent="0.25">
      <c r="A467" s="401"/>
      <c r="B467" s="132"/>
      <c r="L467" s="132"/>
      <c r="V467" s="132"/>
      <c r="AF467" s="132"/>
      <c r="AP467" s="132"/>
      <c r="AZ467" s="139"/>
      <c r="BA467" s="139"/>
      <c r="BB467" s="139"/>
      <c r="BC467" s="139"/>
      <c r="BD467" s="139"/>
      <c r="BE467" s="139"/>
      <c r="BF467" s="139"/>
      <c r="BG467" s="139"/>
      <c r="BH467" s="140"/>
      <c r="BI467" s="140"/>
      <c r="BJ467" s="139"/>
      <c r="BK467" s="140"/>
      <c r="BL467" s="140"/>
      <c r="BM467" s="140"/>
      <c r="BN467" s="140"/>
      <c r="BO467" s="140"/>
      <c r="BP467" s="140"/>
      <c r="BQ467" s="140"/>
      <c r="BR467" s="140"/>
      <c r="BS467" s="140"/>
      <c r="BT467" s="139"/>
      <c r="BU467" s="140"/>
      <c r="BV467" s="140"/>
      <c r="BW467" s="140"/>
      <c r="BX467" s="140"/>
      <c r="BY467" s="140"/>
      <c r="BZ467" s="140"/>
      <c r="CA467" s="140"/>
      <c r="CB467" s="140"/>
      <c r="CC467" s="140"/>
      <c r="CD467" s="139"/>
      <c r="CE467" s="140"/>
      <c r="CF467" s="140"/>
      <c r="CG467" s="140"/>
      <c r="CH467" s="140"/>
      <c r="CI467" s="140"/>
      <c r="CJ467" s="140"/>
      <c r="CK467" s="140"/>
      <c r="CL467" s="140"/>
      <c r="CM467" s="140"/>
      <c r="CN467" s="139"/>
      <c r="CO467" s="140"/>
      <c r="CP467" s="140"/>
      <c r="CQ467" s="140"/>
      <c r="CR467" s="140"/>
      <c r="CS467" s="140"/>
      <c r="CT467" s="140"/>
      <c r="CU467" s="140"/>
      <c r="CV467" s="140"/>
      <c r="CW467" s="140"/>
      <c r="CX467" s="139"/>
      <c r="CY467" s="140"/>
      <c r="CZ467" s="140"/>
      <c r="DH467" s="132"/>
      <c r="DR467" s="132"/>
      <c r="EB467" s="132"/>
      <c r="EL467" s="132"/>
      <c r="EV467" s="132"/>
      <c r="FF467" s="132"/>
      <c r="FP467" s="132"/>
      <c r="FZ467" s="132"/>
      <c r="GJ467" s="132"/>
      <c r="GT467" s="132"/>
      <c r="HD467" s="132"/>
      <c r="HN467" s="132"/>
      <c r="HX467" s="132"/>
      <c r="IH467" s="132"/>
    </row>
    <row xmlns:x14ac="http://schemas.microsoft.com/office/spreadsheetml/2009/9/ac" r="468" s="3" customFormat="true" x14ac:dyDescent="0.25">
      <c r="A468" s="401"/>
      <c r="B468" s="132"/>
      <c r="L468" s="132"/>
      <c r="V468" s="132"/>
      <c r="AF468" s="132"/>
      <c r="AP468" s="132"/>
      <c r="AZ468" s="139"/>
      <c r="BA468" s="139"/>
      <c r="BB468" s="139"/>
      <c r="BC468" s="139"/>
      <c r="BD468" s="139"/>
      <c r="BE468" s="139"/>
      <c r="BF468" s="139"/>
      <c r="BG468" s="139"/>
      <c r="BH468" s="140"/>
      <c r="BI468" s="140"/>
      <c r="BJ468" s="139"/>
      <c r="BK468" s="140"/>
      <c r="BL468" s="140"/>
      <c r="BM468" s="140"/>
      <c r="BN468" s="140"/>
      <c r="BO468" s="140"/>
      <c r="BP468" s="140"/>
      <c r="BQ468" s="140"/>
      <c r="BR468" s="140"/>
      <c r="BS468" s="140"/>
      <c r="BT468" s="139"/>
      <c r="BU468" s="140"/>
      <c r="BV468" s="140"/>
      <c r="BW468" s="140"/>
      <c r="BX468" s="140"/>
      <c r="BY468" s="140"/>
      <c r="BZ468" s="140"/>
      <c r="CA468" s="140"/>
      <c r="CB468" s="140"/>
      <c r="CC468" s="140"/>
      <c r="CD468" s="139"/>
      <c r="CE468" s="140"/>
      <c r="CF468" s="140"/>
      <c r="CG468" s="140"/>
      <c r="CH468" s="140"/>
      <c r="CI468" s="140"/>
      <c r="CJ468" s="140"/>
      <c r="CK468" s="140"/>
      <c r="CL468" s="140"/>
      <c r="CM468" s="140"/>
      <c r="CN468" s="139"/>
      <c r="CO468" s="140"/>
      <c r="CP468" s="140"/>
      <c r="CQ468" s="140"/>
      <c r="CR468" s="140"/>
      <c r="CS468" s="140"/>
      <c r="CT468" s="140"/>
      <c r="CU468" s="140"/>
      <c r="CV468" s="140"/>
      <c r="CW468" s="140"/>
      <c r="CX468" s="139"/>
      <c r="CY468" s="140"/>
      <c r="CZ468" s="140"/>
      <c r="DH468" s="132"/>
      <c r="DR468" s="132"/>
      <c r="EB468" s="132"/>
      <c r="EL468" s="132"/>
      <c r="EV468" s="132"/>
      <c r="FF468" s="132"/>
      <c r="FP468" s="132"/>
      <c r="FZ468" s="132"/>
      <c r="GJ468" s="132"/>
      <c r="GT468" s="132"/>
      <c r="HD468" s="132"/>
      <c r="HN468" s="132"/>
      <c r="HX468" s="132"/>
      <c r="IH468" s="132"/>
    </row>
    <row xmlns:x14ac="http://schemas.microsoft.com/office/spreadsheetml/2009/9/ac" r="469" s="3" customFormat="true" x14ac:dyDescent="0.25">
      <c r="A469" s="401"/>
      <c r="B469" s="132"/>
      <c r="L469" s="132"/>
      <c r="V469" s="132"/>
      <c r="AF469" s="132"/>
      <c r="AP469" s="132"/>
      <c r="AZ469" s="139"/>
      <c r="BA469" s="139"/>
      <c r="BB469" s="139"/>
      <c r="BC469" s="139"/>
      <c r="BD469" s="139"/>
      <c r="BE469" s="139"/>
      <c r="BF469" s="139"/>
      <c r="BG469" s="139"/>
      <c r="BH469" s="140"/>
      <c r="BI469" s="140"/>
      <c r="BJ469" s="139"/>
      <c r="BK469" s="140"/>
      <c r="BL469" s="140"/>
      <c r="BM469" s="140"/>
      <c r="BN469" s="140"/>
      <c r="BO469" s="140"/>
      <c r="BP469" s="140"/>
      <c r="BQ469" s="140"/>
      <c r="BR469" s="140"/>
      <c r="BS469" s="140"/>
      <c r="BT469" s="139"/>
      <c r="BU469" s="140"/>
      <c r="BV469" s="140"/>
      <c r="BW469" s="140"/>
      <c r="BX469" s="140"/>
      <c r="BY469" s="140"/>
      <c r="BZ469" s="140"/>
      <c r="CA469" s="140"/>
      <c r="CB469" s="140"/>
      <c r="CC469" s="140"/>
      <c r="CD469" s="139"/>
      <c r="CE469" s="140"/>
      <c r="CF469" s="140"/>
      <c r="CG469" s="140"/>
      <c r="CH469" s="140"/>
      <c r="CI469" s="140"/>
      <c r="CJ469" s="140"/>
      <c r="CK469" s="140"/>
      <c r="CL469" s="140"/>
      <c r="CM469" s="140"/>
      <c r="CN469" s="139"/>
      <c r="CO469" s="140"/>
      <c r="CP469" s="140"/>
      <c r="CQ469" s="140"/>
      <c r="CR469" s="140"/>
      <c r="CS469" s="140"/>
      <c r="CT469" s="140"/>
      <c r="CU469" s="140"/>
      <c r="CV469" s="140"/>
      <c r="CW469" s="140"/>
      <c r="CX469" s="139"/>
      <c r="CY469" s="140"/>
      <c r="CZ469" s="140"/>
      <c r="DH469" s="132"/>
      <c r="DR469" s="132"/>
      <c r="EB469" s="132"/>
      <c r="EL469" s="132"/>
      <c r="EV469" s="132"/>
      <c r="FF469" s="132"/>
      <c r="FP469" s="132"/>
      <c r="FZ469" s="132"/>
      <c r="GJ469" s="132"/>
      <c r="GT469" s="132"/>
      <c r="HD469" s="132"/>
      <c r="HN469" s="132"/>
      <c r="HX469" s="132"/>
      <c r="IH469" s="132"/>
    </row>
    <row xmlns:x14ac="http://schemas.microsoft.com/office/spreadsheetml/2009/9/ac" r="470" s="3" customFormat="true" x14ac:dyDescent="0.25">
      <c r="A470" s="401"/>
      <c r="B470" s="132"/>
      <c r="L470" s="132"/>
      <c r="V470" s="132"/>
      <c r="AF470" s="132"/>
      <c r="AP470" s="132"/>
      <c r="AZ470" s="139"/>
      <c r="BA470" s="139"/>
      <c r="BB470" s="139"/>
      <c r="BC470" s="139"/>
      <c r="BD470" s="139"/>
      <c r="BE470" s="139"/>
      <c r="BF470" s="139"/>
      <c r="BG470" s="139"/>
      <c r="BH470" s="140"/>
      <c r="BI470" s="140"/>
      <c r="BJ470" s="139"/>
      <c r="BK470" s="140"/>
      <c r="BL470" s="140"/>
      <c r="BM470" s="140"/>
      <c r="BN470" s="140"/>
      <c r="BO470" s="140"/>
      <c r="BP470" s="140"/>
      <c r="BQ470" s="140"/>
      <c r="BR470" s="140"/>
      <c r="BS470" s="140"/>
      <c r="BT470" s="139"/>
      <c r="BU470" s="140"/>
      <c r="BV470" s="140"/>
      <c r="BW470" s="140"/>
      <c r="BX470" s="140"/>
      <c r="BY470" s="140"/>
      <c r="BZ470" s="140"/>
      <c r="CA470" s="140"/>
      <c r="CB470" s="140"/>
      <c r="CC470" s="140"/>
      <c r="CD470" s="139"/>
      <c r="CE470" s="140"/>
      <c r="CF470" s="140"/>
      <c r="CG470" s="140"/>
      <c r="CH470" s="140"/>
      <c r="CI470" s="140"/>
      <c r="CJ470" s="140"/>
      <c r="CK470" s="140"/>
      <c r="CL470" s="140"/>
      <c r="CM470" s="140"/>
      <c r="CN470" s="139"/>
      <c r="CO470" s="140"/>
      <c r="CP470" s="140"/>
      <c r="CQ470" s="140"/>
      <c r="CR470" s="140"/>
      <c r="CS470" s="140"/>
      <c r="CT470" s="140"/>
      <c r="CU470" s="140"/>
      <c r="CV470" s="140"/>
      <c r="CW470" s="140"/>
      <c r="CX470" s="139"/>
      <c r="CY470" s="140"/>
      <c r="CZ470" s="140"/>
      <c r="DH470" s="132"/>
      <c r="DR470" s="132"/>
      <c r="EB470" s="132"/>
      <c r="EL470" s="132"/>
      <c r="EV470" s="132"/>
      <c r="FF470" s="132"/>
      <c r="FP470" s="132"/>
      <c r="FZ470" s="132"/>
      <c r="GJ470" s="132"/>
      <c r="GT470" s="132"/>
      <c r="HD470" s="132"/>
      <c r="HN470" s="132"/>
      <c r="HX470" s="132"/>
      <c r="IH470" s="132"/>
    </row>
    <row xmlns:x14ac="http://schemas.microsoft.com/office/spreadsheetml/2009/9/ac" r="471" s="3" customFormat="true" x14ac:dyDescent="0.25">
      <c r="A471" s="401"/>
      <c r="B471" s="132"/>
      <c r="L471" s="132"/>
      <c r="V471" s="132"/>
      <c r="AF471" s="132"/>
      <c r="AP471" s="132"/>
      <c r="AZ471" s="139"/>
      <c r="BA471" s="139"/>
      <c r="BB471" s="139"/>
      <c r="BC471" s="139"/>
      <c r="BD471" s="139"/>
      <c r="BE471" s="139"/>
      <c r="BF471" s="139"/>
      <c r="BG471" s="139"/>
      <c r="BH471" s="140"/>
      <c r="BI471" s="140"/>
      <c r="BJ471" s="139"/>
      <c r="BK471" s="140"/>
      <c r="BL471" s="140"/>
      <c r="BM471" s="140"/>
      <c r="BN471" s="140"/>
      <c r="BO471" s="140"/>
      <c r="BP471" s="140"/>
      <c r="BQ471" s="140"/>
      <c r="BR471" s="140"/>
      <c r="BS471" s="140"/>
      <c r="BT471" s="139"/>
      <c r="BU471" s="140"/>
      <c r="BV471" s="140"/>
      <c r="BW471" s="140"/>
      <c r="BX471" s="140"/>
      <c r="BY471" s="140"/>
      <c r="BZ471" s="140"/>
      <c r="CA471" s="140"/>
      <c r="CB471" s="140"/>
      <c r="CC471" s="140"/>
      <c r="CD471" s="139"/>
      <c r="CE471" s="140"/>
      <c r="CF471" s="140"/>
      <c r="CG471" s="140"/>
      <c r="CH471" s="140"/>
      <c r="CI471" s="140"/>
      <c r="CJ471" s="140"/>
      <c r="CK471" s="140"/>
      <c r="CL471" s="140"/>
      <c r="CM471" s="140"/>
      <c r="CN471" s="139"/>
      <c r="CO471" s="140"/>
      <c r="CP471" s="140"/>
      <c r="CQ471" s="140"/>
      <c r="CR471" s="140"/>
      <c r="CS471" s="140"/>
      <c r="CT471" s="140"/>
      <c r="CU471" s="140"/>
      <c r="CV471" s="140"/>
      <c r="CW471" s="140"/>
      <c r="CX471" s="139"/>
      <c r="CY471" s="140"/>
      <c r="CZ471" s="140"/>
      <c r="DH471" s="132"/>
      <c r="DR471" s="132"/>
      <c r="EB471" s="132"/>
      <c r="EL471" s="132"/>
      <c r="EV471" s="132"/>
      <c r="FF471" s="132"/>
      <c r="FP471" s="132"/>
      <c r="FZ471" s="132"/>
      <c r="GJ471" s="132"/>
      <c r="GT471" s="132"/>
      <c r="HD471" s="132"/>
      <c r="HN471" s="132"/>
      <c r="HX471" s="132"/>
      <c r="IH471" s="132"/>
    </row>
    <row xmlns:x14ac="http://schemas.microsoft.com/office/spreadsheetml/2009/9/ac" r="472" s="3" customFormat="true" x14ac:dyDescent="0.25">
      <c r="A472" s="401"/>
      <c r="B472" s="132"/>
      <c r="L472" s="132"/>
      <c r="V472" s="132"/>
      <c r="AF472" s="132"/>
      <c r="AP472" s="132"/>
      <c r="AZ472" s="139"/>
      <c r="BA472" s="139"/>
      <c r="BB472" s="139"/>
      <c r="BC472" s="139"/>
      <c r="BD472" s="139"/>
      <c r="BE472" s="139"/>
      <c r="BF472" s="139"/>
      <c r="BG472" s="139"/>
      <c r="BH472" s="140"/>
      <c r="BI472" s="140"/>
      <c r="BJ472" s="139"/>
      <c r="BK472" s="140"/>
      <c r="BL472" s="140"/>
      <c r="BM472" s="140"/>
      <c r="BN472" s="140"/>
      <c r="BO472" s="140"/>
      <c r="BP472" s="140"/>
      <c r="BQ472" s="140"/>
      <c r="BR472" s="140"/>
      <c r="BS472" s="140"/>
      <c r="BT472" s="139"/>
      <c r="BU472" s="140"/>
      <c r="BV472" s="140"/>
      <c r="BW472" s="140"/>
      <c r="BX472" s="140"/>
      <c r="BY472" s="140"/>
      <c r="BZ472" s="140"/>
      <c r="CA472" s="140"/>
      <c r="CB472" s="140"/>
      <c r="CC472" s="140"/>
      <c r="CD472" s="139"/>
      <c r="CE472" s="140"/>
      <c r="CF472" s="140"/>
      <c r="CG472" s="140"/>
      <c r="CH472" s="140"/>
      <c r="CI472" s="140"/>
      <c r="CJ472" s="140"/>
      <c r="CK472" s="140"/>
      <c r="CL472" s="140"/>
      <c r="CM472" s="140"/>
      <c r="CN472" s="139"/>
      <c r="CO472" s="140"/>
      <c r="CP472" s="140"/>
      <c r="CQ472" s="140"/>
      <c r="CR472" s="140"/>
      <c r="CS472" s="140"/>
      <c r="CT472" s="140"/>
      <c r="CU472" s="140"/>
      <c r="CV472" s="140"/>
      <c r="CW472" s="140"/>
      <c r="CX472" s="139"/>
      <c r="CY472" s="140"/>
      <c r="CZ472" s="140"/>
      <c r="DH472" s="132"/>
      <c r="DR472" s="132"/>
      <c r="EB472" s="132"/>
      <c r="EL472" s="132"/>
      <c r="EV472" s="132"/>
      <c r="FF472" s="132"/>
      <c r="FP472" s="132"/>
      <c r="FZ472" s="132"/>
      <c r="GJ472" s="132"/>
      <c r="GT472" s="132"/>
      <c r="HD472" s="132"/>
      <c r="HN472" s="132"/>
      <c r="HX472" s="132"/>
      <c r="IH472" s="132"/>
    </row>
    <row xmlns:x14ac="http://schemas.microsoft.com/office/spreadsheetml/2009/9/ac" r="473" s="3" customFormat="true" x14ac:dyDescent="0.25">
      <c r="A473" s="401"/>
      <c r="B473" s="132"/>
      <c r="L473" s="132"/>
      <c r="V473" s="132"/>
      <c r="AF473" s="132"/>
      <c r="AP473" s="132"/>
      <c r="AZ473" s="139"/>
      <c r="BA473" s="139"/>
      <c r="BB473" s="139"/>
      <c r="BC473" s="139"/>
      <c r="BD473" s="139"/>
      <c r="BE473" s="139"/>
      <c r="BF473" s="139"/>
      <c r="BG473" s="139"/>
      <c r="BH473" s="140"/>
      <c r="BI473" s="140"/>
      <c r="BJ473" s="139"/>
      <c r="BK473" s="140"/>
      <c r="BL473" s="140"/>
      <c r="BM473" s="140"/>
      <c r="BN473" s="140"/>
      <c r="BO473" s="140"/>
      <c r="BP473" s="140"/>
      <c r="BQ473" s="140"/>
      <c r="BR473" s="140"/>
      <c r="BS473" s="140"/>
      <c r="BT473" s="139"/>
      <c r="BU473" s="140"/>
      <c r="BV473" s="140"/>
      <c r="BW473" s="140"/>
      <c r="BX473" s="140"/>
      <c r="BY473" s="140"/>
      <c r="BZ473" s="140"/>
      <c r="CA473" s="140"/>
      <c r="CB473" s="140"/>
      <c r="CC473" s="140"/>
      <c r="CD473" s="139"/>
      <c r="CE473" s="140"/>
      <c r="CF473" s="140"/>
      <c r="CG473" s="140"/>
      <c r="CH473" s="140"/>
      <c r="CI473" s="140"/>
      <c r="CJ473" s="140"/>
      <c r="CK473" s="140"/>
      <c r="CL473" s="140"/>
      <c r="CM473" s="140"/>
      <c r="CN473" s="139"/>
      <c r="CO473" s="140"/>
      <c r="CP473" s="140"/>
      <c r="CQ473" s="140"/>
      <c r="CR473" s="140"/>
      <c r="CS473" s="140"/>
      <c r="CT473" s="140"/>
      <c r="CU473" s="140"/>
      <c r="CV473" s="140"/>
      <c r="CW473" s="140"/>
      <c r="CX473" s="139"/>
      <c r="CY473" s="140"/>
      <c r="CZ473" s="140"/>
      <c r="DH473" s="132"/>
      <c r="DR473" s="132"/>
      <c r="EB473" s="132"/>
      <c r="EL473" s="132"/>
      <c r="EV473" s="132"/>
      <c r="FF473" s="132"/>
      <c r="FP473" s="132"/>
      <c r="FZ473" s="132"/>
      <c r="GJ473" s="132"/>
      <c r="GT473" s="132"/>
      <c r="HD473" s="132"/>
      <c r="HN473" s="132"/>
      <c r="HX473" s="132"/>
      <c r="IH473" s="132"/>
    </row>
    <row xmlns:x14ac="http://schemas.microsoft.com/office/spreadsheetml/2009/9/ac" r="474" s="3" customFormat="true" x14ac:dyDescent="0.25">
      <c r="A474" s="401"/>
      <c r="B474" s="132"/>
      <c r="L474" s="132"/>
      <c r="V474" s="132"/>
      <c r="AF474" s="132"/>
      <c r="AP474" s="132"/>
      <c r="AZ474" s="139"/>
      <c r="BA474" s="139"/>
      <c r="BB474" s="139"/>
      <c r="BC474" s="139"/>
      <c r="BD474" s="139"/>
      <c r="BE474" s="139"/>
      <c r="BF474" s="139"/>
      <c r="BG474" s="139"/>
      <c r="BH474" s="140"/>
      <c r="BI474" s="140"/>
      <c r="BJ474" s="139"/>
      <c r="BK474" s="140"/>
      <c r="BL474" s="140"/>
      <c r="BM474" s="140"/>
      <c r="BN474" s="140"/>
      <c r="BO474" s="140"/>
      <c r="BP474" s="140"/>
      <c r="BQ474" s="140"/>
      <c r="BR474" s="140"/>
      <c r="BS474" s="140"/>
      <c r="BT474" s="139"/>
      <c r="BU474" s="140"/>
      <c r="BV474" s="140"/>
      <c r="BW474" s="140"/>
      <c r="BX474" s="140"/>
      <c r="BY474" s="140"/>
      <c r="BZ474" s="140"/>
      <c r="CA474" s="140"/>
      <c r="CB474" s="140"/>
      <c r="CC474" s="140"/>
      <c r="CD474" s="139"/>
      <c r="CE474" s="140"/>
      <c r="CF474" s="140"/>
      <c r="CG474" s="140"/>
      <c r="CH474" s="140"/>
      <c r="CI474" s="140"/>
      <c r="CJ474" s="140"/>
      <c r="CK474" s="140"/>
      <c r="CL474" s="140"/>
      <c r="CM474" s="140"/>
      <c r="CN474" s="139"/>
      <c r="CO474" s="140"/>
      <c r="CP474" s="140"/>
      <c r="CQ474" s="140"/>
      <c r="CR474" s="140"/>
      <c r="CS474" s="140"/>
      <c r="CT474" s="140"/>
      <c r="CU474" s="140"/>
      <c r="CV474" s="140"/>
      <c r="CW474" s="140"/>
      <c r="CX474" s="139"/>
      <c r="CY474" s="140"/>
      <c r="CZ474" s="140"/>
      <c r="DH474" s="132"/>
      <c r="DR474" s="132"/>
      <c r="EB474" s="132"/>
      <c r="EL474" s="132"/>
      <c r="EV474" s="132"/>
      <c r="FF474" s="132"/>
      <c r="FP474" s="132"/>
      <c r="FZ474" s="132"/>
      <c r="GJ474" s="132"/>
      <c r="GT474" s="132"/>
      <c r="HD474" s="132"/>
      <c r="HN474" s="132"/>
      <c r="HX474" s="132"/>
      <c r="IH474" s="132"/>
    </row>
    <row xmlns:x14ac="http://schemas.microsoft.com/office/spreadsheetml/2009/9/ac" r="475" s="3" customFormat="true" x14ac:dyDescent="0.25">
      <c r="A475" s="401"/>
      <c r="B475" s="132"/>
      <c r="L475" s="132"/>
      <c r="V475" s="132"/>
      <c r="AF475" s="132"/>
      <c r="AP475" s="132"/>
      <c r="AZ475" s="139"/>
      <c r="BA475" s="139"/>
      <c r="BB475" s="139"/>
      <c r="BC475" s="139"/>
      <c r="BD475" s="139"/>
      <c r="BE475" s="139"/>
      <c r="BF475" s="139"/>
      <c r="BG475" s="139"/>
      <c r="BH475" s="140"/>
      <c r="BI475" s="140"/>
      <c r="BJ475" s="139"/>
      <c r="BK475" s="140"/>
      <c r="BL475" s="140"/>
      <c r="BM475" s="140"/>
      <c r="BN475" s="140"/>
      <c r="BO475" s="140"/>
      <c r="BP475" s="140"/>
      <c r="BQ475" s="140"/>
      <c r="BR475" s="140"/>
      <c r="BS475" s="140"/>
      <c r="BT475" s="139"/>
      <c r="BU475" s="140"/>
      <c r="BV475" s="140"/>
      <c r="BW475" s="140"/>
      <c r="BX475" s="140"/>
      <c r="BY475" s="140"/>
      <c r="BZ475" s="140"/>
      <c r="CA475" s="140"/>
      <c r="CB475" s="140"/>
      <c r="CC475" s="140"/>
      <c r="CD475" s="139"/>
      <c r="CE475" s="140"/>
      <c r="CF475" s="140"/>
      <c r="CG475" s="140"/>
      <c r="CH475" s="140"/>
      <c r="CI475" s="140"/>
      <c r="CJ475" s="140"/>
      <c r="CK475" s="140"/>
      <c r="CL475" s="140"/>
      <c r="CM475" s="140"/>
      <c r="CN475" s="139"/>
      <c r="CO475" s="140"/>
      <c r="CP475" s="140"/>
      <c r="CQ475" s="140"/>
      <c r="CR475" s="140"/>
      <c r="CS475" s="140"/>
      <c r="CT475" s="140"/>
      <c r="CU475" s="140"/>
      <c r="CV475" s="140"/>
      <c r="CW475" s="140"/>
      <c r="CX475" s="139"/>
      <c r="CY475" s="140"/>
      <c r="CZ475" s="140"/>
      <c r="DH475" s="132"/>
      <c r="DR475" s="132"/>
      <c r="EB475" s="132"/>
      <c r="EL475" s="132"/>
      <c r="EV475" s="132"/>
      <c r="FF475" s="132"/>
      <c r="FP475" s="132"/>
      <c r="FZ475" s="132"/>
      <c r="GJ475" s="132"/>
      <c r="GT475" s="132"/>
      <c r="HD475" s="132"/>
      <c r="HN475" s="132"/>
      <c r="HX475" s="132"/>
      <c r="IH475" s="132"/>
    </row>
    <row xmlns:x14ac="http://schemas.microsoft.com/office/spreadsheetml/2009/9/ac" r="476" s="3" customFormat="true" x14ac:dyDescent="0.25">
      <c r="A476" s="401"/>
      <c r="B476" s="132"/>
      <c r="L476" s="132"/>
      <c r="V476" s="132"/>
      <c r="AF476" s="132"/>
      <c r="AP476" s="132"/>
      <c r="AZ476" s="139"/>
      <c r="BA476" s="139"/>
      <c r="BB476" s="139"/>
      <c r="BC476" s="139"/>
      <c r="BD476" s="139"/>
      <c r="BE476" s="139"/>
      <c r="BF476" s="139"/>
      <c r="BG476" s="139"/>
      <c r="BH476" s="140"/>
      <c r="BI476" s="140"/>
      <c r="BJ476" s="139"/>
      <c r="BK476" s="140"/>
      <c r="BL476" s="140"/>
      <c r="BM476" s="140"/>
      <c r="BN476" s="140"/>
      <c r="BO476" s="140"/>
      <c r="BP476" s="140"/>
      <c r="BQ476" s="140"/>
      <c r="BR476" s="140"/>
      <c r="BS476" s="140"/>
      <c r="BT476" s="139"/>
      <c r="BU476" s="140"/>
      <c r="BV476" s="140"/>
      <c r="BW476" s="140"/>
      <c r="BX476" s="140"/>
      <c r="BY476" s="140"/>
      <c r="BZ476" s="140"/>
      <c r="CA476" s="140"/>
      <c r="CB476" s="140"/>
      <c r="CC476" s="140"/>
      <c r="CD476" s="139"/>
      <c r="CE476" s="140"/>
      <c r="CF476" s="140"/>
      <c r="CG476" s="140"/>
      <c r="CH476" s="140"/>
      <c r="CI476" s="140"/>
      <c r="CJ476" s="140"/>
      <c r="CK476" s="140"/>
      <c r="CL476" s="140"/>
      <c r="CM476" s="140"/>
      <c r="CN476" s="139"/>
      <c r="CO476" s="140"/>
      <c r="CP476" s="140"/>
      <c r="CQ476" s="140"/>
      <c r="CR476" s="140"/>
      <c r="CS476" s="140"/>
      <c r="CT476" s="140"/>
      <c r="CU476" s="140"/>
      <c r="CV476" s="140"/>
      <c r="CW476" s="140"/>
      <c r="CX476" s="139"/>
      <c r="CY476" s="140"/>
      <c r="CZ476" s="140"/>
      <c r="DH476" s="132"/>
      <c r="DR476" s="132"/>
      <c r="EB476" s="132"/>
      <c r="EL476" s="132"/>
      <c r="EV476" s="132"/>
      <c r="FF476" s="132"/>
      <c r="FP476" s="132"/>
      <c r="FZ476" s="132"/>
      <c r="GJ476" s="132"/>
      <c r="GT476" s="132"/>
      <c r="HD476" s="132"/>
      <c r="HN476" s="132"/>
      <c r="HX476" s="132"/>
      <c r="IH476" s="132"/>
    </row>
    <row xmlns:x14ac="http://schemas.microsoft.com/office/spreadsheetml/2009/9/ac" r="477" s="3" customFormat="true" x14ac:dyDescent="0.25">
      <c r="A477" s="401"/>
      <c r="B477" s="132"/>
      <c r="L477" s="132"/>
      <c r="V477" s="132"/>
      <c r="AF477" s="132"/>
      <c r="AP477" s="132"/>
      <c r="AZ477" s="139"/>
      <c r="BA477" s="139"/>
      <c r="BB477" s="139"/>
      <c r="BC477" s="139"/>
      <c r="BD477" s="139"/>
      <c r="BE477" s="139"/>
      <c r="BF477" s="139"/>
      <c r="BG477" s="139"/>
      <c r="BH477" s="140"/>
      <c r="BI477" s="140"/>
      <c r="BJ477" s="139"/>
      <c r="BK477" s="140"/>
      <c r="BL477" s="140"/>
      <c r="BM477" s="140"/>
      <c r="BN477" s="140"/>
      <c r="BO477" s="140"/>
      <c r="BP477" s="140"/>
      <c r="BQ477" s="140"/>
      <c r="BR477" s="140"/>
      <c r="BS477" s="140"/>
      <c r="BT477" s="139"/>
      <c r="BU477" s="140"/>
      <c r="BV477" s="140"/>
      <c r="BW477" s="140"/>
      <c r="BX477" s="140"/>
      <c r="BY477" s="140"/>
      <c r="BZ477" s="140"/>
      <c r="CA477" s="140"/>
      <c r="CB477" s="140"/>
      <c r="CC477" s="140"/>
      <c r="CD477" s="139"/>
      <c r="CE477" s="140"/>
      <c r="CF477" s="140"/>
      <c r="CG477" s="140"/>
      <c r="CH477" s="140"/>
      <c r="CI477" s="140"/>
      <c r="CJ477" s="140"/>
      <c r="CK477" s="140"/>
      <c r="CL477" s="140"/>
      <c r="CM477" s="140"/>
      <c r="CN477" s="139"/>
      <c r="CO477" s="140"/>
      <c r="CP477" s="140"/>
      <c r="CQ477" s="140"/>
      <c r="CR477" s="140"/>
      <c r="CS477" s="140"/>
      <c r="CT477" s="140"/>
      <c r="CU477" s="140"/>
      <c r="CV477" s="140"/>
      <c r="CW477" s="140"/>
      <c r="CX477" s="139"/>
      <c r="CY477" s="140"/>
      <c r="CZ477" s="140"/>
      <c r="DH477" s="132"/>
      <c r="DR477" s="132"/>
      <c r="EB477" s="132"/>
      <c r="EL477" s="132"/>
      <c r="EV477" s="132"/>
      <c r="FF477" s="132"/>
      <c r="FP477" s="132"/>
      <c r="FZ477" s="132"/>
      <c r="GJ477" s="132"/>
      <c r="GT477" s="132"/>
      <c r="HD477" s="132"/>
      <c r="HN477" s="132"/>
      <c r="HX477" s="132"/>
      <c r="IH477" s="132"/>
    </row>
    <row xmlns:x14ac="http://schemas.microsoft.com/office/spreadsheetml/2009/9/ac" r="478" s="3" customFormat="true" x14ac:dyDescent="0.25">
      <c r="A478" s="401"/>
      <c r="B478" s="132"/>
      <c r="L478" s="132"/>
      <c r="V478" s="132"/>
      <c r="AF478" s="132"/>
      <c r="AP478" s="132"/>
      <c r="AZ478" s="139"/>
      <c r="BA478" s="139"/>
      <c r="BB478" s="139"/>
      <c r="BC478" s="139"/>
      <c r="BD478" s="139"/>
      <c r="BE478" s="139"/>
      <c r="BF478" s="139"/>
      <c r="BG478" s="139"/>
      <c r="BH478" s="140"/>
      <c r="BI478" s="140"/>
      <c r="BJ478" s="139"/>
      <c r="BK478" s="140"/>
      <c r="BL478" s="140"/>
      <c r="BM478" s="140"/>
      <c r="BN478" s="140"/>
      <c r="BO478" s="140"/>
      <c r="BP478" s="140"/>
      <c r="BQ478" s="140"/>
      <c r="BR478" s="140"/>
      <c r="BS478" s="140"/>
      <c r="BT478" s="139"/>
      <c r="BU478" s="140"/>
      <c r="BV478" s="140"/>
      <c r="BW478" s="140"/>
      <c r="BX478" s="140"/>
      <c r="BY478" s="140"/>
      <c r="BZ478" s="140"/>
      <c r="CA478" s="140"/>
      <c r="CB478" s="140"/>
      <c r="CC478" s="140"/>
      <c r="CD478" s="139"/>
      <c r="CE478" s="140"/>
      <c r="CF478" s="140"/>
      <c r="CG478" s="140"/>
      <c r="CH478" s="140"/>
      <c r="CI478" s="140"/>
      <c r="CJ478" s="140"/>
      <c r="CK478" s="140"/>
      <c r="CL478" s="140"/>
      <c r="CM478" s="140"/>
      <c r="CN478" s="139"/>
      <c r="CO478" s="140"/>
      <c r="CP478" s="140"/>
      <c r="CQ478" s="140"/>
      <c r="CR478" s="140"/>
      <c r="CS478" s="140"/>
      <c r="CT478" s="140"/>
      <c r="CU478" s="140"/>
      <c r="CV478" s="140"/>
      <c r="CW478" s="140"/>
      <c r="CX478" s="139"/>
      <c r="CY478" s="140"/>
      <c r="CZ478" s="140"/>
      <c r="DH478" s="132"/>
      <c r="DR478" s="132"/>
      <c r="EB478" s="132"/>
      <c r="EL478" s="132"/>
      <c r="EV478" s="132"/>
      <c r="FF478" s="132"/>
      <c r="FP478" s="132"/>
      <c r="FZ478" s="132"/>
      <c r="GJ478" s="132"/>
      <c r="GT478" s="132"/>
      <c r="HD478" s="132"/>
      <c r="HN478" s="132"/>
      <c r="HX478" s="132"/>
      <c r="IH478" s="132"/>
    </row>
    <row xmlns:x14ac="http://schemas.microsoft.com/office/spreadsheetml/2009/9/ac" r="479" s="3" customFormat="true" x14ac:dyDescent="0.25">
      <c r="A479" s="401"/>
      <c r="B479" s="132"/>
      <c r="L479" s="132"/>
      <c r="V479" s="132"/>
      <c r="AF479" s="132"/>
      <c r="AP479" s="132"/>
      <c r="AZ479" s="139"/>
      <c r="BA479" s="139"/>
      <c r="BB479" s="139"/>
      <c r="BC479" s="139"/>
      <c r="BD479" s="139"/>
      <c r="BE479" s="139"/>
      <c r="BF479" s="139"/>
      <c r="BG479" s="139"/>
      <c r="BH479" s="140"/>
      <c r="BI479" s="140"/>
      <c r="BJ479" s="139"/>
      <c r="BK479" s="140"/>
      <c r="BL479" s="140"/>
      <c r="BM479" s="140"/>
      <c r="BN479" s="140"/>
      <c r="BO479" s="140"/>
      <c r="BP479" s="140"/>
      <c r="BQ479" s="140"/>
      <c r="BR479" s="140"/>
      <c r="BS479" s="140"/>
      <c r="BT479" s="139"/>
      <c r="BU479" s="140"/>
      <c r="BV479" s="140"/>
      <c r="BW479" s="140"/>
      <c r="BX479" s="140"/>
      <c r="BY479" s="140"/>
      <c r="BZ479" s="140"/>
      <c r="CA479" s="140"/>
      <c r="CB479" s="140"/>
      <c r="CC479" s="140"/>
      <c r="CD479" s="139"/>
      <c r="CE479" s="140"/>
      <c r="CF479" s="140"/>
      <c r="CG479" s="140"/>
      <c r="CH479" s="140"/>
      <c r="CI479" s="140"/>
      <c r="CJ479" s="140"/>
      <c r="CK479" s="140"/>
      <c r="CL479" s="140"/>
      <c r="CM479" s="140"/>
      <c r="CN479" s="139"/>
      <c r="CO479" s="140"/>
      <c r="CP479" s="140"/>
      <c r="CQ479" s="140"/>
      <c r="CR479" s="140"/>
      <c r="CS479" s="140"/>
      <c r="CT479" s="140"/>
      <c r="CU479" s="140"/>
      <c r="CV479" s="140"/>
      <c r="CW479" s="140"/>
      <c r="CX479" s="139"/>
      <c r="CY479" s="140"/>
      <c r="CZ479" s="140"/>
      <c r="DH479" s="132"/>
      <c r="DR479" s="132"/>
      <c r="EB479" s="132"/>
      <c r="EL479" s="132"/>
      <c r="EV479" s="132"/>
      <c r="FF479" s="132"/>
      <c r="FP479" s="132"/>
      <c r="FZ479" s="132"/>
      <c r="GJ479" s="132"/>
      <c r="GT479" s="132"/>
      <c r="HD479" s="132"/>
      <c r="HN479" s="132"/>
      <c r="HX479" s="132"/>
      <c r="IH479" s="132"/>
    </row>
    <row xmlns:x14ac="http://schemas.microsoft.com/office/spreadsheetml/2009/9/ac" r="480" s="3" customFormat="true" x14ac:dyDescent="0.25">
      <c r="A480" s="401"/>
      <c r="B480" s="132"/>
      <c r="L480" s="132"/>
      <c r="V480" s="132"/>
      <c r="AF480" s="132"/>
      <c r="AP480" s="132"/>
      <c r="AZ480" s="139"/>
      <c r="BA480" s="139"/>
      <c r="BB480" s="139"/>
      <c r="BC480" s="139"/>
      <c r="BD480" s="139"/>
      <c r="BE480" s="139"/>
      <c r="BF480" s="139"/>
      <c r="BG480" s="139"/>
      <c r="BH480" s="140"/>
      <c r="BI480" s="140"/>
      <c r="BJ480" s="139"/>
      <c r="BK480" s="140"/>
      <c r="BL480" s="140"/>
      <c r="BM480" s="140"/>
      <c r="BN480" s="140"/>
      <c r="BO480" s="140"/>
      <c r="BP480" s="140"/>
      <c r="BQ480" s="140"/>
      <c r="BR480" s="140"/>
      <c r="BS480" s="140"/>
      <c r="BT480" s="139"/>
      <c r="BU480" s="140"/>
      <c r="BV480" s="140"/>
      <c r="BW480" s="140"/>
      <c r="BX480" s="140"/>
      <c r="BY480" s="140"/>
      <c r="BZ480" s="140"/>
      <c r="CA480" s="140"/>
      <c r="CB480" s="140"/>
      <c r="CC480" s="140"/>
      <c r="CD480" s="139"/>
      <c r="CE480" s="140"/>
      <c r="CF480" s="140"/>
      <c r="CG480" s="140"/>
      <c r="CH480" s="140"/>
      <c r="CI480" s="140"/>
      <c r="CJ480" s="140"/>
      <c r="CK480" s="140"/>
      <c r="CL480" s="140"/>
      <c r="CM480" s="140"/>
      <c r="CN480" s="139"/>
      <c r="CO480" s="140"/>
      <c r="CP480" s="140"/>
      <c r="CQ480" s="140"/>
      <c r="CR480" s="140"/>
      <c r="CS480" s="140"/>
      <c r="CT480" s="140"/>
      <c r="CU480" s="140"/>
      <c r="CV480" s="140"/>
      <c r="CW480" s="140"/>
      <c r="CX480" s="139"/>
      <c r="CY480" s="140"/>
      <c r="CZ480" s="140"/>
      <c r="DH480" s="132"/>
      <c r="DR480" s="132"/>
      <c r="EB480" s="132"/>
      <c r="EL480" s="132"/>
      <c r="EV480" s="132"/>
      <c r="FF480" s="132"/>
      <c r="FP480" s="132"/>
      <c r="FZ480" s="132"/>
      <c r="GJ480" s="132"/>
      <c r="GT480" s="132"/>
      <c r="HD480" s="132"/>
      <c r="HN480" s="132"/>
      <c r="HX480" s="132"/>
      <c r="IH480" s="132"/>
    </row>
    <row xmlns:x14ac="http://schemas.microsoft.com/office/spreadsheetml/2009/9/ac" r="481" s="3" customFormat="true" x14ac:dyDescent="0.25">
      <c r="A481" s="401"/>
      <c r="B481" s="132"/>
      <c r="L481" s="132"/>
      <c r="V481" s="132"/>
      <c r="AF481" s="132"/>
      <c r="AP481" s="132"/>
      <c r="AZ481" s="139"/>
      <c r="BA481" s="139"/>
      <c r="BB481" s="139"/>
      <c r="BC481" s="139"/>
      <c r="BD481" s="139"/>
      <c r="BE481" s="139"/>
      <c r="BF481" s="139"/>
      <c r="BG481" s="139"/>
      <c r="BH481" s="140"/>
      <c r="BI481" s="140"/>
      <c r="BJ481" s="139"/>
      <c r="BK481" s="140"/>
      <c r="BL481" s="140"/>
      <c r="BM481" s="140"/>
      <c r="BN481" s="140"/>
      <c r="BO481" s="140"/>
      <c r="BP481" s="140"/>
      <c r="BQ481" s="140"/>
      <c r="BR481" s="140"/>
      <c r="BS481" s="140"/>
      <c r="BT481" s="139"/>
      <c r="BU481" s="140"/>
      <c r="BV481" s="140"/>
      <c r="BW481" s="140"/>
      <c r="BX481" s="140"/>
      <c r="BY481" s="140"/>
      <c r="BZ481" s="140"/>
      <c r="CA481" s="140"/>
      <c r="CB481" s="140"/>
      <c r="CC481" s="140"/>
      <c r="CD481" s="139"/>
      <c r="CE481" s="140"/>
      <c r="CF481" s="140"/>
      <c r="CG481" s="140"/>
      <c r="CH481" s="140"/>
      <c r="CI481" s="140"/>
      <c r="CJ481" s="140"/>
      <c r="CK481" s="140"/>
      <c r="CL481" s="140"/>
      <c r="CM481" s="140"/>
      <c r="CN481" s="139"/>
      <c r="CO481" s="140"/>
      <c r="CP481" s="140"/>
      <c r="CQ481" s="140"/>
      <c r="CR481" s="140"/>
      <c r="CS481" s="140"/>
      <c r="CT481" s="140"/>
      <c r="CU481" s="140"/>
      <c r="CV481" s="140"/>
      <c r="CW481" s="140"/>
      <c r="CX481" s="139"/>
      <c r="CY481" s="140"/>
      <c r="CZ481" s="140"/>
      <c r="DH481" s="132"/>
      <c r="DR481" s="132"/>
      <c r="EB481" s="132"/>
      <c r="EL481" s="132"/>
      <c r="EV481" s="132"/>
      <c r="FF481" s="132"/>
      <c r="FP481" s="132"/>
      <c r="FZ481" s="132"/>
      <c r="GJ481" s="132"/>
      <c r="GT481" s="132"/>
      <c r="HD481" s="132"/>
      <c r="HN481" s="132"/>
      <c r="HX481" s="132"/>
      <c r="IH481" s="132"/>
    </row>
    <row xmlns:x14ac="http://schemas.microsoft.com/office/spreadsheetml/2009/9/ac" r="482" s="3" customFormat="true" x14ac:dyDescent="0.25">
      <c r="A482" s="401"/>
      <c r="B482" s="132"/>
      <c r="L482" s="132"/>
      <c r="V482" s="132"/>
      <c r="AF482" s="132"/>
      <c r="AP482" s="132"/>
      <c r="AZ482" s="139"/>
      <c r="BA482" s="139"/>
      <c r="BB482" s="139"/>
      <c r="BC482" s="139"/>
      <c r="BD482" s="139"/>
      <c r="BE482" s="139"/>
      <c r="BF482" s="139"/>
      <c r="BG482" s="139"/>
      <c r="BH482" s="140"/>
      <c r="BI482" s="140"/>
      <c r="BJ482" s="139"/>
      <c r="BK482" s="140"/>
      <c r="BL482" s="140"/>
      <c r="BM482" s="140"/>
      <c r="BN482" s="140"/>
      <c r="BO482" s="140"/>
      <c r="BP482" s="140"/>
      <c r="BQ482" s="140"/>
      <c r="BR482" s="140"/>
      <c r="BS482" s="140"/>
      <c r="BT482" s="139"/>
      <c r="BU482" s="140"/>
      <c r="BV482" s="140"/>
      <c r="BW482" s="140"/>
      <c r="BX482" s="140"/>
      <c r="BY482" s="140"/>
      <c r="BZ482" s="140"/>
      <c r="CA482" s="140"/>
      <c r="CB482" s="140"/>
      <c r="CC482" s="140"/>
      <c r="CD482" s="139"/>
      <c r="CE482" s="140"/>
      <c r="CF482" s="140"/>
      <c r="CG482" s="140"/>
      <c r="CH482" s="140"/>
      <c r="CI482" s="140"/>
      <c r="CJ482" s="140"/>
      <c r="CK482" s="140"/>
      <c r="CL482" s="140"/>
      <c r="CM482" s="140"/>
      <c r="CN482" s="139"/>
      <c r="CO482" s="140"/>
      <c r="CP482" s="140"/>
      <c r="CQ482" s="140"/>
      <c r="CR482" s="140"/>
      <c r="CS482" s="140"/>
      <c r="CT482" s="140"/>
      <c r="CU482" s="140"/>
      <c r="CV482" s="140"/>
      <c r="CW482" s="140"/>
      <c r="CX482" s="139"/>
      <c r="CY482" s="140"/>
      <c r="CZ482" s="140"/>
      <c r="DH482" s="132"/>
      <c r="DR482" s="132"/>
      <c r="EB482" s="132"/>
      <c r="EL482" s="132"/>
      <c r="EV482" s="132"/>
      <c r="FF482" s="132"/>
      <c r="FP482" s="132"/>
      <c r="FZ482" s="132"/>
      <c r="GJ482" s="132"/>
      <c r="GT482" s="132"/>
      <c r="HD482" s="132"/>
      <c r="HN482" s="132"/>
      <c r="HX482" s="132"/>
      <c r="IH482" s="132"/>
    </row>
    <row xmlns:x14ac="http://schemas.microsoft.com/office/spreadsheetml/2009/9/ac" r="483" s="3" customFormat="true" x14ac:dyDescent="0.25">
      <c r="A483" s="401"/>
      <c r="B483" s="132"/>
      <c r="L483" s="132"/>
      <c r="V483" s="132"/>
      <c r="AF483" s="132"/>
      <c r="AP483" s="132"/>
      <c r="AZ483" s="139"/>
      <c r="BA483" s="139"/>
      <c r="BB483" s="139"/>
      <c r="BC483" s="139"/>
      <c r="BD483" s="139"/>
      <c r="BE483" s="139"/>
      <c r="BF483" s="139"/>
      <c r="BG483" s="139"/>
      <c r="BH483" s="140"/>
      <c r="BI483" s="140"/>
      <c r="BJ483" s="139"/>
      <c r="BK483" s="140"/>
      <c r="BL483" s="140"/>
      <c r="BM483" s="140"/>
      <c r="BN483" s="140"/>
      <c r="BO483" s="140"/>
      <c r="BP483" s="140"/>
      <c r="BQ483" s="140"/>
      <c r="BR483" s="140"/>
      <c r="BS483" s="140"/>
      <c r="BT483" s="139"/>
      <c r="BU483" s="140"/>
      <c r="BV483" s="140"/>
      <c r="BW483" s="140"/>
      <c r="BX483" s="140"/>
      <c r="BY483" s="140"/>
      <c r="BZ483" s="140"/>
      <c r="CA483" s="140"/>
      <c r="CB483" s="140"/>
      <c r="CC483" s="140"/>
      <c r="CD483" s="139"/>
      <c r="CE483" s="140"/>
      <c r="CF483" s="140"/>
      <c r="CG483" s="140"/>
      <c r="CH483" s="140"/>
      <c r="CI483" s="140"/>
      <c r="CJ483" s="140"/>
      <c r="CK483" s="140"/>
      <c r="CL483" s="140"/>
      <c r="CM483" s="140"/>
      <c r="CN483" s="139"/>
      <c r="CO483" s="140"/>
      <c r="CP483" s="140"/>
      <c r="CQ483" s="140"/>
      <c r="CR483" s="140"/>
      <c r="CS483" s="140"/>
      <c r="CT483" s="140"/>
      <c r="CU483" s="140"/>
      <c r="CV483" s="140"/>
      <c r="CW483" s="140"/>
      <c r="CX483" s="139"/>
      <c r="CY483" s="140"/>
      <c r="CZ483" s="140"/>
      <c r="DH483" s="132"/>
      <c r="DR483" s="132"/>
      <c r="EB483" s="132"/>
      <c r="EL483" s="132"/>
      <c r="EV483" s="132"/>
      <c r="FF483" s="132"/>
      <c r="FP483" s="132"/>
      <c r="FZ483" s="132"/>
      <c r="GJ483" s="132"/>
      <c r="GT483" s="132"/>
      <c r="HD483" s="132"/>
      <c r="HN483" s="132"/>
      <c r="HX483" s="132"/>
      <c r="IH483" s="132"/>
    </row>
    <row xmlns:x14ac="http://schemas.microsoft.com/office/spreadsheetml/2009/9/ac" r="484" s="3" customFormat="true" x14ac:dyDescent="0.25">
      <c r="A484" s="401"/>
      <c r="B484" s="132"/>
      <c r="L484" s="132"/>
      <c r="V484" s="132"/>
      <c r="AF484" s="132"/>
      <c r="AP484" s="132"/>
      <c r="AZ484" s="139"/>
      <c r="BA484" s="139"/>
      <c r="BB484" s="139"/>
      <c r="BC484" s="139"/>
      <c r="BD484" s="139"/>
      <c r="BE484" s="139"/>
      <c r="BF484" s="139"/>
      <c r="BG484" s="139"/>
      <c r="BH484" s="140"/>
      <c r="BI484" s="140"/>
      <c r="BJ484" s="139"/>
      <c r="BK484" s="140"/>
      <c r="BL484" s="140"/>
      <c r="BM484" s="140"/>
      <c r="BN484" s="140"/>
      <c r="BO484" s="140"/>
      <c r="BP484" s="140"/>
      <c r="BQ484" s="140"/>
      <c r="BR484" s="140"/>
      <c r="BS484" s="140"/>
      <c r="BT484" s="139"/>
      <c r="BU484" s="140"/>
      <c r="BV484" s="140"/>
      <c r="BW484" s="140"/>
      <c r="BX484" s="140"/>
      <c r="BY484" s="140"/>
      <c r="BZ484" s="140"/>
      <c r="CA484" s="140"/>
      <c r="CB484" s="140"/>
      <c r="CC484" s="140"/>
      <c r="CD484" s="139"/>
      <c r="CE484" s="140"/>
      <c r="CF484" s="140"/>
      <c r="CG484" s="140"/>
      <c r="CH484" s="140"/>
      <c r="CI484" s="140"/>
      <c r="CJ484" s="140"/>
      <c r="CK484" s="140"/>
      <c r="CL484" s="140"/>
      <c r="CM484" s="140"/>
      <c r="CN484" s="139"/>
      <c r="CO484" s="140"/>
      <c r="CP484" s="140"/>
      <c r="CQ484" s="140"/>
      <c r="CR484" s="140"/>
      <c r="CS484" s="140"/>
      <c r="CT484" s="140"/>
      <c r="CU484" s="140"/>
      <c r="CV484" s="140"/>
      <c r="CW484" s="140"/>
      <c r="CX484" s="139"/>
      <c r="CY484" s="140"/>
      <c r="CZ484" s="140"/>
      <c r="DH484" s="132"/>
      <c r="DR484" s="132"/>
      <c r="EB484" s="132"/>
      <c r="EL484" s="132"/>
      <c r="EV484" s="132"/>
      <c r="FF484" s="132"/>
      <c r="FP484" s="132"/>
      <c r="FZ484" s="132"/>
      <c r="GJ484" s="132"/>
      <c r="GT484" s="132"/>
      <c r="HD484" s="132"/>
      <c r="HN484" s="132"/>
      <c r="HX484" s="132"/>
      <c r="IH484" s="132"/>
    </row>
    <row xmlns:x14ac="http://schemas.microsoft.com/office/spreadsheetml/2009/9/ac" r="485" s="3" customFormat="true" x14ac:dyDescent="0.25">
      <c r="A485" s="401"/>
      <c r="B485" s="132"/>
      <c r="L485" s="132"/>
      <c r="V485" s="132"/>
      <c r="AF485" s="132"/>
      <c r="AP485" s="132"/>
      <c r="AZ485" s="139"/>
      <c r="BA485" s="139"/>
      <c r="BB485" s="139"/>
      <c r="BC485" s="139"/>
      <c r="BD485" s="139"/>
      <c r="BE485" s="139"/>
      <c r="BF485" s="139"/>
      <c r="BG485" s="139"/>
      <c r="BH485" s="140"/>
      <c r="BI485" s="140"/>
      <c r="BJ485" s="139"/>
      <c r="BK485" s="140"/>
      <c r="BL485" s="140"/>
      <c r="BM485" s="140"/>
      <c r="BN485" s="140"/>
      <c r="BO485" s="140"/>
      <c r="BP485" s="140"/>
      <c r="BQ485" s="140"/>
      <c r="BR485" s="140"/>
      <c r="BS485" s="140"/>
      <c r="BT485" s="139"/>
      <c r="BU485" s="140"/>
      <c r="BV485" s="140"/>
      <c r="BW485" s="140"/>
      <c r="BX485" s="140"/>
      <c r="BY485" s="140"/>
      <c r="BZ485" s="140"/>
      <c r="CA485" s="140"/>
      <c r="CB485" s="140"/>
      <c r="CC485" s="140"/>
      <c r="CD485" s="139"/>
      <c r="CE485" s="140"/>
      <c r="CF485" s="140"/>
      <c r="CG485" s="140"/>
      <c r="CH485" s="140"/>
      <c r="CI485" s="140"/>
      <c r="CJ485" s="140"/>
      <c r="CK485" s="140"/>
      <c r="CL485" s="140"/>
      <c r="CM485" s="140"/>
      <c r="CN485" s="139"/>
      <c r="CO485" s="140"/>
      <c r="CP485" s="140"/>
      <c r="CQ485" s="140"/>
      <c r="CR485" s="140"/>
      <c r="CS485" s="140"/>
      <c r="CT485" s="140"/>
      <c r="CU485" s="140"/>
      <c r="CV485" s="140"/>
      <c r="CW485" s="140"/>
      <c r="CX485" s="139"/>
      <c r="CY485" s="140"/>
      <c r="CZ485" s="140"/>
      <c r="DH485" s="132"/>
      <c r="DR485" s="132"/>
      <c r="EB485" s="132"/>
      <c r="EL485" s="132"/>
      <c r="EV485" s="132"/>
      <c r="FF485" s="132"/>
      <c r="FP485" s="132"/>
      <c r="FZ485" s="132"/>
      <c r="GJ485" s="132"/>
      <c r="GT485" s="132"/>
      <c r="HD485" s="132"/>
      <c r="HN485" s="132"/>
      <c r="HX485" s="132"/>
      <c r="IH485" s="132"/>
    </row>
    <row xmlns:x14ac="http://schemas.microsoft.com/office/spreadsheetml/2009/9/ac" r="486" s="3" customFormat="true" x14ac:dyDescent="0.25">
      <c r="A486" s="401"/>
      <c r="B486" s="132"/>
      <c r="L486" s="132"/>
      <c r="V486" s="132"/>
      <c r="AF486" s="132"/>
      <c r="AP486" s="132"/>
      <c r="AZ486" s="139"/>
      <c r="BA486" s="139"/>
      <c r="BB486" s="139"/>
      <c r="BC486" s="139"/>
      <c r="BD486" s="139"/>
      <c r="BE486" s="139"/>
      <c r="BF486" s="139"/>
      <c r="BG486" s="139"/>
      <c r="BH486" s="140"/>
      <c r="BI486" s="140"/>
      <c r="BJ486" s="139"/>
      <c r="BK486" s="140"/>
      <c r="BL486" s="140"/>
      <c r="BM486" s="140"/>
      <c r="BN486" s="140"/>
      <c r="BO486" s="140"/>
      <c r="BP486" s="140"/>
      <c r="BQ486" s="140"/>
      <c r="BR486" s="140"/>
      <c r="BS486" s="140"/>
      <c r="BT486" s="139"/>
      <c r="BU486" s="140"/>
      <c r="BV486" s="140"/>
      <c r="BW486" s="140"/>
      <c r="BX486" s="140"/>
      <c r="BY486" s="140"/>
      <c r="BZ486" s="140"/>
      <c r="CA486" s="140"/>
      <c r="CB486" s="140"/>
      <c r="CC486" s="140"/>
      <c r="CD486" s="139"/>
      <c r="CE486" s="140"/>
      <c r="CF486" s="140"/>
      <c r="CG486" s="140"/>
      <c r="CH486" s="140"/>
      <c r="CI486" s="140"/>
      <c r="CJ486" s="140"/>
      <c r="CK486" s="140"/>
      <c r="CL486" s="140"/>
      <c r="CM486" s="140"/>
      <c r="CN486" s="139"/>
      <c r="CO486" s="140"/>
      <c r="CP486" s="140"/>
      <c r="CQ486" s="140"/>
      <c r="CR486" s="140"/>
      <c r="CS486" s="140"/>
      <c r="CT486" s="140"/>
      <c r="CU486" s="140"/>
      <c r="CV486" s="140"/>
      <c r="CW486" s="140"/>
      <c r="CX486" s="139"/>
      <c r="CY486" s="140"/>
      <c r="CZ486" s="140"/>
      <c r="DH486" s="132"/>
      <c r="DR486" s="132"/>
      <c r="EB486" s="132"/>
      <c r="EL486" s="132"/>
      <c r="EV486" s="132"/>
      <c r="FF486" s="132"/>
      <c r="FP486" s="132"/>
      <c r="FZ486" s="132"/>
      <c r="GJ486" s="132"/>
      <c r="GT486" s="132"/>
      <c r="HD486" s="132"/>
      <c r="HN486" s="132"/>
      <c r="HX486" s="132"/>
      <c r="IH486" s="132"/>
    </row>
    <row xmlns:x14ac="http://schemas.microsoft.com/office/spreadsheetml/2009/9/ac" r="487" s="3" customFormat="true" x14ac:dyDescent="0.25">
      <c r="A487" s="401"/>
      <c r="B487" s="132"/>
      <c r="L487" s="132"/>
      <c r="V487" s="132"/>
      <c r="AF487" s="132"/>
      <c r="AP487" s="132"/>
      <c r="AZ487" s="139"/>
      <c r="BA487" s="139"/>
      <c r="BB487" s="139"/>
      <c r="BC487" s="139"/>
      <c r="BD487" s="139"/>
      <c r="BE487" s="139"/>
      <c r="BF487" s="139"/>
      <c r="BG487" s="139"/>
      <c r="BH487" s="140"/>
      <c r="BI487" s="140"/>
      <c r="BJ487" s="139"/>
      <c r="BK487" s="140"/>
      <c r="BL487" s="140"/>
      <c r="BM487" s="140"/>
      <c r="BN487" s="140"/>
      <c r="BO487" s="140"/>
      <c r="BP487" s="140"/>
      <c r="BQ487" s="140"/>
      <c r="BR487" s="140"/>
      <c r="BS487" s="140"/>
      <c r="BT487" s="139"/>
      <c r="BU487" s="140"/>
      <c r="BV487" s="140"/>
      <c r="BW487" s="140"/>
      <c r="BX487" s="140"/>
      <c r="BY487" s="140"/>
      <c r="BZ487" s="140"/>
      <c r="CA487" s="140"/>
      <c r="CB487" s="140"/>
      <c r="CC487" s="140"/>
      <c r="CD487" s="139"/>
      <c r="CE487" s="140"/>
      <c r="CF487" s="140"/>
      <c r="CG487" s="140"/>
      <c r="CH487" s="140"/>
      <c r="CI487" s="140"/>
      <c r="CJ487" s="140"/>
      <c r="CK487" s="140"/>
      <c r="CL487" s="140"/>
      <c r="CM487" s="140"/>
      <c r="CN487" s="139"/>
      <c r="CO487" s="140"/>
      <c r="CP487" s="140"/>
      <c r="CQ487" s="140"/>
      <c r="CR487" s="140"/>
      <c r="CS487" s="140"/>
      <c r="CT487" s="140"/>
      <c r="CU487" s="140"/>
      <c r="CV487" s="140"/>
      <c r="CW487" s="140"/>
      <c r="CX487" s="139"/>
      <c r="CY487" s="140"/>
      <c r="CZ487" s="140"/>
      <c r="DH487" s="132"/>
      <c r="DR487" s="132"/>
      <c r="EB487" s="132"/>
      <c r="EL487" s="132"/>
      <c r="EV487" s="132"/>
      <c r="FF487" s="132"/>
      <c r="FP487" s="132"/>
      <c r="FZ487" s="132"/>
      <c r="GJ487" s="132"/>
      <c r="GT487" s="132"/>
      <c r="HD487" s="132"/>
      <c r="HN487" s="132"/>
      <c r="HX487" s="132"/>
      <c r="IH487" s="132"/>
    </row>
    <row xmlns:x14ac="http://schemas.microsoft.com/office/spreadsheetml/2009/9/ac" r="488" s="3" customFormat="true" x14ac:dyDescent="0.25">
      <c r="A488" s="401"/>
      <c r="B488" s="132"/>
      <c r="L488" s="132"/>
      <c r="V488" s="132"/>
      <c r="AF488" s="132"/>
      <c r="AP488" s="132"/>
      <c r="AZ488" s="139"/>
      <c r="BA488" s="139"/>
      <c r="BB488" s="139"/>
      <c r="BC488" s="139"/>
      <c r="BD488" s="139"/>
      <c r="BE488" s="139"/>
      <c r="BF488" s="139"/>
      <c r="BG488" s="139"/>
      <c r="BH488" s="140"/>
      <c r="BI488" s="140"/>
      <c r="BJ488" s="139"/>
      <c r="BK488" s="140"/>
      <c r="BL488" s="140"/>
      <c r="BM488" s="140"/>
      <c r="BN488" s="140"/>
      <c r="BO488" s="140"/>
      <c r="BP488" s="140"/>
      <c r="BQ488" s="140"/>
      <c r="BR488" s="140"/>
      <c r="BS488" s="140"/>
      <c r="BT488" s="139"/>
      <c r="BU488" s="140"/>
      <c r="BV488" s="140"/>
      <c r="BW488" s="140"/>
      <c r="BX488" s="140"/>
      <c r="BY488" s="140"/>
      <c r="BZ488" s="140"/>
      <c r="CA488" s="140"/>
      <c r="CB488" s="140"/>
      <c r="CC488" s="140"/>
      <c r="CD488" s="139"/>
      <c r="CE488" s="140"/>
      <c r="CF488" s="140"/>
      <c r="CG488" s="140"/>
      <c r="CH488" s="140"/>
      <c r="CI488" s="140"/>
      <c r="CJ488" s="140"/>
      <c r="CK488" s="140"/>
      <c r="CL488" s="140"/>
      <c r="CM488" s="140"/>
      <c r="CN488" s="139"/>
      <c r="CO488" s="140"/>
      <c r="CP488" s="140"/>
      <c r="CQ488" s="140"/>
      <c r="CR488" s="140"/>
      <c r="CS488" s="140"/>
      <c r="CT488" s="140"/>
      <c r="CU488" s="140"/>
      <c r="CV488" s="140"/>
      <c r="CW488" s="140"/>
      <c r="CX488" s="139"/>
      <c r="CY488" s="140"/>
      <c r="CZ488" s="140"/>
      <c r="DH488" s="132"/>
      <c r="DR488" s="132"/>
      <c r="EB488" s="132"/>
      <c r="EL488" s="132"/>
      <c r="EV488" s="132"/>
      <c r="FF488" s="132"/>
      <c r="FP488" s="132"/>
      <c r="FZ488" s="132"/>
      <c r="GJ488" s="132"/>
      <c r="GT488" s="132"/>
      <c r="HD488" s="132"/>
      <c r="HN488" s="132"/>
      <c r="HX488" s="132"/>
      <c r="IH488" s="132"/>
    </row>
    <row xmlns:x14ac="http://schemas.microsoft.com/office/spreadsheetml/2009/9/ac" r="489" s="3" customFormat="true" x14ac:dyDescent="0.25">
      <c r="A489" s="401"/>
      <c r="B489" s="132"/>
      <c r="L489" s="132"/>
      <c r="V489" s="132"/>
      <c r="AF489" s="132"/>
      <c r="AP489" s="132"/>
      <c r="AZ489" s="139"/>
      <c r="BA489" s="139"/>
      <c r="BB489" s="139"/>
      <c r="BC489" s="139"/>
      <c r="BD489" s="139"/>
      <c r="BE489" s="139"/>
      <c r="BF489" s="139"/>
      <c r="BG489" s="139"/>
      <c r="BH489" s="140"/>
      <c r="BI489" s="140"/>
      <c r="BJ489" s="139"/>
      <c r="BK489" s="140"/>
      <c r="BL489" s="140"/>
      <c r="BM489" s="140"/>
      <c r="BN489" s="140"/>
      <c r="BO489" s="140"/>
      <c r="BP489" s="140"/>
      <c r="BQ489" s="140"/>
      <c r="BR489" s="140"/>
      <c r="BS489" s="140"/>
      <c r="BT489" s="139"/>
      <c r="BU489" s="140"/>
      <c r="BV489" s="140"/>
      <c r="BW489" s="140"/>
      <c r="BX489" s="140"/>
      <c r="BY489" s="140"/>
      <c r="BZ489" s="140"/>
      <c r="CA489" s="140"/>
      <c r="CB489" s="140"/>
      <c r="CC489" s="140"/>
      <c r="CD489" s="139"/>
      <c r="CE489" s="140"/>
      <c r="CF489" s="140"/>
      <c r="CG489" s="140"/>
      <c r="CH489" s="140"/>
      <c r="CI489" s="140"/>
      <c r="CJ489" s="140"/>
      <c r="CK489" s="140"/>
      <c r="CL489" s="140"/>
      <c r="CM489" s="140"/>
      <c r="CN489" s="139"/>
      <c r="CO489" s="140"/>
      <c r="CP489" s="140"/>
      <c r="CQ489" s="140"/>
      <c r="CR489" s="140"/>
      <c r="CS489" s="140"/>
      <c r="CT489" s="140"/>
      <c r="CU489" s="140"/>
      <c r="CV489" s="140"/>
      <c r="CW489" s="140"/>
      <c r="CX489" s="139"/>
      <c r="CY489" s="140"/>
      <c r="CZ489" s="140"/>
      <c r="DH489" s="132"/>
      <c r="DR489" s="132"/>
      <c r="EB489" s="132"/>
      <c r="EL489" s="132"/>
      <c r="EV489" s="132"/>
      <c r="FF489" s="132"/>
      <c r="FP489" s="132"/>
      <c r="FZ489" s="132"/>
      <c r="GJ489" s="132"/>
      <c r="GT489" s="132"/>
      <c r="HD489" s="132"/>
      <c r="HN489" s="132"/>
      <c r="HX489" s="132"/>
      <c r="IH489" s="132"/>
    </row>
    <row xmlns:x14ac="http://schemas.microsoft.com/office/spreadsheetml/2009/9/ac" r="490" s="3" customFormat="true" x14ac:dyDescent="0.25">
      <c r="A490" s="401"/>
      <c r="B490" s="132"/>
      <c r="L490" s="132"/>
      <c r="V490" s="132"/>
      <c r="AF490" s="132"/>
      <c r="AP490" s="132"/>
      <c r="AZ490" s="139"/>
      <c r="BA490" s="139"/>
      <c r="BB490" s="139"/>
      <c r="BC490" s="139"/>
      <c r="BD490" s="139"/>
      <c r="BE490" s="139"/>
      <c r="BF490" s="139"/>
      <c r="BG490" s="139"/>
      <c r="BH490" s="140"/>
      <c r="BI490" s="140"/>
      <c r="BJ490" s="139"/>
      <c r="BK490" s="140"/>
      <c r="BL490" s="140"/>
      <c r="BM490" s="140"/>
      <c r="BN490" s="140"/>
      <c r="BO490" s="140"/>
      <c r="BP490" s="140"/>
      <c r="BQ490" s="140"/>
      <c r="BR490" s="140"/>
      <c r="BS490" s="140"/>
      <c r="BT490" s="139"/>
      <c r="BU490" s="140"/>
      <c r="BV490" s="140"/>
      <c r="BW490" s="140"/>
      <c r="BX490" s="140"/>
      <c r="BY490" s="140"/>
      <c r="BZ490" s="140"/>
      <c r="CA490" s="140"/>
      <c r="CB490" s="140"/>
      <c r="CC490" s="140"/>
      <c r="CD490" s="139"/>
      <c r="CE490" s="140"/>
      <c r="CF490" s="140"/>
      <c r="CG490" s="140"/>
      <c r="CH490" s="140"/>
      <c r="CI490" s="140"/>
      <c r="CJ490" s="140"/>
      <c r="CK490" s="140"/>
      <c r="CL490" s="140"/>
      <c r="CM490" s="140"/>
      <c r="CN490" s="139"/>
      <c r="CO490" s="140"/>
      <c r="CP490" s="140"/>
      <c r="CQ490" s="140"/>
      <c r="CR490" s="140"/>
      <c r="CS490" s="140"/>
      <c r="CT490" s="140"/>
      <c r="CU490" s="140"/>
      <c r="CV490" s="140"/>
      <c r="CW490" s="140"/>
      <c r="CX490" s="139"/>
      <c r="CY490" s="140"/>
      <c r="CZ490" s="140"/>
      <c r="DH490" s="132"/>
      <c r="DR490" s="132"/>
      <c r="EB490" s="132"/>
      <c r="EL490" s="132"/>
      <c r="EV490" s="132"/>
      <c r="FF490" s="132"/>
      <c r="FP490" s="132"/>
      <c r="FZ490" s="132"/>
      <c r="GJ490" s="132"/>
      <c r="GT490" s="132"/>
      <c r="HD490" s="132"/>
      <c r="HN490" s="132"/>
      <c r="HX490" s="132"/>
      <c r="IH490" s="132"/>
    </row>
    <row xmlns:x14ac="http://schemas.microsoft.com/office/spreadsheetml/2009/9/ac" r="491" s="3" customFormat="true" x14ac:dyDescent="0.25">
      <c r="A491" s="401"/>
      <c r="B491" s="132"/>
      <c r="L491" s="132"/>
      <c r="V491" s="132"/>
      <c r="AF491" s="132"/>
      <c r="AP491" s="132"/>
      <c r="AZ491" s="139"/>
      <c r="BA491" s="139"/>
      <c r="BB491" s="139"/>
      <c r="BC491" s="139"/>
      <c r="BD491" s="139"/>
      <c r="BE491" s="139"/>
      <c r="BF491" s="139"/>
      <c r="BG491" s="139"/>
      <c r="BH491" s="140"/>
      <c r="BI491" s="140"/>
      <c r="BJ491" s="139"/>
      <c r="BK491" s="140"/>
      <c r="BL491" s="140"/>
      <c r="BM491" s="140"/>
      <c r="BN491" s="140"/>
      <c r="BO491" s="140"/>
      <c r="BP491" s="140"/>
      <c r="BQ491" s="140"/>
      <c r="BR491" s="140"/>
      <c r="BS491" s="140"/>
      <c r="BT491" s="139"/>
      <c r="BU491" s="140"/>
      <c r="BV491" s="140"/>
      <c r="BW491" s="140"/>
      <c r="BX491" s="140"/>
      <c r="BY491" s="140"/>
      <c r="BZ491" s="140"/>
      <c r="CA491" s="140"/>
      <c r="CB491" s="140"/>
      <c r="CC491" s="140"/>
      <c r="CD491" s="139"/>
      <c r="CE491" s="140"/>
      <c r="CF491" s="140"/>
      <c r="CG491" s="140"/>
      <c r="CH491" s="140"/>
      <c r="CI491" s="140"/>
      <c r="CJ491" s="140"/>
      <c r="CK491" s="140"/>
      <c r="CL491" s="140"/>
      <c r="CM491" s="140"/>
      <c r="CN491" s="139"/>
      <c r="CO491" s="140"/>
      <c r="CP491" s="140"/>
      <c r="CQ491" s="140"/>
      <c r="CR491" s="140"/>
      <c r="CS491" s="140"/>
      <c r="CT491" s="140"/>
      <c r="CU491" s="140"/>
      <c r="CV491" s="140"/>
      <c r="CW491" s="140"/>
      <c r="CX491" s="139"/>
      <c r="CY491" s="140"/>
      <c r="CZ491" s="140"/>
      <c r="DH491" s="132"/>
      <c r="DR491" s="132"/>
      <c r="EB491" s="132"/>
      <c r="EL491" s="132"/>
      <c r="EV491" s="132"/>
      <c r="FF491" s="132"/>
      <c r="FP491" s="132"/>
      <c r="FZ491" s="132"/>
      <c r="GJ491" s="132"/>
      <c r="GT491" s="132"/>
      <c r="HD491" s="132"/>
      <c r="HN491" s="132"/>
      <c r="HX491" s="132"/>
      <c r="IH491" s="132"/>
    </row>
    <row xmlns:x14ac="http://schemas.microsoft.com/office/spreadsheetml/2009/9/ac" r="492" s="3" customFormat="true" x14ac:dyDescent="0.25">
      <c r="A492" s="401"/>
      <c r="B492" s="132"/>
      <c r="L492" s="132"/>
      <c r="V492" s="132"/>
      <c r="AF492" s="132"/>
      <c r="AP492" s="132"/>
      <c r="AZ492" s="139"/>
      <c r="BA492" s="139"/>
      <c r="BB492" s="139"/>
      <c r="BC492" s="139"/>
      <c r="BD492" s="139"/>
      <c r="BE492" s="139"/>
      <c r="BF492" s="139"/>
      <c r="BG492" s="139"/>
      <c r="BH492" s="140"/>
      <c r="BI492" s="140"/>
      <c r="BJ492" s="139"/>
      <c r="BK492" s="140"/>
      <c r="BL492" s="140"/>
      <c r="BM492" s="140"/>
      <c r="BN492" s="140"/>
      <c r="BO492" s="140"/>
      <c r="BP492" s="140"/>
      <c r="BQ492" s="140"/>
      <c r="BR492" s="140"/>
      <c r="BS492" s="140"/>
      <c r="BT492" s="139"/>
      <c r="BU492" s="140"/>
      <c r="BV492" s="140"/>
      <c r="BW492" s="140"/>
      <c r="BX492" s="140"/>
      <c r="BY492" s="140"/>
      <c r="BZ492" s="140"/>
      <c r="CA492" s="140"/>
      <c r="CB492" s="140"/>
      <c r="CC492" s="140"/>
      <c r="CD492" s="139"/>
      <c r="CE492" s="140"/>
      <c r="CF492" s="140"/>
      <c r="CG492" s="140"/>
      <c r="CH492" s="140"/>
      <c r="CI492" s="140"/>
      <c r="CJ492" s="140"/>
      <c r="CK492" s="140"/>
      <c r="CL492" s="140"/>
      <c r="CM492" s="140"/>
      <c r="CN492" s="139"/>
      <c r="CO492" s="140"/>
      <c r="CP492" s="140"/>
      <c r="CQ492" s="140"/>
      <c r="CR492" s="140"/>
      <c r="CS492" s="140"/>
      <c r="CT492" s="140"/>
      <c r="CU492" s="140"/>
      <c r="CV492" s="140"/>
      <c r="CW492" s="140"/>
      <c r="CX492" s="139"/>
      <c r="CY492" s="140"/>
      <c r="CZ492" s="140"/>
      <c r="DH492" s="132"/>
      <c r="DR492" s="132"/>
      <c r="EB492" s="132"/>
      <c r="EL492" s="132"/>
      <c r="EV492" s="132"/>
      <c r="FF492" s="132"/>
      <c r="FP492" s="132"/>
      <c r="FZ492" s="132"/>
      <c r="GJ492" s="132"/>
      <c r="GT492" s="132"/>
      <c r="HD492" s="132"/>
      <c r="HN492" s="132"/>
      <c r="HX492" s="132"/>
      <c r="IH492" s="132"/>
    </row>
    <row xmlns:x14ac="http://schemas.microsoft.com/office/spreadsheetml/2009/9/ac" r="493" s="3" customFormat="true" x14ac:dyDescent="0.25">
      <c r="A493" s="401"/>
      <c r="B493" s="132"/>
      <c r="L493" s="132"/>
      <c r="V493" s="132"/>
      <c r="AF493" s="132"/>
      <c r="AP493" s="132"/>
      <c r="AZ493" s="139"/>
      <c r="BA493" s="139"/>
      <c r="BB493" s="139"/>
      <c r="BC493" s="139"/>
      <c r="BD493" s="139"/>
      <c r="BE493" s="139"/>
      <c r="BF493" s="139"/>
      <c r="BG493" s="139"/>
      <c r="BH493" s="140"/>
      <c r="BI493" s="140"/>
      <c r="BJ493" s="139"/>
      <c r="BK493" s="140"/>
      <c r="BL493" s="140"/>
      <c r="BM493" s="140"/>
      <c r="BN493" s="140"/>
      <c r="BO493" s="140"/>
      <c r="BP493" s="140"/>
      <c r="BQ493" s="140"/>
      <c r="BR493" s="140"/>
      <c r="BS493" s="140"/>
      <c r="BT493" s="139"/>
      <c r="BU493" s="140"/>
      <c r="BV493" s="140"/>
      <c r="BW493" s="140"/>
      <c r="BX493" s="140"/>
      <c r="BY493" s="140"/>
      <c r="BZ493" s="140"/>
      <c r="CA493" s="140"/>
      <c r="CB493" s="140"/>
      <c r="CC493" s="140"/>
      <c r="CD493" s="139"/>
      <c r="CE493" s="140"/>
      <c r="CF493" s="140"/>
      <c r="CG493" s="140"/>
      <c r="CH493" s="140"/>
      <c r="CI493" s="140"/>
      <c r="CJ493" s="140"/>
      <c r="CK493" s="140"/>
      <c r="CL493" s="140"/>
      <c r="CM493" s="140"/>
      <c r="CN493" s="139"/>
      <c r="CO493" s="140"/>
      <c r="CP493" s="140"/>
      <c r="CQ493" s="140"/>
      <c r="CR493" s="140"/>
      <c r="CS493" s="140"/>
      <c r="CT493" s="140"/>
      <c r="CU493" s="140"/>
      <c r="CV493" s="140"/>
      <c r="CW493" s="140"/>
      <c r="CX493" s="139"/>
      <c r="CY493" s="140"/>
      <c r="CZ493" s="140"/>
      <c r="DH493" s="132"/>
      <c r="DR493" s="132"/>
      <c r="EB493" s="132"/>
      <c r="EL493" s="132"/>
      <c r="EV493" s="132"/>
      <c r="FF493" s="132"/>
      <c r="FP493" s="132"/>
      <c r="FZ493" s="132"/>
      <c r="GJ493" s="132"/>
      <c r="GT493" s="132"/>
      <c r="HD493" s="132"/>
      <c r="HN493" s="132"/>
      <c r="HX493" s="132"/>
      <c r="IH493" s="132"/>
    </row>
    <row xmlns:x14ac="http://schemas.microsoft.com/office/spreadsheetml/2009/9/ac" r="494" s="3" customFormat="true" x14ac:dyDescent="0.25">
      <c r="A494" s="401"/>
      <c r="B494" s="132"/>
      <c r="L494" s="132"/>
      <c r="V494" s="132"/>
      <c r="AF494" s="132"/>
      <c r="AP494" s="132"/>
      <c r="AZ494" s="139"/>
      <c r="BA494" s="139"/>
      <c r="BB494" s="139"/>
      <c r="BC494" s="139"/>
      <c r="BD494" s="139"/>
      <c r="BE494" s="139"/>
      <c r="BF494" s="139"/>
      <c r="BG494" s="139"/>
      <c r="BH494" s="140"/>
      <c r="BI494" s="140"/>
      <c r="BJ494" s="139"/>
      <c r="BK494" s="140"/>
      <c r="BL494" s="140"/>
      <c r="BM494" s="140"/>
      <c r="BN494" s="140"/>
      <c r="BO494" s="140"/>
      <c r="BP494" s="140"/>
      <c r="BQ494" s="140"/>
      <c r="BR494" s="140"/>
      <c r="BS494" s="140"/>
      <c r="BT494" s="139"/>
      <c r="BU494" s="140"/>
      <c r="BV494" s="140"/>
      <c r="BW494" s="140"/>
      <c r="BX494" s="140"/>
      <c r="BY494" s="140"/>
      <c r="BZ494" s="140"/>
      <c r="CA494" s="140"/>
      <c r="CB494" s="140"/>
      <c r="CC494" s="140"/>
      <c r="CD494" s="139"/>
      <c r="CE494" s="140"/>
      <c r="CF494" s="140"/>
      <c r="CG494" s="140"/>
      <c r="CH494" s="140"/>
      <c r="CI494" s="140"/>
      <c r="CJ494" s="140"/>
      <c r="CK494" s="140"/>
      <c r="CL494" s="140"/>
      <c r="CM494" s="140"/>
      <c r="CN494" s="139"/>
      <c r="CO494" s="140"/>
      <c r="CP494" s="140"/>
      <c r="CQ494" s="140"/>
      <c r="CR494" s="140"/>
      <c r="CS494" s="140"/>
      <c r="CT494" s="140"/>
      <c r="CU494" s="140"/>
      <c r="CV494" s="140"/>
      <c r="CW494" s="140"/>
      <c r="CX494" s="139"/>
      <c r="CY494" s="140"/>
      <c r="CZ494" s="140"/>
      <c r="DH494" s="132"/>
      <c r="DR494" s="132"/>
      <c r="EB494" s="132"/>
      <c r="EL494" s="132"/>
      <c r="EV494" s="132"/>
      <c r="FF494" s="132"/>
      <c r="FP494" s="132"/>
      <c r="FZ494" s="132"/>
      <c r="GJ494" s="132"/>
      <c r="GT494" s="132"/>
      <c r="HD494" s="132"/>
      <c r="HN494" s="132"/>
      <c r="HX494" s="132"/>
      <c r="IH494" s="132"/>
    </row>
    <row xmlns:x14ac="http://schemas.microsoft.com/office/spreadsheetml/2009/9/ac" r="495" s="3" customFormat="true" x14ac:dyDescent="0.25">
      <c r="A495" s="401"/>
      <c r="B495" s="132"/>
      <c r="L495" s="132"/>
      <c r="V495" s="132"/>
      <c r="AF495" s="132"/>
      <c r="AP495" s="132"/>
      <c r="AZ495" s="139"/>
      <c r="BA495" s="139"/>
      <c r="BB495" s="139"/>
      <c r="BC495" s="139"/>
      <c r="BD495" s="139"/>
      <c r="BE495" s="139"/>
      <c r="BF495" s="139"/>
      <c r="BG495" s="139"/>
      <c r="BH495" s="140"/>
      <c r="BI495" s="140"/>
      <c r="BJ495" s="139"/>
      <c r="BK495" s="140"/>
      <c r="BL495" s="140"/>
      <c r="BM495" s="140"/>
      <c r="BN495" s="140"/>
      <c r="BO495" s="140"/>
      <c r="BP495" s="140"/>
      <c r="BQ495" s="140"/>
      <c r="BR495" s="140"/>
      <c r="BS495" s="140"/>
      <c r="BT495" s="139"/>
      <c r="BU495" s="140"/>
      <c r="BV495" s="140"/>
      <c r="BW495" s="140"/>
      <c r="BX495" s="140"/>
      <c r="BY495" s="140"/>
      <c r="BZ495" s="140"/>
      <c r="CA495" s="140"/>
      <c r="CB495" s="140"/>
      <c r="CC495" s="140"/>
      <c r="CD495" s="139"/>
      <c r="CE495" s="140"/>
      <c r="CF495" s="140"/>
      <c r="CG495" s="140"/>
      <c r="CH495" s="140"/>
      <c r="CI495" s="140"/>
      <c r="CJ495" s="140"/>
      <c r="CK495" s="140"/>
      <c r="CL495" s="140"/>
      <c r="CM495" s="140"/>
      <c r="CN495" s="139"/>
      <c r="CO495" s="140"/>
      <c r="CP495" s="140"/>
      <c r="CQ495" s="140"/>
      <c r="CR495" s="140"/>
      <c r="CS495" s="140"/>
      <c r="CT495" s="140"/>
      <c r="CU495" s="140"/>
      <c r="CV495" s="140"/>
      <c r="CW495" s="140"/>
      <c r="CX495" s="139"/>
      <c r="CY495" s="140"/>
      <c r="CZ495" s="140"/>
      <c r="DH495" s="132"/>
      <c r="DR495" s="132"/>
      <c r="EB495" s="132"/>
      <c r="EL495" s="132"/>
      <c r="EV495" s="132"/>
      <c r="FF495" s="132"/>
      <c r="FP495" s="132"/>
      <c r="FZ495" s="132"/>
      <c r="GJ495" s="132"/>
      <c r="GT495" s="132"/>
      <c r="HD495" s="132"/>
      <c r="HN495" s="132"/>
      <c r="HX495" s="132"/>
      <c r="IH495" s="132"/>
    </row>
    <row xmlns:x14ac="http://schemas.microsoft.com/office/spreadsheetml/2009/9/ac" r="496" s="3" customFormat="true" x14ac:dyDescent="0.25">
      <c r="A496" s="401"/>
      <c r="B496" s="132"/>
      <c r="L496" s="132"/>
      <c r="V496" s="132"/>
      <c r="AF496" s="132"/>
      <c r="AP496" s="132"/>
      <c r="AZ496" s="139"/>
      <c r="BA496" s="139"/>
      <c r="BB496" s="139"/>
      <c r="BC496" s="139"/>
      <c r="BD496" s="139"/>
      <c r="BE496" s="139"/>
      <c r="BF496" s="139"/>
      <c r="BG496" s="139"/>
      <c r="BH496" s="140"/>
      <c r="BI496" s="140"/>
      <c r="BJ496" s="139"/>
      <c r="BK496" s="140"/>
      <c r="BL496" s="140"/>
      <c r="BM496" s="140"/>
      <c r="BN496" s="140"/>
      <c r="BO496" s="140"/>
      <c r="BP496" s="140"/>
      <c r="BQ496" s="140"/>
      <c r="BR496" s="140"/>
      <c r="BS496" s="140"/>
      <c r="BT496" s="139"/>
      <c r="BU496" s="140"/>
      <c r="BV496" s="140"/>
      <c r="BW496" s="140"/>
      <c r="BX496" s="140"/>
      <c r="BY496" s="140"/>
      <c r="BZ496" s="140"/>
      <c r="CA496" s="140"/>
      <c r="CB496" s="140"/>
      <c r="CC496" s="140"/>
      <c r="CD496" s="139"/>
      <c r="CE496" s="140"/>
      <c r="CF496" s="140"/>
      <c r="CG496" s="140"/>
      <c r="CH496" s="140"/>
      <c r="CI496" s="140"/>
      <c r="CJ496" s="140"/>
      <c r="CK496" s="140"/>
      <c r="CL496" s="140"/>
      <c r="CM496" s="140"/>
      <c r="CN496" s="139"/>
      <c r="CO496" s="140"/>
      <c r="CP496" s="140"/>
      <c r="CQ496" s="140"/>
      <c r="CR496" s="140"/>
      <c r="CS496" s="140"/>
      <c r="CT496" s="140"/>
      <c r="CU496" s="140"/>
      <c r="CV496" s="140"/>
      <c r="CW496" s="140"/>
      <c r="CX496" s="139"/>
      <c r="CY496" s="140"/>
      <c r="CZ496" s="140"/>
      <c r="DH496" s="132"/>
      <c r="DR496" s="132"/>
      <c r="EB496" s="132"/>
      <c r="EL496" s="132"/>
      <c r="EV496" s="132"/>
      <c r="FF496" s="132"/>
      <c r="FP496" s="132"/>
      <c r="FZ496" s="132"/>
      <c r="GJ496" s="132"/>
      <c r="GT496" s="132"/>
      <c r="HD496" s="132"/>
      <c r="HN496" s="132"/>
      <c r="HX496" s="132"/>
      <c r="IH496" s="132"/>
    </row>
    <row xmlns:x14ac="http://schemas.microsoft.com/office/spreadsheetml/2009/9/ac" r="497" s="3" customFormat="true" x14ac:dyDescent="0.25">
      <c r="A497" s="401"/>
      <c r="B497" s="132"/>
      <c r="L497" s="132"/>
      <c r="V497" s="132"/>
      <c r="AF497" s="132"/>
      <c r="AP497" s="132"/>
      <c r="AZ497" s="139"/>
      <c r="BA497" s="139"/>
      <c r="BB497" s="139"/>
      <c r="BC497" s="139"/>
      <c r="BD497" s="139"/>
      <c r="BE497" s="139"/>
      <c r="BF497" s="139"/>
      <c r="BG497" s="139"/>
      <c r="BH497" s="140"/>
      <c r="BI497" s="140"/>
      <c r="BJ497" s="139"/>
      <c r="BK497" s="140"/>
      <c r="BL497" s="140"/>
      <c r="BM497" s="140"/>
      <c r="BN497" s="140"/>
      <c r="BO497" s="140"/>
      <c r="BP497" s="140"/>
      <c r="BQ497" s="140"/>
      <c r="BR497" s="140"/>
      <c r="BS497" s="140"/>
      <c r="BT497" s="139"/>
      <c r="BU497" s="140"/>
      <c r="BV497" s="140"/>
      <c r="BW497" s="140"/>
      <c r="BX497" s="140"/>
      <c r="BY497" s="140"/>
      <c r="BZ497" s="140"/>
      <c r="CA497" s="140"/>
      <c r="CB497" s="140"/>
      <c r="CC497" s="140"/>
      <c r="CD497" s="139"/>
      <c r="CE497" s="140"/>
      <c r="CF497" s="140"/>
      <c r="CG497" s="140"/>
      <c r="CH497" s="140"/>
      <c r="CI497" s="140"/>
      <c r="CJ497" s="140"/>
      <c r="CK497" s="140"/>
      <c r="CL497" s="140"/>
      <c r="CM497" s="140"/>
      <c r="CN497" s="139"/>
      <c r="CO497" s="140"/>
      <c r="CP497" s="140"/>
      <c r="CQ497" s="140"/>
      <c r="CR497" s="140"/>
      <c r="CS497" s="140"/>
      <c r="CT497" s="140"/>
      <c r="CU497" s="140"/>
      <c r="CV497" s="140"/>
      <c r="CW497" s="140"/>
      <c r="CX497" s="139"/>
      <c r="CY497" s="140"/>
      <c r="CZ497" s="140"/>
      <c r="DH497" s="132"/>
      <c r="DR497" s="132"/>
      <c r="EB497" s="132"/>
      <c r="EL497" s="132"/>
      <c r="EV497" s="132"/>
      <c r="FF497" s="132"/>
      <c r="FP497" s="132"/>
      <c r="FZ497" s="132"/>
      <c r="GJ497" s="132"/>
      <c r="GT497" s="132"/>
      <c r="HD497" s="132"/>
      <c r="HN497" s="132"/>
      <c r="HX497" s="132"/>
      <c r="IH497" s="132"/>
    </row>
    <row xmlns:x14ac="http://schemas.microsoft.com/office/spreadsheetml/2009/9/ac" r="498" s="3" customFormat="true" x14ac:dyDescent="0.25">
      <c r="A498" s="401"/>
      <c r="B498" s="132"/>
      <c r="L498" s="132"/>
      <c r="V498" s="132"/>
      <c r="AF498" s="132"/>
      <c r="AP498" s="132"/>
      <c r="AZ498" s="139"/>
      <c r="BA498" s="139"/>
      <c r="BB498" s="139"/>
      <c r="BC498" s="139"/>
      <c r="BD498" s="139"/>
      <c r="BE498" s="139"/>
      <c r="BF498" s="139"/>
      <c r="BG498" s="139"/>
      <c r="BH498" s="140"/>
      <c r="BI498" s="140"/>
      <c r="BJ498" s="139"/>
      <c r="BK498" s="140"/>
      <c r="BL498" s="140"/>
      <c r="BM498" s="140"/>
      <c r="BN498" s="140"/>
      <c r="BO498" s="140"/>
      <c r="BP498" s="140"/>
      <c r="BQ498" s="140"/>
      <c r="BR498" s="140"/>
      <c r="BS498" s="140"/>
      <c r="BT498" s="139"/>
      <c r="BU498" s="140"/>
      <c r="BV498" s="140"/>
      <c r="BW498" s="140"/>
      <c r="BX498" s="140"/>
      <c r="BY498" s="140"/>
      <c r="BZ498" s="140"/>
      <c r="CA498" s="140"/>
      <c r="CB498" s="140"/>
      <c r="CC498" s="140"/>
      <c r="CD498" s="139"/>
      <c r="CE498" s="140"/>
      <c r="CF498" s="140"/>
      <c r="CG498" s="140"/>
      <c r="CH498" s="140"/>
      <c r="CI498" s="140"/>
      <c r="CJ498" s="140"/>
      <c r="CK498" s="140"/>
      <c r="CL498" s="140"/>
      <c r="CM498" s="140"/>
      <c r="CN498" s="139"/>
      <c r="CO498" s="140"/>
      <c r="CP498" s="140"/>
      <c r="CQ498" s="140"/>
      <c r="CR498" s="140"/>
      <c r="CS498" s="140"/>
      <c r="CT498" s="140"/>
      <c r="CU498" s="140"/>
      <c r="CV498" s="140"/>
      <c r="CW498" s="140"/>
      <c r="CX498" s="139"/>
      <c r="CY498" s="140"/>
      <c r="CZ498" s="140"/>
      <c r="DH498" s="132"/>
      <c r="DR498" s="132"/>
      <c r="EB498" s="132"/>
      <c r="EL498" s="132"/>
      <c r="EV498" s="132"/>
      <c r="FF498" s="132"/>
      <c r="FP498" s="132"/>
      <c r="FZ498" s="132"/>
      <c r="GJ498" s="132"/>
      <c r="GT498" s="132"/>
      <c r="HD498" s="132"/>
      <c r="HN498" s="132"/>
      <c r="HX498" s="132"/>
      <c r="IH498" s="132"/>
    </row>
    <row xmlns:x14ac="http://schemas.microsoft.com/office/spreadsheetml/2009/9/ac" r="499" s="3" customFormat="true" x14ac:dyDescent="0.25">
      <c r="A499" s="401"/>
      <c r="B499" s="132"/>
      <c r="L499" s="132"/>
      <c r="V499" s="132"/>
      <c r="AF499" s="132"/>
      <c r="AP499" s="132"/>
      <c r="AZ499" s="139"/>
      <c r="BA499" s="139"/>
      <c r="BB499" s="139"/>
      <c r="BC499" s="139"/>
      <c r="BD499" s="139"/>
      <c r="BE499" s="139"/>
      <c r="BF499" s="139"/>
      <c r="BG499" s="139"/>
      <c r="BH499" s="140"/>
      <c r="BI499" s="140"/>
      <c r="BJ499" s="139"/>
      <c r="BK499" s="140"/>
      <c r="BL499" s="140"/>
      <c r="BM499" s="140"/>
      <c r="BN499" s="140"/>
      <c r="BO499" s="140"/>
      <c r="BP499" s="140"/>
      <c r="BQ499" s="140"/>
      <c r="BR499" s="140"/>
      <c r="BS499" s="140"/>
      <c r="BT499" s="139"/>
      <c r="BU499" s="140"/>
      <c r="BV499" s="140"/>
      <c r="BW499" s="140"/>
      <c r="BX499" s="140"/>
      <c r="BY499" s="140"/>
      <c r="BZ499" s="140"/>
      <c r="CA499" s="140"/>
      <c r="CB499" s="140"/>
      <c r="CC499" s="140"/>
      <c r="CD499" s="139"/>
      <c r="CE499" s="140"/>
      <c r="CF499" s="140"/>
      <c r="CG499" s="140"/>
      <c r="CH499" s="140"/>
      <c r="CI499" s="140"/>
      <c r="CJ499" s="140"/>
      <c r="CK499" s="140"/>
      <c r="CL499" s="140"/>
      <c r="CM499" s="140"/>
      <c r="CN499" s="139"/>
      <c r="CO499" s="140"/>
      <c r="CP499" s="140"/>
      <c r="CQ499" s="140"/>
      <c r="CR499" s="140"/>
      <c r="CS499" s="140"/>
      <c r="CT499" s="140"/>
      <c r="CU499" s="140"/>
      <c r="CV499" s="140"/>
      <c r="CW499" s="140"/>
      <c r="CX499" s="139"/>
      <c r="CY499" s="140"/>
      <c r="CZ499" s="140"/>
      <c r="DH499" s="132"/>
      <c r="DR499" s="132"/>
      <c r="EB499" s="132"/>
      <c r="EL499" s="132"/>
      <c r="EV499" s="132"/>
      <c r="FF499" s="132"/>
      <c r="FP499" s="132"/>
      <c r="FZ499" s="132"/>
      <c r="GJ499" s="132"/>
      <c r="GT499" s="132"/>
      <c r="HD499" s="132"/>
      <c r="HN499" s="132"/>
      <c r="HX499" s="132"/>
      <c r="IH499" s="132"/>
    </row>
    <row xmlns:x14ac="http://schemas.microsoft.com/office/spreadsheetml/2009/9/ac" r="500" s="3" customFormat="true" x14ac:dyDescent="0.25">
      <c r="A500" s="401"/>
      <c r="B500" s="132"/>
      <c r="L500" s="132"/>
      <c r="V500" s="132"/>
      <c r="AF500" s="132"/>
      <c r="AP500" s="132"/>
      <c r="AZ500" s="139"/>
      <c r="BA500" s="139"/>
      <c r="BB500" s="139"/>
      <c r="BC500" s="139"/>
      <c r="BD500" s="139"/>
      <c r="BE500" s="139"/>
      <c r="BF500" s="139"/>
      <c r="BG500" s="139"/>
      <c r="BH500" s="140"/>
      <c r="BI500" s="140"/>
      <c r="BJ500" s="139"/>
      <c r="BK500" s="140"/>
      <c r="BL500" s="140"/>
      <c r="BM500" s="140"/>
      <c r="BN500" s="140"/>
      <c r="BO500" s="140"/>
      <c r="BP500" s="140"/>
      <c r="BQ500" s="140"/>
      <c r="BR500" s="140"/>
      <c r="BS500" s="140"/>
      <c r="BT500" s="139"/>
      <c r="BU500" s="140"/>
      <c r="BV500" s="140"/>
      <c r="BW500" s="140"/>
      <c r="BX500" s="140"/>
      <c r="BY500" s="140"/>
      <c r="BZ500" s="140"/>
      <c r="CA500" s="140"/>
      <c r="CB500" s="140"/>
      <c r="CC500" s="140"/>
      <c r="CD500" s="139"/>
      <c r="CE500" s="140"/>
      <c r="CF500" s="140"/>
      <c r="CG500" s="140"/>
      <c r="CH500" s="140"/>
      <c r="CI500" s="140"/>
      <c r="CJ500" s="140"/>
      <c r="CK500" s="140"/>
      <c r="CL500" s="140"/>
      <c r="CM500" s="140"/>
      <c r="CN500" s="139"/>
      <c r="CO500" s="140"/>
      <c r="CP500" s="140"/>
      <c r="CQ500" s="140"/>
      <c r="CR500" s="140"/>
      <c r="CS500" s="140"/>
      <c r="CT500" s="140"/>
      <c r="CU500" s="140"/>
      <c r="CV500" s="140"/>
      <c r="CW500" s="140"/>
      <c r="CX500" s="139"/>
      <c r="CY500" s="140"/>
      <c r="CZ500" s="140"/>
      <c r="DH500" s="132"/>
      <c r="DR500" s="132"/>
      <c r="EB500" s="132"/>
      <c r="EL500" s="132"/>
      <c r="EV500" s="132"/>
      <c r="FF500" s="132"/>
      <c r="FP500" s="132"/>
      <c r="FZ500" s="132"/>
      <c r="GJ500" s="132"/>
      <c r="GT500" s="132"/>
      <c r="HD500" s="132"/>
      <c r="HN500" s="132"/>
      <c r="HX500" s="132"/>
      <c r="IH500" s="132"/>
    </row>
    <row xmlns:x14ac="http://schemas.microsoft.com/office/spreadsheetml/2009/9/ac" r="501" s="3" customFormat="true" x14ac:dyDescent="0.25">
      <c r="A501" s="401"/>
      <c r="B501" s="132"/>
      <c r="L501" s="132"/>
      <c r="V501" s="132"/>
      <c r="AF501" s="132"/>
      <c r="AP501" s="132"/>
      <c r="AZ501" s="139"/>
      <c r="BA501" s="139"/>
      <c r="BB501" s="139"/>
      <c r="BC501" s="139"/>
      <c r="BD501" s="139"/>
      <c r="BE501" s="139"/>
      <c r="BF501" s="139"/>
      <c r="BG501" s="139"/>
      <c r="BH501" s="140"/>
      <c r="BI501" s="140"/>
      <c r="BJ501" s="139"/>
      <c r="BK501" s="140"/>
      <c r="BL501" s="140"/>
      <c r="BM501" s="140"/>
      <c r="BN501" s="140"/>
      <c r="BO501" s="140"/>
      <c r="BP501" s="140"/>
      <c r="BQ501" s="140"/>
      <c r="BR501" s="140"/>
      <c r="BS501" s="140"/>
      <c r="BT501" s="139"/>
      <c r="BU501" s="140"/>
      <c r="BV501" s="140"/>
      <c r="BW501" s="140"/>
      <c r="BX501" s="140"/>
      <c r="BY501" s="140"/>
      <c r="BZ501" s="140"/>
      <c r="CA501" s="140"/>
      <c r="CB501" s="140"/>
      <c r="CC501" s="140"/>
      <c r="CD501" s="139"/>
      <c r="CE501" s="140"/>
      <c r="CF501" s="140"/>
      <c r="CG501" s="140"/>
      <c r="CH501" s="140"/>
      <c r="CI501" s="140"/>
      <c r="CJ501" s="140"/>
      <c r="CK501" s="140"/>
      <c r="CL501" s="140"/>
      <c r="CM501" s="140"/>
      <c r="CN501" s="139"/>
      <c r="CO501" s="140"/>
      <c r="CP501" s="140"/>
      <c r="CQ501" s="140"/>
      <c r="CR501" s="140"/>
      <c r="CS501" s="140"/>
      <c r="CT501" s="140"/>
      <c r="CU501" s="140"/>
      <c r="CV501" s="140"/>
      <c r="CW501" s="140"/>
      <c r="CX501" s="139"/>
      <c r="CY501" s="140"/>
      <c r="CZ501" s="140"/>
      <c r="DH501" s="132"/>
      <c r="DR501" s="132"/>
      <c r="EB501" s="132"/>
      <c r="EL501" s="132"/>
      <c r="EV501" s="132"/>
      <c r="FF501" s="132"/>
      <c r="FP501" s="132"/>
      <c r="FZ501" s="132"/>
      <c r="GJ501" s="132"/>
      <c r="GT501" s="132"/>
      <c r="HD501" s="132"/>
      <c r="HN501" s="132"/>
      <c r="HX501" s="132"/>
      <c r="IH501" s="132"/>
    </row>
    <row xmlns:x14ac="http://schemas.microsoft.com/office/spreadsheetml/2009/9/ac" r="502" s="3" customFormat="true" x14ac:dyDescent="0.25">
      <c r="A502" s="401"/>
      <c r="B502" s="132"/>
      <c r="L502" s="132"/>
      <c r="V502" s="132"/>
      <c r="AF502" s="132"/>
      <c r="AP502" s="132"/>
      <c r="AZ502" s="139"/>
      <c r="BA502" s="139"/>
      <c r="BB502" s="139"/>
      <c r="BC502" s="139"/>
      <c r="BD502" s="139"/>
      <c r="BE502" s="139"/>
      <c r="BF502" s="139"/>
      <c r="BG502" s="139"/>
      <c r="BH502" s="140"/>
      <c r="BI502" s="140"/>
      <c r="BJ502" s="139"/>
      <c r="BK502" s="140"/>
      <c r="BL502" s="140"/>
      <c r="BM502" s="140"/>
      <c r="BN502" s="140"/>
      <c r="BO502" s="140"/>
      <c r="BP502" s="140"/>
      <c r="BQ502" s="140"/>
      <c r="BR502" s="140"/>
      <c r="BS502" s="140"/>
      <c r="BT502" s="139"/>
      <c r="BU502" s="140"/>
      <c r="BV502" s="140"/>
      <c r="BW502" s="140"/>
      <c r="BX502" s="140"/>
      <c r="BY502" s="140"/>
      <c r="BZ502" s="140"/>
      <c r="CA502" s="140"/>
      <c r="CB502" s="140"/>
      <c r="CC502" s="140"/>
      <c r="CD502" s="139"/>
      <c r="CE502" s="140"/>
      <c r="CF502" s="140"/>
      <c r="CG502" s="140"/>
      <c r="CH502" s="140"/>
      <c r="CI502" s="140"/>
      <c r="CJ502" s="140"/>
      <c r="CK502" s="140"/>
      <c r="CL502" s="140"/>
      <c r="CM502" s="140"/>
      <c r="CN502" s="139"/>
      <c r="CO502" s="140"/>
      <c r="CP502" s="140"/>
      <c r="CQ502" s="140"/>
      <c r="CR502" s="140"/>
      <c r="CS502" s="140"/>
      <c r="CT502" s="140"/>
      <c r="CU502" s="140"/>
      <c r="CV502" s="140"/>
      <c r="CW502" s="140"/>
      <c r="CX502" s="139"/>
      <c r="CY502" s="140"/>
      <c r="CZ502" s="140"/>
      <c r="DH502" s="132"/>
      <c r="DR502" s="132"/>
      <c r="EB502" s="132"/>
      <c r="EL502" s="132"/>
      <c r="EV502" s="132"/>
      <c r="FF502" s="132"/>
      <c r="FP502" s="132"/>
      <c r="FZ502" s="132"/>
      <c r="GJ502" s="132"/>
      <c r="GT502" s="132"/>
      <c r="HD502" s="132"/>
      <c r="HN502" s="132"/>
      <c r="HX502" s="132"/>
      <c r="IH502" s="132"/>
    </row>
    <row xmlns:x14ac="http://schemas.microsoft.com/office/spreadsheetml/2009/9/ac" r="503" s="3" customFormat="true" x14ac:dyDescent="0.25">
      <c r="A503" s="401"/>
      <c r="B503" s="132"/>
      <c r="L503" s="132"/>
      <c r="V503" s="132"/>
      <c r="AF503" s="132"/>
      <c r="AP503" s="132"/>
      <c r="AZ503" s="139"/>
      <c r="BA503" s="139"/>
      <c r="BB503" s="139"/>
      <c r="BC503" s="139"/>
      <c r="BD503" s="139"/>
      <c r="BE503" s="139"/>
      <c r="BF503" s="139"/>
      <c r="BG503" s="139"/>
      <c r="BH503" s="140"/>
      <c r="BI503" s="140"/>
      <c r="BJ503" s="139"/>
      <c r="BK503" s="140"/>
      <c r="BL503" s="140"/>
      <c r="BM503" s="140"/>
      <c r="BN503" s="140"/>
      <c r="BO503" s="140"/>
      <c r="BP503" s="140"/>
      <c r="BQ503" s="140"/>
      <c r="BR503" s="140"/>
      <c r="BS503" s="140"/>
      <c r="BT503" s="139"/>
      <c r="BU503" s="140"/>
      <c r="BV503" s="140"/>
      <c r="BW503" s="140"/>
      <c r="BX503" s="140"/>
      <c r="BY503" s="140"/>
      <c r="BZ503" s="140"/>
      <c r="CA503" s="140"/>
      <c r="CB503" s="140"/>
      <c r="CC503" s="140"/>
      <c r="CD503" s="139"/>
      <c r="CE503" s="140"/>
      <c r="CF503" s="140"/>
      <c r="CG503" s="140"/>
      <c r="CH503" s="140"/>
      <c r="CI503" s="140"/>
      <c r="CJ503" s="140"/>
      <c r="CK503" s="140"/>
      <c r="CL503" s="140"/>
      <c r="CM503" s="140"/>
      <c r="CN503" s="139"/>
      <c r="CO503" s="140"/>
      <c r="CP503" s="140"/>
      <c r="CQ503" s="140"/>
      <c r="CR503" s="140"/>
      <c r="CS503" s="140"/>
      <c r="CT503" s="140"/>
      <c r="CU503" s="140"/>
      <c r="CV503" s="140"/>
      <c r="CW503" s="140"/>
      <c r="CX503" s="139"/>
      <c r="CY503" s="140"/>
      <c r="CZ503" s="140"/>
      <c r="DH503" s="132"/>
      <c r="DR503" s="132"/>
      <c r="EB503" s="132"/>
      <c r="EL503" s="132"/>
      <c r="EV503" s="132"/>
      <c r="FF503" s="132"/>
      <c r="FP503" s="132"/>
      <c r="FZ503" s="132"/>
      <c r="GJ503" s="132"/>
      <c r="GT503" s="132"/>
      <c r="HD503" s="132"/>
      <c r="HN503" s="132"/>
      <c r="HX503" s="132"/>
      <c r="IH503" s="132"/>
    </row>
    <row xmlns:x14ac="http://schemas.microsoft.com/office/spreadsheetml/2009/9/ac" r="504" s="3" customFormat="true" x14ac:dyDescent="0.25">
      <c r="A504" s="401"/>
      <c r="B504" s="132"/>
      <c r="L504" s="132"/>
      <c r="V504" s="132"/>
      <c r="AF504" s="132"/>
      <c r="AP504" s="132"/>
      <c r="AZ504" s="139"/>
      <c r="BA504" s="139"/>
      <c r="BB504" s="139"/>
      <c r="BC504" s="139"/>
      <c r="BD504" s="139"/>
      <c r="BE504" s="139"/>
      <c r="BF504" s="139"/>
      <c r="BG504" s="139"/>
      <c r="BH504" s="140"/>
      <c r="BI504" s="140"/>
      <c r="BJ504" s="139"/>
      <c r="BK504" s="140"/>
      <c r="BL504" s="140"/>
      <c r="BM504" s="140"/>
      <c r="BN504" s="140"/>
      <c r="BO504" s="140"/>
      <c r="BP504" s="140"/>
      <c r="BQ504" s="140"/>
      <c r="BR504" s="140"/>
      <c r="BS504" s="140"/>
      <c r="BT504" s="139"/>
      <c r="BU504" s="140"/>
      <c r="BV504" s="140"/>
      <c r="BW504" s="140"/>
      <c r="BX504" s="140"/>
      <c r="BY504" s="140"/>
      <c r="BZ504" s="140"/>
      <c r="CA504" s="140"/>
      <c r="CB504" s="140"/>
      <c r="CC504" s="140"/>
      <c r="CD504" s="139"/>
      <c r="CE504" s="140"/>
      <c r="CF504" s="140"/>
      <c r="CG504" s="140"/>
      <c r="CH504" s="140"/>
      <c r="CI504" s="140"/>
      <c r="CJ504" s="140"/>
      <c r="CK504" s="140"/>
      <c r="CL504" s="140"/>
      <c r="CM504" s="140"/>
      <c r="CN504" s="139"/>
      <c r="CO504" s="140"/>
      <c r="CP504" s="140"/>
      <c r="CQ504" s="140"/>
      <c r="CR504" s="140"/>
      <c r="CS504" s="140"/>
      <c r="CT504" s="140"/>
      <c r="CU504" s="140"/>
      <c r="CV504" s="140"/>
      <c r="CW504" s="140"/>
      <c r="CX504" s="139"/>
      <c r="CY504" s="140"/>
      <c r="CZ504" s="140"/>
      <c r="DH504" s="132"/>
      <c r="DR504" s="132"/>
      <c r="EB504" s="132"/>
      <c r="EL504" s="132"/>
      <c r="EV504" s="132"/>
      <c r="FF504" s="132"/>
      <c r="FP504" s="132"/>
      <c r="FZ504" s="132"/>
      <c r="GJ504" s="132"/>
      <c r="GT504" s="132"/>
      <c r="HD504" s="132"/>
      <c r="HN504" s="132"/>
      <c r="HX504" s="132"/>
      <c r="IH504" s="132"/>
    </row>
    <row xmlns:x14ac="http://schemas.microsoft.com/office/spreadsheetml/2009/9/ac" r="505" s="3" customFormat="true" x14ac:dyDescent="0.25">
      <c r="A505" s="401"/>
      <c r="B505" s="132"/>
      <c r="L505" s="132"/>
      <c r="V505" s="132"/>
      <c r="AF505" s="132"/>
      <c r="AP505" s="132"/>
      <c r="AZ505" s="139"/>
      <c r="BA505" s="139"/>
      <c r="BB505" s="139"/>
      <c r="BC505" s="139"/>
      <c r="BD505" s="139"/>
      <c r="BE505" s="139"/>
      <c r="BF505" s="139"/>
      <c r="BG505" s="139"/>
      <c r="BH505" s="140"/>
      <c r="BI505" s="140"/>
      <c r="BJ505" s="139"/>
      <c r="BK505" s="140"/>
      <c r="BL505" s="140"/>
      <c r="BM505" s="140"/>
      <c r="BN505" s="140"/>
      <c r="BO505" s="140"/>
      <c r="BP505" s="140"/>
      <c r="BQ505" s="140"/>
      <c r="BR505" s="140"/>
      <c r="BS505" s="140"/>
      <c r="BT505" s="139"/>
      <c r="BU505" s="140"/>
      <c r="BV505" s="140"/>
      <c r="BW505" s="140"/>
      <c r="BX505" s="140"/>
      <c r="BY505" s="140"/>
      <c r="BZ505" s="140"/>
      <c r="CA505" s="140"/>
      <c r="CB505" s="140"/>
      <c r="CC505" s="140"/>
      <c r="CD505" s="139"/>
      <c r="CE505" s="140"/>
      <c r="CF505" s="140"/>
      <c r="CG505" s="140"/>
      <c r="CH505" s="140"/>
      <c r="CI505" s="140"/>
      <c r="CJ505" s="140"/>
      <c r="CK505" s="140"/>
      <c r="CL505" s="140"/>
      <c r="CM505" s="140"/>
      <c r="CN505" s="139"/>
      <c r="CO505" s="140"/>
      <c r="CP505" s="140"/>
      <c r="CQ505" s="140"/>
      <c r="CR505" s="140"/>
      <c r="CS505" s="140"/>
      <c r="CT505" s="140"/>
      <c r="CU505" s="140"/>
      <c r="CV505" s="140"/>
      <c r="CW505" s="140"/>
      <c r="CX505" s="139"/>
      <c r="CY505" s="140"/>
      <c r="CZ505" s="140"/>
      <c r="DH505" s="132"/>
      <c r="DR505" s="132"/>
      <c r="EB505" s="132"/>
      <c r="EL505" s="132"/>
      <c r="EV505" s="132"/>
      <c r="FF505" s="132"/>
      <c r="FP505" s="132"/>
      <c r="FZ505" s="132"/>
      <c r="GJ505" s="132"/>
      <c r="GT505" s="132"/>
      <c r="HD505" s="132"/>
      <c r="HN505" s="132"/>
      <c r="HX505" s="132"/>
      <c r="IH505" s="132"/>
    </row>
    <row xmlns:x14ac="http://schemas.microsoft.com/office/spreadsheetml/2009/9/ac" r="506" s="3" customFormat="true" x14ac:dyDescent="0.25">
      <c r="A506" s="401"/>
      <c r="B506" s="132"/>
      <c r="L506" s="132"/>
      <c r="V506" s="132"/>
      <c r="AF506" s="132"/>
      <c r="AP506" s="132"/>
      <c r="AZ506" s="139"/>
      <c r="BA506" s="139"/>
      <c r="BB506" s="139"/>
      <c r="BC506" s="139"/>
      <c r="BD506" s="139"/>
      <c r="BE506" s="139"/>
      <c r="BF506" s="139"/>
      <c r="BG506" s="139"/>
      <c r="BH506" s="140"/>
      <c r="BI506" s="140"/>
      <c r="BJ506" s="139"/>
      <c r="BK506" s="140"/>
      <c r="BL506" s="140"/>
      <c r="BM506" s="140"/>
      <c r="BN506" s="140"/>
      <c r="BO506" s="140"/>
      <c r="BP506" s="140"/>
      <c r="BQ506" s="140"/>
      <c r="BR506" s="140"/>
      <c r="BS506" s="140"/>
      <c r="BT506" s="139"/>
      <c r="BU506" s="140"/>
      <c r="BV506" s="140"/>
      <c r="BW506" s="140"/>
      <c r="BX506" s="140"/>
      <c r="BY506" s="140"/>
      <c r="BZ506" s="140"/>
      <c r="CA506" s="140"/>
      <c r="CB506" s="140"/>
      <c r="CC506" s="140"/>
      <c r="CD506" s="139"/>
      <c r="CE506" s="140"/>
      <c r="CF506" s="140"/>
      <c r="CG506" s="140"/>
      <c r="CH506" s="140"/>
      <c r="CI506" s="140"/>
      <c r="CJ506" s="140"/>
      <c r="CK506" s="140"/>
      <c r="CL506" s="140"/>
      <c r="CM506" s="140"/>
      <c r="CN506" s="139"/>
      <c r="CO506" s="140"/>
      <c r="CP506" s="140"/>
      <c r="CQ506" s="140"/>
      <c r="CR506" s="140"/>
      <c r="CS506" s="140"/>
      <c r="CT506" s="140"/>
      <c r="CU506" s="140"/>
      <c r="CV506" s="140"/>
      <c r="CW506" s="140"/>
      <c r="CX506" s="139"/>
      <c r="CY506" s="140"/>
      <c r="CZ506" s="140"/>
      <c r="DH506" s="132"/>
      <c r="DR506" s="132"/>
      <c r="EB506" s="132"/>
      <c r="EL506" s="132"/>
      <c r="EV506" s="132"/>
      <c r="FF506" s="132"/>
      <c r="FP506" s="132"/>
      <c r="FZ506" s="132"/>
      <c r="GJ506" s="132"/>
      <c r="GT506" s="132"/>
      <c r="HD506" s="132"/>
      <c r="HN506" s="132"/>
      <c r="HX506" s="132"/>
      <c r="IH506" s="132"/>
    </row>
    <row xmlns:x14ac="http://schemas.microsoft.com/office/spreadsheetml/2009/9/ac" r="507" s="3" customFormat="true" x14ac:dyDescent="0.25">
      <c r="A507" s="401"/>
      <c r="B507" s="132"/>
      <c r="L507" s="132"/>
      <c r="V507" s="132"/>
      <c r="AF507" s="132"/>
      <c r="AP507" s="132"/>
      <c r="AZ507" s="139"/>
      <c r="BA507" s="139"/>
      <c r="BB507" s="139"/>
      <c r="BC507" s="139"/>
      <c r="BD507" s="139"/>
      <c r="BE507" s="139"/>
      <c r="BF507" s="139"/>
      <c r="BG507" s="139"/>
      <c r="BH507" s="140"/>
      <c r="BI507" s="140"/>
      <c r="BJ507" s="139"/>
      <c r="BK507" s="140"/>
      <c r="BL507" s="140"/>
      <c r="BM507" s="140"/>
      <c r="BN507" s="140"/>
      <c r="BO507" s="140"/>
      <c r="BP507" s="140"/>
      <c r="BQ507" s="140"/>
      <c r="BR507" s="140"/>
      <c r="BS507" s="140"/>
      <c r="BT507" s="139"/>
      <c r="BU507" s="140"/>
      <c r="BV507" s="140"/>
      <c r="BW507" s="140"/>
      <c r="BX507" s="140"/>
      <c r="BY507" s="140"/>
      <c r="BZ507" s="140"/>
      <c r="CA507" s="140"/>
      <c r="CB507" s="140"/>
      <c r="CC507" s="140"/>
      <c r="CD507" s="139"/>
      <c r="CE507" s="140"/>
      <c r="CF507" s="140"/>
      <c r="CG507" s="140"/>
      <c r="CH507" s="140"/>
      <c r="CI507" s="140"/>
      <c r="CJ507" s="140"/>
      <c r="CK507" s="140"/>
      <c r="CL507" s="140"/>
      <c r="CM507" s="140"/>
      <c r="CN507" s="139"/>
      <c r="CO507" s="140"/>
      <c r="CP507" s="140"/>
      <c r="CQ507" s="140"/>
      <c r="CR507" s="140"/>
      <c r="CS507" s="140"/>
      <c r="CT507" s="140"/>
      <c r="CU507" s="140"/>
      <c r="CV507" s="140"/>
      <c r="CW507" s="140"/>
      <c r="CX507" s="139"/>
      <c r="CY507" s="140"/>
      <c r="CZ507" s="140"/>
      <c r="DH507" s="132"/>
      <c r="DR507" s="132"/>
      <c r="EB507" s="132"/>
      <c r="EL507" s="132"/>
      <c r="EV507" s="132"/>
      <c r="FF507" s="132"/>
      <c r="FP507" s="132"/>
      <c r="FZ507" s="132"/>
      <c r="GJ507" s="132"/>
      <c r="GT507" s="132"/>
      <c r="HD507" s="132"/>
      <c r="HN507" s="132"/>
      <c r="HX507" s="132"/>
      <c r="IH507" s="132"/>
    </row>
    <row xmlns:x14ac="http://schemas.microsoft.com/office/spreadsheetml/2009/9/ac" r="508" s="3" customFormat="true" x14ac:dyDescent="0.25">
      <c r="A508" s="401"/>
      <c r="B508" s="132"/>
      <c r="L508" s="132"/>
      <c r="V508" s="132"/>
      <c r="AF508" s="132"/>
      <c r="AP508" s="132"/>
      <c r="AZ508" s="139"/>
      <c r="BA508" s="139"/>
      <c r="BB508" s="139"/>
      <c r="BC508" s="139"/>
      <c r="BD508" s="139"/>
      <c r="BE508" s="139"/>
      <c r="BF508" s="139"/>
      <c r="BG508" s="139"/>
      <c r="BH508" s="140"/>
      <c r="BI508" s="140"/>
      <c r="BJ508" s="139"/>
      <c r="BK508" s="140"/>
      <c r="BL508" s="140"/>
      <c r="BM508" s="140"/>
      <c r="BN508" s="140"/>
      <c r="BO508" s="140"/>
      <c r="BP508" s="140"/>
      <c r="BQ508" s="140"/>
      <c r="BR508" s="140"/>
      <c r="BS508" s="140"/>
      <c r="BT508" s="139"/>
      <c r="BU508" s="140"/>
      <c r="BV508" s="140"/>
      <c r="BW508" s="140"/>
      <c r="BX508" s="140"/>
      <c r="BY508" s="140"/>
      <c r="BZ508" s="140"/>
      <c r="CA508" s="140"/>
      <c r="CB508" s="140"/>
      <c r="CC508" s="140"/>
      <c r="CD508" s="139"/>
      <c r="CE508" s="140"/>
      <c r="CF508" s="140"/>
      <c r="CG508" s="140"/>
      <c r="CH508" s="140"/>
      <c r="CI508" s="140"/>
      <c r="CJ508" s="140"/>
      <c r="CK508" s="140"/>
      <c r="CL508" s="140"/>
      <c r="CM508" s="140"/>
      <c r="CN508" s="139"/>
      <c r="CO508" s="140"/>
      <c r="CP508" s="140"/>
      <c r="CQ508" s="140"/>
      <c r="CR508" s="140"/>
      <c r="CS508" s="140"/>
      <c r="CT508" s="140"/>
      <c r="CU508" s="140"/>
      <c r="CV508" s="140"/>
      <c r="CW508" s="140"/>
      <c r="CX508" s="139"/>
      <c r="CY508" s="140"/>
      <c r="CZ508" s="140"/>
      <c r="DH508" s="132"/>
      <c r="DR508" s="132"/>
      <c r="EB508" s="132"/>
      <c r="EL508" s="132"/>
      <c r="EV508" s="132"/>
      <c r="FF508" s="132"/>
      <c r="FP508" s="132"/>
      <c r="FZ508" s="132"/>
      <c r="GJ508" s="132"/>
      <c r="GT508" s="132"/>
      <c r="HD508" s="132"/>
      <c r="HN508" s="132"/>
      <c r="HX508" s="132"/>
      <c r="IH508" s="132"/>
    </row>
    <row xmlns:x14ac="http://schemas.microsoft.com/office/spreadsheetml/2009/9/ac" r="509" s="3" customFormat="true" x14ac:dyDescent="0.25">
      <c r="A509" s="401"/>
      <c r="B509" s="132"/>
      <c r="L509" s="132"/>
      <c r="V509" s="132"/>
      <c r="AF509" s="132"/>
      <c r="AP509" s="132"/>
      <c r="AZ509" s="139"/>
      <c r="BA509" s="139"/>
      <c r="BB509" s="139"/>
      <c r="BC509" s="139"/>
      <c r="BD509" s="139"/>
      <c r="BE509" s="139"/>
      <c r="BF509" s="139"/>
      <c r="BG509" s="139"/>
      <c r="BH509" s="140"/>
      <c r="BI509" s="140"/>
      <c r="BJ509" s="139"/>
      <c r="BK509" s="140"/>
      <c r="BL509" s="140"/>
      <c r="BM509" s="140"/>
      <c r="BN509" s="140"/>
      <c r="BO509" s="140"/>
      <c r="BP509" s="140"/>
      <c r="BQ509" s="140"/>
      <c r="BR509" s="140"/>
      <c r="BS509" s="140"/>
      <c r="BT509" s="139"/>
      <c r="BU509" s="140"/>
      <c r="BV509" s="140"/>
      <c r="BW509" s="140"/>
      <c r="BX509" s="140"/>
      <c r="BY509" s="140"/>
      <c r="BZ509" s="140"/>
      <c r="CA509" s="140"/>
      <c r="CB509" s="140"/>
      <c r="CC509" s="140"/>
      <c r="CD509" s="139"/>
      <c r="CE509" s="140"/>
      <c r="CF509" s="140"/>
      <c r="CG509" s="140"/>
      <c r="CH509" s="140"/>
      <c r="CI509" s="140"/>
      <c r="CJ509" s="140"/>
      <c r="CK509" s="140"/>
      <c r="CL509" s="140"/>
      <c r="CM509" s="140"/>
      <c r="CN509" s="139"/>
      <c r="CO509" s="140"/>
      <c r="CP509" s="140"/>
      <c r="CQ509" s="140"/>
      <c r="CR509" s="140"/>
      <c r="CS509" s="140"/>
      <c r="CT509" s="140"/>
      <c r="CU509" s="140"/>
      <c r="CV509" s="140"/>
      <c r="CW509" s="140"/>
      <c r="CX509" s="139"/>
      <c r="CY509" s="140"/>
      <c r="CZ509" s="140"/>
      <c r="DH509" s="132"/>
      <c r="DR509" s="132"/>
      <c r="EB509" s="132"/>
      <c r="EL509" s="132"/>
      <c r="EV509" s="132"/>
      <c r="FF509" s="132"/>
      <c r="FP509" s="132"/>
      <c r="FZ509" s="132"/>
      <c r="GJ509" s="132"/>
      <c r="GT509" s="132"/>
      <c r="HD509" s="132"/>
      <c r="HN509" s="132"/>
      <c r="HX509" s="132"/>
      <c r="IH509" s="132"/>
    </row>
    <row xmlns:x14ac="http://schemas.microsoft.com/office/spreadsheetml/2009/9/ac" r="510" s="3" customFormat="true" x14ac:dyDescent="0.25">
      <c r="A510" s="401"/>
      <c r="B510" s="132"/>
      <c r="L510" s="132"/>
      <c r="V510" s="132"/>
      <c r="AF510" s="132"/>
      <c r="AP510" s="132"/>
      <c r="AZ510" s="139"/>
      <c r="BA510" s="139"/>
      <c r="BB510" s="139"/>
      <c r="BC510" s="139"/>
      <c r="BD510" s="139"/>
      <c r="BE510" s="139"/>
      <c r="BF510" s="139"/>
      <c r="BG510" s="139"/>
      <c r="BH510" s="140"/>
      <c r="BI510" s="140"/>
      <c r="BJ510" s="139"/>
      <c r="BK510" s="140"/>
      <c r="BL510" s="140"/>
      <c r="BM510" s="140"/>
      <c r="BN510" s="140"/>
      <c r="BO510" s="140"/>
      <c r="BP510" s="140"/>
      <c r="BQ510" s="140"/>
      <c r="BR510" s="140"/>
      <c r="BS510" s="140"/>
      <c r="BT510" s="139"/>
      <c r="BU510" s="140"/>
      <c r="BV510" s="140"/>
      <c r="BW510" s="140"/>
      <c r="BX510" s="140"/>
      <c r="BY510" s="140"/>
      <c r="BZ510" s="140"/>
      <c r="CA510" s="140"/>
      <c r="CB510" s="140"/>
      <c r="CC510" s="140"/>
      <c r="CD510" s="139"/>
      <c r="CE510" s="140"/>
      <c r="CF510" s="140"/>
      <c r="CG510" s="140"/>
      <c r="CH510" s="140"/>
      <c r="CI510" s="140"/>
      <c r="CJ510" s="140"/>
      <c r="CK510" s="140"/>
      <c r="CL510" s="140"/>
      <c r="CM510" s="140"/>
      <c r="CN510" s="139"/>
      <c r="CO510" s="140"/>
      <c r="CP510" s="140"/>
      <c r="CQ510" s="140"/>
      <c r="CR510" s="140"/>
      <c r="CS510" s="140"/>
      <c r="CT510" s="140"/>
      <c r="CU510" s="140"/>
      <c r="CV510" s="140"/>
      <c r="CW510" s="140"/>
      <c r="CX510" s="139"/>
      <c r="CY510" s="140"/>
      <c r="CZ510" s="140"/>
      <c r="DH510" s="132"/>
      <c r="DR510" s="132"/>
      <c r="EB510" s="132"/>
      <c r="EL510" s="132"/>
      <c r="EV510" s="132"/>
      <c r="FF510" s="132"/>
      <c r="FP510" s="132"/>
      <c r="FZ510" s="132"/>
      <c r="GJ510" s="132"/>
      <c r="GT510" s="132"/>
      <c r="HD510" s="132"/>
      <c r="HN510" s="132"/>
      <c r="HX510" s="132"/>
      <c r="IH510" s="132"/>
    </row>
    <row xmlns:x14ac="http://schemas.microsoft.com/office/spreadsheetml/2009/9/ac" r="511" s="3" customFormat="true" x14ac:dyDescent="0.25">
      <c r="A511" s="401"/>
      <c r="B511" s="132"/>
      <c r="L511" s="132"/>
      <c r="V511" s="132"/>
      <c r="AF511" s="132"/>
      <c r="AP511" s="132"/>
      <c r="AZ511" s="139"/>
      <c r="BA511" s="139"/>
      <c r="BB511" s="139"/>
      <c r="BC511" s="139"/>
      <c r="BD511" s="139"/>
      <c r="BE511" s="139"/>
      <c r="BF511" s="139"/>
      <c r="BG511" s="139"/>
      <c r="BH511" s="140"/>
      <c r="BI511" s="140"/>
      <c r="BJ511" s="139"/>
      <c r="BK511" s="140"/>
      <c r="BL511" s="140"/>
      <c r="BM511" s="140"/>
      <c r="BN511" s="140"/>
      <c r="BO511" s="140"/>
      <c r="BP511" s="140"/>
      <c r="BQ511" s="140"/>
      <c r="BR511" s="140"/>
      <c r="BS511" s="140"/>
      <c r="BT511" s="139"/>
      <c r="BU511" s="140"/>
      <c r="BV511" s="140"/>
      <c r="BW511" s="140"/>
      <c r="BX511" s="140"/>
      <c r="BY511" s="140"/>
      <c r="BZ511" s="140"/>
      <c r="CA511" s="140"/>
      <c r="CB511" s="140"/>
      <c r="CC511" s="140"/>
      <c r="CD511" s="139"/>
      <c r="CE511" s="140"/>
      <c r="CF511" s="140"/>
      <c r="CG511" s="140"/>
      <c r="CH511" s="140"/>
      <c r="CI511" s="140"/>
      <c r="CJ511" s="140"/>
      <c r="CK511" s="140"/>
      <c r="CL511" s="140"/>
      <c r="CM511" s="140"/>
      <c r="CN511" s="139"/>
      <c r="CO511" s="140"/>
      <c r="CP511" s="140"/>
      <c r="CQ511" s="140"/>
      <c r="CR511" s="140"/>
      <c r="CS511" s="140"/>
      <c r="CT511" s="140"/>
      <c r="CU511" s="140"/>
      <c r="CV511" s="140"/>
      <c r="CW511" s="140"/>
      <c r="CX511" s="139"/>
      <c r="CY511" s="140"/>
      <c r="CZ511" s="140"/>
      <c r="DH511" s="132"/>
      <c r="DR511" s="132"/>
      <c r="EB511" s="132"/>
      <c r="EL511" s="132"/>
      <c r="EV511" s="132"/>
      <c r="FF511" s="132"/>
      <c r="FP511" s="132"/>
      <c r="FZ511" s="132"/>
      <c r="GJ511" s="132"/>
      <c r="GT511" s="132"/>
      <c r="HD511" s="132"/>
      <c r="HN511" s="132"/>
      <c r="HX511" s="132"/>
      <c r="IH511" s="132"/>
    </row>
    <row xmlns:x14ac="http://schemas.microsoft.com/office/spreadsheetml/2009/9/ac" r="512" s="3" customFormat="true" x14ac:dyDescent="0.25">
      <c r="A512" s="401"/>
      <c r="B512" s="132"/>
      <c r="L512" s="132"/>
      <c r="V512" s="132"/>
      <c r="AF512" s="132"/>
      <c r="AP512" s="132"/>
      <c r="AZ512" s="139"/>
      <c r="BA512" s="139"/>
      <c r="BB512" s="139"/>
      <c r="BC512" s="139"/>
      <c r="BD512" s="139"/>
      <c r="BE512" s="139"/>
      <c r="BF512" s="139"/>
      <c r="BG512" s="139"/>
      <c r="BH512" s="140"/>
      <c r="BI512" s="140"/>
      <c r="BJ512" s="139"/>
      <c r="BK512" s="140"/>
      <c r="BL512" s="140"/>
      <c r="BM512" s="140"/>
      <c r="BN512" s="140"/>
      <c r="BO512" s="140"/>
      <c r="BP512" s="140"/>
      <c r="BQ512" s="140"/>
      <c r="BR512" s="140"/>
      <c r="BS512" s="140"/>
      <c r="BT512" s="139"/>
      <c r="BU512" s="140"/>
      <c r="BV512" s="140"/>
      <c r="BW512" s="140"/>
      <c r="BX512" s="140"/>
      <c r="BY512" s="140"/>
      <c r="BZ512" s="140"/>
      <c r="CA512" s="140"/>
      <c r="CB512" s="140"/>
      <c r="CC512" s="140"/>
      <c r="CD512" s="139"/>
      <c r="CE512" s="140"/>
      <c r="CF512" s="140"/>
      <c r="CG512" s="140"/>
      <c r="CH512" s="140"/>
      <c r="CI512" s="140"/>
      <c r="CJ512" s="140"/>
      <c r="CK512" s="140"/>
      <c r="CL512" s="140"/>
      <c r="CM512" s="140"/>
      <c r="CN512" s="139"/>
      <c r="CO512" s="140"/>
      <c r="CP512" s="140"/>
      <c r="CQ512" s="140"/>
      <c r="CR512" s="140"/>
      <c r="CS512" s="140"/>
      <c r="CT512" s="140"/>
      <c r="CU512" s="140"/>
      <c r="CV512" s="140"/>
      <c r="CW512" s="140"/>
      <c r="CX512" s="139"/>
      <c r="CY512" s="140"/>
      <c r="CZ512" s="140"/>
      <c r="DH512" s="132"/>
      <c r="DR512" s="132"/>
      <c r="EB512" s="132"/>
      <c r="EL512" s="132"/>
      <c r="EV512" s="132"/>
      <c r="FF512" s="132"/>
      <c r="FP512" s="132"/>
      <c r="FZ512" s="132"/>
      <c r="GJ512" s="132"/>
      <c r="GT512" s="132"/>
      <c r="HD512" s="132"/>
      <c r="HN512" s="132"/>
      <c r="HX512" s="132"/>
      <c r="IH512" s="132"/>
    </row>
    <row xmlns:x14ac="http://schemas.microsoft.com/office/spreadsheetml/2009/9/ac" r="513" s="3" customFormat="true" x14ac:dyDescent="0.25">
      <c r="A513" s="401"/>
      <c r="B513" s="132"/>
      <c r="L513" s="132"/>
      <c r="V513" s="132"/>
      <c r="AF513" s="132"/>
      <c r="AP513" s="132"/>
      <c r="AZ513" s="139"/>
      <c r="BA513" s="139"/>
      <c r="BB513" s="139"/>
      <c r="BC513" s="139"/>
      <c r="BD513" s="139"/>
      <c r="BE513" s="139"/>
      <c r="BF513" s="139"/>
      <c r="BG513" s="139"/>
      <c r="BH513" s="140"/>
      <c r="BI513" s="140"/>
      <c r="BJ513" s="139"/>
      <c r="BK513" s="140"/>
      <c r="BL513" s="140"/>
      <c r="BM513" s="140"/>
      <c r="BN513" s="140"/>
      <c r="BO513" s="140"/>
      <c r="BP513" s="140"/>
      <c r="BQ513" s="140"/>
      <c r="BR513" s="140"/>
      <c r="BS513" s="140"/>
      <c r="BT513" s="139"/>
      <c r="BU513" s="140"/>
      <c r="BV513" s="140"/>
      <c r="BW513" s="140"/>
      <c r="BX513" s="140"/>
      <c r="BY513" s="140"/>
      <c r="BZ513" s="140"/>
      <c r="CA513" s="140"/>
      <c r="CB513" s="140"/>
      <c r="CC513" s="140"/>
      <c r="CD513" s="139"/>
      <c r="CE513" s="140"/>
      <c r="CF513" s="140"/>
      <c r="CG513" s="140"/>
      <c r="CH513" s="140"/>
      <c r="CI513" s="140"/>
      <c r="CJ513" s="140"/>
      <c r="CK513" s="140"/>
      <c r="CL513" s="140"/>
      <c r="CM513" s="140"/>
      <c r="CN513" s="139"/>
      <c r="CO513" s="140"/>
      <c r="CP513" s="140"/>
      <c r="CQ513" s="140"/>
      <c r="CR513" s="140"/>
      <c r="CS513" s="140"/>
      <c r="CT513" s="140"/>
      <c r="CU513" s="140"/>
      <c r="CV513" s="140"/>
      <c r="CW513" s="140"/>
      <c r="CX513" s="139"/>
      <c r="CY513" s="140"/>
      <c r="CZ513" s="140"/>
      <c r="DH513" s="132"/>
      <c r="DR513" s="132"/>
      <c r="EB513" s="132"/>
      <c r="EL513" s="132"/>
      <c r="EV513" s="132"/>
      <c r="FF513" s="132"/>
      <c r="FP513" s="132"/>
      <c r="FZ513" s="132"/>
      <c r="GJ513" s="132"/>
      <c r="GT513" s="132"/>
      <c r="HD513" s="132"/>
      <c r="HN513" s="132"/>
      <c r="HX513" s="132"/>
      <c r="IH513" s="132"/>
    </row>
    <row xmlns:x14ac="http://schemas.microsoft.com/office/spreadsheetml/2009/9/ac" r="514" s="3" customFormat="true" x14ac:dyDescent="0.25">
      <c r="A514" s="401"/>
      <c r="B514" s="132"/>
      <c r="L514" s="132"/>
      <c r="V514" s="132"/>
      <c r="AF514" s="132"/>
      <c r="AP514" s="132"/>
      <c r="AZ514" s="139"/>
      <c r="BA514" s="139"/>
      <c r="BB514" s="139"/>
      <c r="BC514" s="139"/>
      <c r="BD514" s="139"/>
      <c r="BE514" s="139"/>
      <c r="BF514" s="139"/>
      <c r="BG514" s="139"/>
      <c r="BH514" s="140"/>
      <c r="BI514" s="140"/>
      <c r="BJ514" s="139"/>
      <c r="BK514" s="140"/>
      <c r="BL514" s="140"/>
      <c r="BM514" s="140"/>
      <c r="BN514" s="140"/>
      <c r="BO514" s="140"/>
      <c r="BP514" s="140"/>
      <c r="BQ514" s="140"/>
      <c r="BR514" s="140"/>
      <c r="BS514" s="140"/>
      <c r="BT514" s="139"/>
      <c r="BU514" s="140"/>
      <c r="BV514" s="140"/>
      <c r="BW514" s="140"/>
      <c r="BX514" s="140"/>
      <c r="BY514" s="140"/>
      <c r="BZ514" s="140"/>
      <c r="CA514" s="140"/>
      <c r="CB514" s="140"/>
      <c r="CC514" s="140"/>
      <c r="CD514" s="139"/>
      <c r="CE514" s="140"/>
      <c r="CF514" s="140"/>
      <c r="CG514" s="140"/>
      <c r="CH514" s="140"/>
      <c r="CI514" s="140"/>
      <c r="CJ514" s="140"/>
      <c r="CK514" s="140"/>
      <c r="CL514" s="140"/>
      <c r="CM514" s="140"/>
      <c r="CN514" s="139"/>
      <c r="CO514" s="140"/>
      <c r="CP514" s="140"/>
      <c r="CQ514" s="140"/>
      <c r="CR514" s="140"/>
      <c r="CS514" s="140"/>
      <c r="CT514" s="140"/>
      <c r="CU514" s="140"/>
      <c r="CV514" s="140"/>
      <c r="CW514" s="140"/>
      <c r="CX514" s="139"/>
      <c r="CY514" s="140"/>
      <c r="CZ514" s="140"/>
      <c r="DH514" s="132"/>
      <c r="DR514" s="132"/>
      <c r="EB514" s="132"/>
      <c r="EL514" s="132"/>
      <c r="EV514" s="132"/>
      <c r="FF514" s="132"/>
      <c r="FP514" s="132"/>
      <c r="FZ514" s="132"/>
      <c r="GJ514" s="132"/>
      <c r="GT514" s="132"/>
      <c r="HD514" s="132"/>
      <c r="HN514" s="132"/>
      <c r="HX514" s="132"/>
      <c r="IH514" s="132"/>
    </row>
    <row xmlns:x14ac="http://schemas.microsoft.com/office/spreadsheetml/2009/9/ac" r="515" s="3" customFormat="true" x14ac:dyDescent="0.25">
      <c r="A515" s="401"/>
      <c r="B515" s="132"/>
      <c r="L515" s="132"/>
      <c r="V515" s="132"/>
      <c r="AF515" s="132"/>
      <c r="AP515" s="132"/>
      <c r="AZ515" s="139"/>
      <c r="BA515" s="139"/>
      <c r="BB515" s="139"/>
      <c r="BC515" s="139"/>
      <c r="BD515" s="139"/>
      <c r="BE515" s="139"/>
      <c r="BF515" s="139"/>
      <c r="BG515" s="139"/>
      <c r="BH515" s="140"/>
      <c r="BI515" s="140"/>
      <c r="BJ515" s="139"/>
      <c r="BK515" s="140"/>
      <c r="BL515" s="140"/>
      <c r="BM515" s="140"/>
      <c r="BN515" s="140"/>
      <c r="BO515" s="140"/>
      <c r="BP515" s="140"/>
      <c r="BQ515" s="140"/>
      <c r="BR515" s="140"/>
      <c r="BS515" s="140"/>
      <c r="BT515" s="139"/>
      <c r="BU515" s="140"/>
      <c r="BV515" s="140"/>
      <c r="BW515" s="140"/>
      <c r="BX515" s="140"/>
      <c r="BY515" s="140"/>
      <c r="BZ515" s="140"/>
      <c r="CA515" s="140"/>
      <c r="CB515" s="140"/>
      <c r="CC515" s="140"/>
      <c r="CD515" s="139"/>
      <c r="CE515" s="140"/>
      <c r="CF515" s="140"/>
      <c r="CG515" s="140"/>
      <c r="CH515" s="140"/>
      <c r="CI515" s="140"/>
      <c r="CJ515" s="140"/>
      <c r="CK515" s="140"/>
      <c r="CL515" s="140"/>
      <c r="CM515" s="140"/>
      <c r="CN515" s="139"/>
      <c r="CO515" s="140"/>
      <c r="CP515" s="140"/>
      <c r="CQ515" s="140"/>
      <c r="CR515" s="140"/>
      <c r="CS515" s="140"/>
      <c r="CT515" s="140"/>
      <c r="CU515" s="140"/>
      <c r="CV515" s="140"/>
      <c r="CW515" s="140"/>
      <c r="CX515" s="139"/>
      <c r="CY515" s="140"/>
      <c r="CZ515" s="140"/>
      <c r="DH515" s="132"/>
      <c r="DR515" s="132"/>
      <c r="EB515" s="132"/>
      <c r="EL515" s="132"/>
      <c r="EV515" s="132"/>
      <c r="FF515" s="132"/>
      <c r="FP515" s="132"/>
      <c r="FZ515" s="132"/>
      <c r="GJ515" s="132"/>
      <c r="GT515" s="132"/>
      <c r="HD515" s="132"/>
      <c r="HN515" s="132"/>
      <c r="HX515" s="132"/>
      <c r="IH515" s="132"/>
    </row>
    <row xmlns:x14ac="http://schemas.microsoft.com/office/spreadsheetml/2009/9/ac" r="516" s="3" customFormat="true" x14ac:dyDescent="0.25">
      <c r="A516" s="401"/>
      <c r="B516" s="132"/>
      <c r="L516" s="132"/>
      <c r="V516" s="132"/>
      <c r="AF516" s="132"/>
      <c r="AP516" s="132"/>
      <c r="AZ516" s="139"/>
      <c r="BA516" s="139"/>
      <c r="BB516" s="139"/>
      <c r="BC516" s="139"/>
      <c r="BD516" s="139"/>
      <c r="BE516" s="139"/>
      <c r="BF516" s="139"/>
      <c r="BG516" s="139"/>
      <c r="BH516" s="140"/>
      <c r="BI516" s="140"/>
      <c r="BJ516" s="139"/>
      <c r="BK516" s="140"/>
      <c r="BL516" s="140"/>
      <c r="BM516" s="140"/>
      <c r="BN516" s="140"/>
      <c r="BO516" s="140"/>
      <c r="BP516" s="140"/>
      <c r="BQ516" s="140"/>
      <c r="BR516" s="140"/>
      <c r="BS516" s="140"/>
      <c r="BT516" s="139"/>
      <c r="BU516" s="140"/>
      <c r="BV516" s="140"/>
      <c r="BW516" s="140"/>
      <c r="BX516" s="140"/>
      <c r="BY516" s="140"/>
      <c r="BZ516" s="140"/>
      <c r="CA516" s="140"/>
      <c r="CB516" s="140"/>
      <c r="CC516" s="140"/>
      <c r="CD516" s="139"/>
      <c r="CE516" s="140"/>
      <c r="CF516" s="140"/>
      <c r="CG516" s="140"/>
      <c r="CH516" s="140"/>
      <c r="CI516" s="140"/>
      <c r="CJ516" s="140"/>
      <c r="CK516" s="140"/>
      <c r="CL516" s="140"/>
      <c r="CM516" s="140"/>
      <c r="CN516" s="139"/>
      <c r="CO516" s="140"/>
      <c r="CP516" s="140"/>
      <c r="CQ516" s="140"/>
      <c r="CR516" s="140"/>
      <c r="CS516" s="140"/>
      <c r="CT516" s="140"/>
      <c r="CU516" s="140"/>
      <c r="CV516" s="140"/>
      <c r="CW516" s="140"/>
      <c r="CX516" s="139"/>
      <c r="CY516" s="140"/>
      <c r="CZ516" s="140"/>
      <c r="DH516" s="132"/>
      <c r="DR516" s="132"/>
      <c r="EB516" s="132"/>
      <c r="EL516" s="132"/>
      <c r="EV516" s="132"/>
      <c r="FF516" s="132"/>
      <c r="FP516" s="132"/>
      <c r="FZ516" s="132"/>
      <c r="GJ516" s="132"/>
      <c r="GT516" s="132"/>
      <c r="HD516" s="132"/>
      <c r="HN516" s="132"/>
      <c r="HX516" s="132"/>
      <c r="IH516" s="132"/>
    </row>
    <row xmlns:x14ac="http://schemas.microsoft.com/office/spreadsheetml/2009/9/ac" r="517" s="3" customFormat="true" x14ac:dyDescent="0.25">
      <c r="A517" s="401"/>
      <c r="B517" s="132"/>
      <c r="L517" s="132"/>
      <c r="V517" s="132"/>
      <c r="AF517" s="132"/>
      <c r="AP517" s="132"/>
      <c r="AZ517" s="139"/>
      <c r="BA517" s="139"/>
      <c r="BB517" s="139"/>
      <c r="BC517" s="139"/>
      <c r="BD517" s="139"/>
      <c r="BE517" s="139"/>
      <c r="BF517" s="139"/>
      <c r="BG517" s="139"/>
      <c r="BH517" s="140"/>
      <c r="BI517" s="140"/>
      <c r="BJ517" s="139"/>
      <c r="BK517" s="140"/>
      <c r="BL517" s="140"/>
      <c r="BM517" s="140"/>
      <c r="BN517" s="140"/>
      <c r="BO517" s="140"/>
      <c r="BP517" s="140"/>
      <c r="BQ517" s="140"/>
      <c r="BR517" s="140"/>
      <c r="BS517" s="140"/>
      <c r="BT517" s="139"/>
      <c r="BU517" s="140"/>
      <c r="BV517" s="140"/>
      <c r="BW517" s="140"/>
      <c r="BX517" s="140"/>
      <c r="BY517" s="140"/>
      <c r="BZ517" s="140"/>
      <c r="CA517" s="140"/>
      <c r="CB517" s="140"/>
      <c r="CC517" s="140"/>
      <c r="CD517" s="139"/>
      <c r="CE517" s="140"/>
      <c r="CF517" s="140"/>
      <c r="CG517" s="140"/>
      <c r="CH517" s="140"/>
      <c r="CI517" s="140"/>
      <c r="CJ517" s="140"/>
      <c r="CK517" s="140"/>
      <c r="CL517" s="140"/>
      <c r="CM517" s="140"/>
      <c r="CN517" s="139"/>
      <c r="CO517" s="140"/>
      <c r="CP517" s="140"/>
      <c r="CQ517" s="140"/>
      <c r="CR517" s="140"/>
      <c r="CS517" s="140"/>
      <c r="CT517" s="140"/>
      <c r="CU517" s="140"/>
      <c r="CV517" s="140"/>
      <c r="CW517" s="140"/>
      <c r="CX517" s="139"/>
      <c r="CY517" s="140"/>
      <c r="CZ517" s="140"/>
      <c r="DH517" s="132"/>
      <c r="DR517" s="132"/>
      <c r="EB517" s="132"/>
      <c r="EL517" s="132"/>
      <c r="EV517" s="132"/>
      <c r="FF517" s="132"/>
      <c r="FP517" s="132"/>
      <c r="FZ517" s="132"/>
      <c r="GJ517" s="132"/>
      <c r="GT517" s="132"/>
      <c r="HD517" s="132"/>
      <c r="HN517" s="132"/>
      <c r="HX517" s="132"/>
      <c r="IH517" s="132"/>
    </row>
    <row xmlns:x14ac="http://schemas.microsoft.com/office/spreadsheetml/2009/9/ac" r="518" s="3" customFormat="true" x14ac:dyDescent="0.25">
      <c r="A518" s="401"/>
      <c r="B518" s="132"/>
      <c r="L518" s="132"/>
      <c r="V518" s="132"/>
      <c r="AF518" s="132"/>
      <c r="AP518" s="132"/>
      <c r="AZ518" s="139"/>
      <c r="BA518" s="139"/>
      <c r="BB518" s="139"/>
      <c r="BC518" s="139"/>
      <c r="BD518" s="139"/>
      <c r="BE518" s="139"/>
      <c r="BF518" s="139"/>
      <c r="BG518" s="139"/>
      <c r="BH518" s="140"/>
      <c r="BI518" s="140"/>
      <c r="BJ518" s="139"/>
      <c r="BK518" s="140"/>
      <c r="BL518" s="140"/>
      <c r="BM518" s="140"/>
      <c r="BN518" s="140"/>
      <c r="BO518" s="140"/>
      <c r="BP518" s="140"/>
      <c r="BQ518" s="140"/>
      <c r="BR518" s="140"/>
      <c r="BS518" s="140"/>
      <c r="BT518" s="139"/>
      <c r="BU518" s="140"/>
      <c r="BV518" s="140"/>
      <c r="BW518" s="140"/>
      <c r="BX518" s="140"/>
      <c r="BY518" s="140"/>
      <c r="BZ518" s="140"/>
      <c r="CA518" s="140"/>
      <c r="CB518" s="140"/>
      <c r="CC518" s="140"/>
      <c r="CD518" s="139"/>
      <c r="CE518" s="140"/>
      <c r="CF518" s="140"/>
      <c r="CG518" s="140"/>
      <c r="CH518" s="140"/>
      <c r="CI518" s="140"/>
      <c r="CJ518" s="140"/>
      <c r="CK518" s="140"/>
      <c r="CL518" s="140"/>
      <c r="CM518" s="140"/>
      <c r="CN518" s="139"/>
      <c r="CO518" s="140"/>
      <c r="CP518" s="140"/>
      <c r="CQ518" s="140"/>
      <c r="CR518" s="140"/>
      <c r="CS518" s="140"/>
      <c r="CT518" s="140"/>
      <c r="CU518" s="140"/>
      <c r="CV518" s="140"/>
      <c r="CW518" s="140"/>
      <c r="CX518" s="139"/>
      <c r="CY518" s="140"/>
      <c r="CZ518" s="140"/>
      <c r="DH518" s="132"/>
      <c r="DR518" s="132"/>
      <c r="EB518" s="132"/>
      <c r="EL518" s="132"/>
      <c r="EV518" s="132"/>
      <c r="FF518" s="132"/>
      <c r="FP518" s="132"/>
      <c r="FZ518" s="132"/>
      <c r="GJ518" s="132"/>
      <c r="GT518" s="132"/>
      <c r="HD518" s="132"/>
      <c r="HN518" s="132"/>
      <c r="HX518" s="132"/>
      <c r="IH518" s="132"/>
    </row>
    <row xmlns:x14ac="http://schemas.microsoft.com/office/spreadsheetml/2009/9/ac" r="519" s="3" customFormat="true" x14ac:dyDescent="0.25">
      <c r="A519" s="401"/>
      <c r="B519" s="132"/>
      <c r="L519" s="132"/>
      <c r="V519" s="132"/>
      <c r="AF519" s="132"/>
      <c r="AP519" s="132"/>
      <c r="AZ519" s="139"/>
      <c r="BA519" s="139"/>
      <c r="BB519" s="139"/>
      <c r="BC519" s="139"/>
      <c r="BD519" s="139"/>
      <c r="BE519" s="139"/>
      <c r="BF519" s="139"/>
      <c r="BG519" s="139"/>
      <c r="BH519" s="140"/>
      <c r="BI519" s="140"/>
      <c r="BJ519" s="139"/>
      <c r="BK519" s="140"/>
      <c r="BL519" s="140"/>
      <c r="BM519" s="140"/>
      <c r="BN519" s="140"/>
      <c r="BO519" s="140"/>
      <c r="BP519" s="140"/>
      <c r="BQ519" s="140"/>
      <c r="BR519" s="140"/>
      <c r="BS519" s="140"/>
      <c r="BT519" s="139"/>
      <c r="BU519" s="140"/>
      <c r="BV519" s="140"/>
      <c r="BW519" s="140"/>
      <c r="BX519" s="140"/>
      <c r="BY519" s="140"/>
      <c r="BZ519" s="140"/>
      <c r="CA519" s="140"/>
      <c r="CB519" s="140"/>
      <c r="CC519" s="140"/>
      <c r="CD519" s="139"/>
      <c r="CE519" s="140"/>
      <c r="CF519" s="140"/>
      <c r="CG519" s="140"/>
      <c r="CH519" s="140"/>
      <c r="CI519" s="140"/>
      <c r="CJ519" s="140"/>
      <c r="CK519" s="140"/>
      <c r="CL519" s="140"/>
      <c r="CM519" s="140"/>
      <c r="CN519" s="139"/>
      <c r="CO519" s="140"/>
      <c r="CP519" s="140"/>
      <c r="CQ519" s="140"/>
      <c r="CR519" s="140"/>
      <c r="CS519" s="140"/>
      <c r="CT519" s="140"/>
      <c r="CU519" s="140"/>
      <c r="CV519" s="140"/>
      <c r="CW519" s="140"/>
      <c r="CX519" s="139"/>
      <c r="CY519" s="140"/>
      <c r="CZ519" s="140"/>
      <c r="DH519" s="132"/>
      <c r="DR519" s="132"/>
      <c r="EB519" s="132"/>
      <c r="EL519" s="132"/>
      <c r="EV519" s="132"/>
      <c r="FF519" s="132"/>
      <c r="FP519" s="132"/>
      <c r="FZ519" s="132"/>
      <c r="GJ519" s="132"/>
      <c r="GT519" s="132"/>
      <c r="HD519" s="132"/>
      <c r="HN519" s="132"/>
      <c r="HX519" s="132"/>
      <c r="IH519" s="132"/>
    </row>
    <row xmlns:x14ac="http://schemas.microsoft.com/office/spreadsheetml/2009/9/ac" r="520" s="3" customFormat="true" x14ac:dyDescent="0.25">
      <c r="A520" s="401"/>
      <c r="B520" s="132"/>
      <c r="L520" s="132"/>
      <c r="V520" s="132"/>
      <c r="AF520" s="132"/>
      <c r="AP520" s="132"/>
      <c r="AZ520" s="139"/>
      <c r="BA520" s="139"/>
      <c r="BB520" s="139"/>
      <c r="BC520" s="139"/>
      <c r="BD520" s="139"/>
      <c r="BE520" s="139"/>
      <c r="BF520" s="139"/>
      <c r="BG520" s="139"/>
      <c r="BH520" s="140"/>
      <c r="BI520" s="140"/>
      <c r="BJ520" s="139"/>
      <c r="BK520" s="140"/>
      <c r="BL520" s="140"/>
      <c r="BM520" s="140"/>
      <c r="BN520" s="140"/>
      <c r="BO520" s="140"/>
      <c r="BP520" s="140"/>
      <c r="BQ520" s="140"/>
      <c r="BR520" s="140"/>
      <c r="BS520" s="140"/>
      <c r="BT520" s="139"/>
      <c r="BU520" s="140"/>
      <c r="BV520" s="140"/>
      <c r="BW520" s="140"/>
      <c r="BX520" s="140"/>
      <c r="BY520" s="140"/>
      <c r="BZ520" s="140"/>
      <c r="CA520" s="140"/>
      <c r="CB520" s="140"/>
      <c r="CC520" s="140"/>
      <c r="CD520" s="139"/>
      <c r="CE520" s="140"/>
      <c r="CF520" s="140"/>
      <c r="CG520" s="140"/>
      <c r="CH520" s="140"/>
      <c r="CI520" s="140"/>
      <c r="CJ520" s="140"/>
      <c r="CK520" s="140"/>
      <c r="CL520" s="140"/>
      <c r="CM520" s="140"/>
      <c r="CN520" s="139"/>
      <c r="CO520" s="140"/>
      <c r="CP520" s="140"/>
      <c r="CQ520" s="140"/>
      <c r="CR520" s="140"/>
      <c r="CS520" s="140"/>
      <c r="CT520" s="140"/>
      <c r="CU520" s="140"/>
      <c r="CV520" s="140"/>
      <c r="CW520" s="140"/>
      <c r="CX520" s="139"/>
      <c r="CY520" s="140"/>
      <c r="CZ520" s="140"/>
      <c r="DH520" s="132"/>
      <c r="DR520" s="132"/>
      <c r="EB520" s="132"/>
      <c r="EL520" s="132"/>
      <c r="EV520" s="132"/>
      <c r="FF520" s="132"/>
      <c r="FP520" s="132"/>
      <c r="FZ520" s="132"/>
      <c r="GJ520" s="132"/>
      <c r="GT520" s="132"/>
      <c r="HD520" s="132"/>
      <c r="HN520" s="132"/>
      <c r="HX520" s="132"/>
      <c r="IH520" s="132"/>
    </row>
    <row xmlns:x14ac="http://schemas.microsoft.com/office/spreadsheetml/2009/9/ac" r="521" s="3" customFormat="true" x14ac:dyDescent="0.25">
      <c r="A521" s="401"/>
      <c r="B521" s="132"/>
      <c r="L521" s="132"/>
      <c r="V521" s="132"/>
      <c r="AF521" s="132"/>
      <c r="AP521" s="132"/>
      <c r="AZ521" s="139"/>
      <c r="BA521" s="139"/>
      <c r="BB521" s="139"/>
      <c r="BC521" s="139"/>
      <c r="BD521" s="139"/>
      <c r="BE521" s="139"/>
      <c r="BF521" s="139"/>
      <c r="BG521" s="139"/>
      <c r="BH521" s="140"/>
      <c r="BI521" s="140"/>
      <c r="BJ521" s="139"/>
      <c r="BK521" s="140"/>
      <c r="BL521" s="140"/>
      <c r="BM521" s="140"/>
      <c r="BN521" s="140"/>
      <c r="BO521" s="140"/>
      <c r="BP521" s="140"/>
      <c r="BQ521" s="140"/>
      <c r="BR521" s="140"/>
      <c r="BS521" s="140"/>
      <c r="BT521" s="139"/>
      <c r="BU521" s="140"/>
      <c r="BV521" s="140"/>
      <c r="BW521" s="140"/>
      <c r="BX521" s="140"/>
      <c r="BY521" s="140"/>
      <c r="BZ521" s="140"/>
      <c r="CA521" s="140"/>
      <c r="CB521" s="140"/>
      <c r="CC521" s="140"/>
      <c r="CD521" s="139"/>
      <c r="CE521" s="140"/>
      <c r="CF521" s="140"/>
      <c r="CG521" s="140"/>
      <c r="CH521" s="140"/>
      <c r="CI521" s="140"/>
      <c r="CJ521" s="140"/>
      <c r="CK521" s="140"/>
      <c r="CL521" s="140"/>
      <c r="CM521" s="140"/>
      <c r="CN521" s="139"/>
      <c r="CO521" s="140"/>
      <c r="CP521" s="140"/>
      <c r="CQ521" s="140"/>
      <c r="CR521" s="140"/>
      <c r="CS521" s="140"/>
      <c r="CT521" s="140"/>
      <c r="CU521" s="140"/>
      <c r="CV521" s="140"/>
      <c r="CW521" s="140"/>
      <c r="CX521" s="139"/>
      <c r="CY521" s="140"/>
      <c r="CZ521" s="140"/>
      <c r="DH521" s="132"/>
      <c r="DR521" s="132"/>
      <c r="EB521" s="132"/>
      <c r="EL521" s="132"/>
      <c r="EV521" s="132"/>
      <c r="FF521" s="132"/>
      <c r="FP521" s="132"/>
      <c r="FZ521" s="132"/>
      <c r="GJ521" s="132"/>
      <c r="GT521" s="132"/>
      <c r="HD521" s="132"/>
      <c r="HN521" s="132"/>
      <c r="HX521" s="132"/>
      <c r="IH521" s="132"/>
    </row>
    <row xmlns:x14ac="http://schemas.microsoft.com/office/spreadsheetml/2009/9/ac" r="522" s="3" customFormat="true" x14ac:dyDescent="0.25">
      <c r="A522" s="401"/>
      <c r="B522" s="132"/>
      <c r="L522" s="132"/>
      <c r="V522" s="132"/>
      <c r="AF522" s="132"/>
      <c r="AP522" s="132"/>
      <c r="AZ522" s="139"/>
      <c r="BA522" s="139"/>
      <c r="BB522" s="139"/>
      <c r="BC522" s="139"/>
      <c r="BD522" s="139"/>
      <c r="BE522" s="139"/>
      <c r="BF522" s="139"/>
      <c r="BG522" s="139"/>
      <c r="BH522" s="140"/>
      <c r="BI522" s="140"/>
      <c r="BJ522" s="139"/>
      <c r="BK522" s="140"/>
      <c r="BL522" s="140"/>
      <c r="BM522" s="140"/>
      <c r="BN522" s="140"/>
      <c r="BO522" s="140"/>
      <c r="BP522" s="140"/>
      <c r="BQ522" s="140"/>
      <c r="BR522" s="140"/>
      <c r="BS522" s="140"/>
      <c r="BT522" s="139"/>
      <c r="BU522" s="140"/>
      <c r="BV522" s="140"/>
      <c r="BW522" s="140"/>
      <c r="BX522" s="140"/>
      <c r="BY522" s="140"/>
      <c r="BZ522" s="140"/>
      <c r="CA522" s="140"/>
      <c r="CB522" s="140"/>
      <c r="CC522" s="140"/>
      <c r="CD522" s="139"/>
      <c r="CE522" s="140"/>
      <c r="CF522" s="140"/>
      <c r="CG522" s="140"/>
      <c r="CH522" s="140"/>
      <c r="CI522" s="140"/>
      <c r="CJ522" s="140"/>
      <c r="CK522" s="140"/>
      <c r="CL522" s="140"/>
      <c r="CM522" s="140"/>
      <c r="CN522" s="139"/>
      <c r="CO522" s="140"/>
      <c r="CP522" s="140"/>
      <c r="CQ522" s="140"/>
      <c r="CR522" s="140"/>
      <c r="CS522" s="140"/>
      <c r="CT522" s="140"/>
      <c r="CU522" s="140"/>
      <c r="CV522" s="140"/>
      <c r="CW522" s="140"/>
      <c r="CX522" s="139"/>
      <c r="CY522" s="140"/>
      <c r="CZ522" s="140"/>
      <c r="DH522" s="132"/>
      <c r="DR522" s="132"/>
      <c r="EB522" s="132"/>
      <c r="EL522" s="132"/>
      <c r="EV522" s="132"/>
      <c r="FF522" s="132"/>
      <c r="FP522" s="132"/>
      <c r="FZ522" s="132"/>
      <c r="GJ522" s="132"/>
      <c r="GT522" s="132"/>
      <c r="HD522" s="132"/>
      <c r="HN522" s="132"/>
      <c r="HX522" s="132"/>
      <c r="IH522" s="132"/>
    </row>
    <row xmlns:x14ac="http://schemas.microsoft.com/office/spreadsheetml/2009/9/ac" r="523" s="3" customFormat="true" x14ac:dyDescent="0.25">
      <c r="A523" s="401"/>
      <c r="B523" s="132"/>
      <c r="L523" s="132"/>
      <c r="V523" s="132"/>
      <c r="AF523" s="132"/>
      <c r="AP523" s="132"/>
      <c r="AZ523" s="139"/>
      <c r="BA523" s="139"/>
      <c r="BB523" s="139"/>
      <c r="BC523" s="139"/>
      <c r="BD523" s="139"/>
      <c r="BE523" s="139"/>
      <c r="BF523" s="139"/>
      <c r="BG523" s="139"/>
      <c r="BH523" s="140"/>
      <c r="BI523" s="140"/>
      <c r="BJ523" s="139"/>
      <c r="BK523" s="140"/>
      <c r="BL523" s="140"/>
      <c r="BM523" s="140"/>
      <c r="BN523" s="140"/>
      <c r="BO523" s="140"/>
      <c r="BP523" s="140"/>
      <c r="BQ523" s="140"/>
      <c r="BR523" s="140"/>
      <c r="BS523" s="140"/>
      <c r="BT523" s="139"/>
      <c r="BU523" s="140"/>
      <c r="BV523" s="140"/>
      <c r="BW523" s="140"/>
      <c r="BX523" s="140"/>
      <c r="BY523" s="140"/>
      <c r="BZ523" s="140"/>
      <c r="CA523" s="140"/>
      <c r="CB523" s="140"/>
      <c r="CC523" s="140"/>
      <c r="CD523" s="139"/>
      <c r="CE523" s="140"/>
      <c r="CF523" s="140"/>
      <c r="CG523" s="140"/>
      <c r="CH523" s="140"/>
      <c r="CI523" s="140"/>
      <c r="CJ523" s="140"/>
      <c r="CK523" s="140"/>
      <c r="CL523" s="140"/>
      <c r="CM523" s="140"/>
      <c r="CN523" s="139"/>
      <c r="CO523" s="140"/>
      <c r="CP523" s="140"/>
      <c r="CQ523" s="140"/>
      <c r="CR523" s="140"/>
      <c r="CS523" s="140"/>
      <c r="CT523" s="140"/>
      <c r="CU523" s="140"/>
      <c r="CV523" s="140"/>
      <c r="CW523" s="140"/>
      <c r="CX523" s="139"/>
      <c r="CY523" s="140"/>
      <c r="CZ523" s="140"/>
      <c r="DH523" s="132"/>
      <c r="DR523" s="132"/>
      <c r="EB523" s="132"/>
      <c r="EL523" s="132"/>
      <c r="EV523" s="132"/>
      <c r="FF523" s="132"/>
      <c r="FP523" s="132"/>
      <c r="FZ523" s="132"/>
      <c r="GJ523" s="132"/>
      <c r="GT523" s="132"/>
      <c r="HD523" s="132"/>
      <c r="HN523" s="132"/>
      <c r="HX523" s="132"/>
      <c r="IH523" s="132"/>
    </row>
    <row xmlns:x14ac="http://schemas.microsoft.com/office/spreadsheetml/2009/9/ac" r="524" s="3" customFormat="true" x14ac:dyDescent="0.25">
      <c r="A524" s="401"/>
      <c r="B524" s="132"/>
      <c r="L524" s="132"/>
      <c r="V524" s="132"/>
      <c r="AF524" s="132"/>
      <c r="AP524" s="132"/>
      <c r="AZ524" s="139"/>
      <c r="BA524" s="139"/>
      <c r="BB524" s="139"/>
      <c r="BC524" s="139"/>
      <c r="BD524" s="139"/>
      <c r="BE524" s="139"/>
      <c r="BF524" s="139"/>
      <c r="BG524" s="139"/>
      <c r="BH524" s="140"/>
      <c r="BI524" s="140"/>
      <c r="BJ524" s="139"/>
      <c r="BK524" s="140"/>
      <c r="BL524" s="140"/>
      <c r="BM524" s="140"/>
      <c r="BN524" s="140"/>
      <c r="BO524" s="140"/>
      <c r="BP524" s="140"/>
      <c r="BQ524" s="140"/>
      <c r="BR524" s="140"/>
      <c r="BS524" s="140"/>
      <c r="BT524" s="139"/>
      <c r="BU524" s="140"/>
      <c r="BV524" s="140"/>
      <c r="BW524" s="140"/>
      <c r="BX524" s="140"/>
      <c r="BY524" s="140"/>
      <c r="BZ524" s="140"/>
      <c r="CA524" s="140"/>
      <c r="CB524" s="140"/>
      <c r="CC524" s="140"/>
      <c r="CD524" s="139"/>
      <c r="CE524" s="140"/>
      <c r="CF524" s="140"/>
      <c r="CG524" s="140"/>
      <c r="CH524" s="140"/>
      <c r="CI524" s="140"/>
      <c r="CJ524" s="140"/>
      <c r="CK524" s="140"/>
      <c r="CL524" s="140"/>
      <c r="CM524" s="140"/>
      <c r="CN524" s="139"/>
      <c r="CO524" s="140"/>
      <c r="CP524" s="140"/>
      <c r="CQ524" s="140"/>
      <c r="CR524" s="140"/>
      <c r="CS524" s="140"/>
      <c r="CT524" s="140"/>
      <c r="CU524" s="140"/>
      <c r="CV524" s="140"/>
      <c r="CW524" s="140"/>
      <c r="CX524" s="139"/>
      <c r="CY524" s="140"/>
      <c r="CZ524" s="140"/>
      <c r="DH524" s="132"/>
      <c r="DR524" s="132"/>
      <c r="EB524" s="132"/>
      <c r="EL524" s="132"/>
      <c r="EV524" s="132"/>
      <c r="FF524" s="132"/>
      <c r="FP524" s="132"/>
      <c r="FZ524" s="132"/>
      <c r="GJ524" s="132"/>
      <c r="GT524" s="132"/>
      <c r="HD524" s="132"/>
      <c r="HN524" s="132"/>
      <c r="HX524" s="132"/>
      <c r="IH524" s="132"/>
    </row>
    <row xmlns:x14ac="http://schemas.microsoft.com/office/spreadsheetml/2009/9/ac" r="525" s="3" customFormat="true" x14ac:dyDescent="0.25">
      <c r="A525" s="401"/>
      <c r="B525" s="132"/>
      <c r="L525" s="132"/>
      <c r="V525" s="132"/>
      <c r="AF525" s="132"/>
      <c r="AP525" s="132"/>
      <c r="AZ525" s="139"/>
      <c r="BA525" s="139"/>
      <c r="BB525" s="139"/>
      <c r="BC525" s="139"/>
      <c r="BD525" s="139"/>
      <c r="BE525" s="139"/>
      <c r="BF525" s="139"/>
      <c r="BG525" s="139"/>
      <c r="BH525" s="140"/>
      <c r="BI525" s="140"/>
      <c r="BJ525" s="139"/>
      <c r="BK525" s="140"/>
      <c r="BL525" s="140"/>
      <c r="BM525" s="140"/>
      <c r="BN525" s="140"/>
      <c r="BO525" s="140"/>
      <c r="BP525" s="140"/>
      <c r="BQ525" s="140"/>
      <c r="BR525" s="140"/>
      <c r="BS525" s="140"/>
      <c r="BT525" s="139"/>
      <c r="BU525" s="140"/>
      <c r="BV525" s="140"/>
      <c r="BW525" s="140"/>
      <c r="BX525" s="140"/>
      <c r="BY525" s="140"/>
      <c r="BZ525" s="140"/>
      <c r="CA525" s="140"/>
      <c r="CB525" s="140"/>
      <c r="CC525" s="140"/>
      <c r="CD525" s="139"/>
      <c r="CE525" s="140"/>
      <c r="CF525" s="140"/>
      <c r="CG525" s="140"/>
      <c r="CH525" s="140"/>
      <c r="CI525" s="140"/>
      <c r="CJ525" s="140"/>
      <c r="CK525" s="140"/>
      <c r="CL525" s="140"/>
      <c r="CM525" s="140"/>
      <c r="CN525" s="139"/>
      <c r="CO525" s="140"/>
      <c r="CP525" s="140"/>
      <c r="CQ525" s="140"/>
      <c r="CR525" s="140"/>
      <c r="CS525" s="140"/>
      <c r="CT525" s="140"/>
      <c r="CU525" s="140"/>
      <c r="CV525" s="140"/>
      <c r="CW525" s="140"/>
      <c r="CX525" s="139"/>
      <c r="CY525" s="140"/>
      <c r="CZ525" s="140"/>
      <c r="DH525" s="132"/>
      <c r="DR525" s="132"/>
      <c r="EB525" s="132"/>
      <c r="EL525" s="132"/>
      <c r="EV525" s="132"/>
      <c r="FF525" s="132"/>
      <c r="FP525" s="132"/>
      <c r="FZ525" s="132"/>
      <c r="GJ525" s="132"/>
      <c r="GT525" s="132"/>
      <c r="HD525" s="132"/>
      <c r="HN525" s="132"/>
      <c r="HX525" s="132"/>
      <c r="IH525" s="132"/>
    </row>
    <row xmlns:x14ac="http://schemas.microsoft.com/office/spreadsheetml/2009/9/ac" r="526" s="3" customFormat="true" x14ac:dyDescent="0.25">
      <c r="A526" s="401"/>
      <c r="B526" s="132"/>
      <c r="L526" s="132"/>
      <c r="V526" s="132"/>
      <c r="AF526" s="132"/>
      <c r="AP526" s="132"/>
      <c r="AZ526" s="139"/>
      <c r="BA526" s="139"/>
      <c r="BB526" s="139"/>
      <c r="BC526" s="139"/>
      <c r="BD526" s="139"/>
      <c r="BE526" s="139"/>
      <c r="BF526" s="139"/>
      <c r="BG526" s="139"/>
      <c r="BH526" s="140"/>
      <c r="BI526" s="140"/>
      <c r="BJ526" s="139"/>
      <c r="BK526" s="140"/>
      <c r="BL526" s="140"/>
      <c r="BM526" s="140"/>
      <c r="BN526" s="140"/>
      <c r="BO526" s="140"/>
      <c r="BP526" s="140"/>
      <c r="BQ526" s="140"/>
      <c r="BR526" s="140"/>
      <c r="BS526" s="140"/>
      <c r="BT526" s="139"/>
      <c r="BU526" s="140"/>
      <c r="BV526" s="140"/>
      <c r="BW526" s="140"/>
      <c r="BX526" s="140"/>
      <c r="BY526" s="140"/>
      <c r="BZ526" s="140"/>
      <c r="CA526" s="140"/>
      <c r="CB526" s="140"/>
      <c r="CC526" s="140"/>
      <c r="CD526" s="139"/>
      <c r="CE526" s="140"/>
      <c r="CF526" s="140"/>
      <c r="CG526" s="140"/>
      <c r="CH526" s="140"/>
      <c r="CI526" s="140"/>
      <c r="CJ526" s="140"/>
      <c r="CK526" s="140"/>
      <c r="CL526" s="140"/>
      <c r="CM526" s="140"/>
      <c r="CN526" s="139"/>
      <c r="CO526" s="140"/>
      <c r="CP526" s="140"/>
      <c r="CQ526" s="140"/>
      <c r="CR526" s="140"/>
      <c r="CS526" s="140"/>
      <c r="CT526" s="140"/>
      <c r="CU526" s="140"/>
      <c r="CV526" s="140"/>
      <c r="CW526" s="140"/>
      <c r="CX526" s="139"/>
      <c r="CY526" s="140"/>
      <c r="CZ526" s="140"/>
      <c r="DH526" s="132"/>
      <c r="DR526" s="132"/>
      <c r="EB526" s="132"/>
      <c r="EL526" s="132"/>
      <c r="EV526" s="132"/>
      <c r="FF526" s="132"/>
      <c r="FP526" s="132"/>
      <c r="FZ526" s="132"/>
      <c r="GJ526" s="132"/>
      <c r="GT526" s="132"/>
      <c r="HD526" s="132"/>
      <c r="HN526" s="132"/>
      <c r="HX526" s="132"/>
      <c r="IH526" s="132"/>
    </row>
    <row xmlns:x14ac="http://schemas.microsoft.com/office/spreadsheetml/2009/9/ac" r="527" s="3" customFormat="true" x14ac:dyDescent="0.25">
      <c r="A527" s="401"/>
      <c r="B527" s="132"/>
      <c r="L527" s="132"/>
      <c r="V527" s="132"/>
      <c r="AF527" s="132"/>
      <c r="AP527" s="132"/>
      <c r="AZ527" s="139"/>
      <c r="BA527" s="139"/>
      <c r="BB527" s="139"/>
      <c r="BC527" s="139"/>
      <c r="BD527" s="139"/>
      <c r="BE527" s="139"/>
      <c r="BF527" s="139"/>
      <c r="BG527" s="139"/>
      <c r="BH527" s="140"/>
      <c r="BI527" s="140"/>
      <c r="BJ527" s="139"/>
      <c r="BK527" s="140"/>
      <c r="BL527" s="140"/>
      <c r="BM527" s="140"/>
      <c r="BN527" s="140"/>
      <c r="BO527" s="140"/>
      <c r="BP527" s="140"/>
      <c r="BQ527" s="140"/>
      <c r="BR527" s="140"/>
      <c r="BS527" s="140"/>
      <c r="BT527" s="139"/>
      <c r="BU527" s="140"/>
      <c r="BV527" s="140"/>
      <c r="BW527" s="140"/>
      <c r="BX527" s="140"/>
      <c r="BY527" s="140"/>
      <c r="BZ527" s="140"/>
      <c r="CA527" s="140"/>
      <c r="CB527" s="140"/>
      <c r="CC527" s="140"/>
      <c r="CD527" s="139"/>
      <c r="CE527" s="140"/>
      <c r="CF527" s="140"/>
      <c r="CG527" s="140"/>
      <c r="CH527" s="140"/>
      <c r="CI527" s="140"/>
      <c r="CJ527" s="140"/>
      <c r="CK527" s="140"/>
      <c r="CL527" s="140"/>
      <c r="CM527" s="140"/>
      <c r="CN527" s="139"/>
      <c r="CO527" s="140"/>
      <c r="CP527" s="140"/>
      <c r="CQ527" s="140"/>
      <c r="CR527" s="140"/>
      <c r="CS527" s="140"/>
      <c r="CT527" s="140"/>
      <c r="CU527" s="140"/>
      <c r="CV527" s="140"/>
      <c r="CW527" s="140"/>
      <c r="CX527" s="139"/>
      <c r="CY527" s="140"/>
      <c r="CZ527" s="140"/>
      <c r="DH527" s="132"/>
      <c r="DR527" s="132"/>
      <c r="EB527" s="132"/>
      <c r="EL527" s="132"/>
      <c r="EV527" s="132"/>
      <c r="FF527" s="132"/>
      <c r="FP527" s="132"/>
      <c r="FZ527" s="132"/>
      <c r="GJ527" s="132"/>
      <c r="GT527" s="132"/>
      <c r="HD527" s="132"/>
      <c r="HN527" s="132"/>
      <c r="HX527" s="132"/>
      <c r="IH527" s="132"/>
    </row>
    <row xmlns:x14ac="http://schemas.microsoft.com/office/spreadsheetml/2009/9/ac" r="528" s="3" customFormat="true" x14ac:dyDescent="0.25">
      <c r="A528" s="401"/>
      <c r="B528" s="132"/>
      <c r="L528" s="132"/>
      <c r="V528" s="132"/>
      <c r="AF528" s="132"/>
      <c r="AP528" s="132"/>
      <c r="AZ528" s="139"/>
      <c r="BA528" s="139"/>
      <c r="BB528" s="139"/>
      <c r="BC528" s="139"/>
      <c r="BD528" s="139"/>
      <c r="BE528" s="139"/>
      <c r="BF528" s="139"/>
      <c r="BG528" s="139"/>
      <c r="BH528" s="140"/>
      <c r="BI528" s="140"/>
      <c r="BJ528" s="139"/>
      <c r="BK528" s="140"/>
      <c r="BL528" s="140"/>
      <c r="BM528" s="140"/>
      <c r="BN528" s="140"/>
      <c r="BO528" s="140"/>
      <c r="BP528" s="140"/>
      <c r="BQ528" s="140"/>
      <c r="BR528" s="140"/>
      <c r="BS528" s="140"/>
      <c r="BT528" s="139"/>
      <c r="BU528" s="140"/>
      <c r="BV528" s="140"/>
      <c r="BW528" s="140"/>
      <c r="BX528" s="140"/>
      <c r="BY528" s="140"/>
      <c r="BZ528" s="140"/>
      <c r="CA528" s="140"/>
      <c r="CB528" s="140"/>
      <c r="CC528" s="140"/>
      <c r="CD528" s="139"/>
      <c r="CE528" s="140"/>
      <c r="CF528" s="140"/>
      <c r="CG528" s="140"/>
      <c r="CH528" s="140"/>
      <c r="CI528" s="140"/>
      <c r="CJ528" s="140"/>
      <c r="CK528" s="140"/>
      <c r="CL528" s="140"/>
      <c r="CM528" s="140"/>
      <c r="CN528" s="139"/>
      <c r="CO528" s="140"/>
      <c r="CP528" s="140"/>
      <c r="CQ528" s="140"/>
      <c r="CR528" s="140"/>
      <c r="CS528" s="140"/>
      <c r="CT528" s="140"/>
      <c r="CU528" s="140"/>
      <c r="CV528" s="140"/>
      <c r="CW528" s="140"/>
      <c r="CX528" s="139"/>
      <c r="CY528" s="140"/>
      <c r="CZ528" s="140"/>
      <c r="DH528" s="132"/>
      <c r="DR528" s="132"/>
      <c r="EB528" s="132"/>
      <c r="EL528" s="132"/>
      <c r="EV528" s="132"/>
      <c r="FF528" s="132"/>
      <c r="FP528" s="132"/>
      <c r="FZ528" s="132"/>
      <c r="GJ528" s="132"/>
      <c r="GT528" s="132"/>
      <c r="HD528" s="132"/>
      <c r="HN528" s="132"/>
      <c r="HX528" s="132"/>
      <c r="IH528" s="132"/>
    </row>
    <row xmlns:x14ac="http://schemas.microsoft.com/office/spreadsheetml/2009/9/ac" r="529" s="3" customFormat="true" x14ac:dyDescent="0.25">
      <c r="A529" s="401"/>
      <c r="B529" s="132"/>
      <c r="L529" s="132"/>
      <c r="V529" s="132"/>
      <c r="AF529" s="132"/>
      <c r="AP529" s="132"/>
      <c r="AZ529" s="139"/>
      <c r="BA529" s="139"/>
      <c r="BB529" s="139"/>
      <c r="BC529" s="139"/>
      <c r="BD529" s="139"/>
      <c r="BE529" s="139"/>
      <c r="BF529" s="139"/>
      <c r="BG529" s="139"/>
      <c r="BH529" s="140"/>
      <c r="BI529" s="140"/>
      <c r="BJ529" s="139"/>
      <c r="BK529" s="140"/>
      <c r="BL529" s="140"/>
      <c r="BM529" s="140"/>
      <c r="BN529" s="140"/>
      <c r="BO529" s="140"/>
      <c r="BP529" s="140"/>
      <c r="BQ529" s="140"/>
      <c r="BR529" s="140"/>
      <c r="BS529" s="140"/>
      <c r="BT529" s="139"/>
      <c r="BU529" s="140"/>
      <c r="BV529" s="140"/>
      <c r="BW529" s="140"/>
      <c r="BX529" s="140"/>
      <c r="BY529" s="140"/>
      <c r="BZ529" s="140"/>
      <c r="CA529" s="140"/>
      <c r="CB529" s="140"/>
      <c r="CC529" s="140"/>
      <c r="CD529" s="139"/>
      <c r="CE529" s="140"/>
      <c r="CF529" s="140"/>
      <c r="CG529" s="140"/>
      <c r="CH529" s="140"/>
      <c r="CI529" s="140"/>
      <c r="CJ529" s="140"/>
      <c r="CK529" s="140"/>
      <c r="CL529" s="140"/>
      <c r="CM529" s="140"/>
      <c r="CN529" s="139"/>
      <c r="CO529" s="140"/>
      <c r="CP529" s="140"/>
      <c r="CQ529" s="140"/>
      <c r="CR529" s="140"/>
      <c r="CS529" s="140"/>
      <c r="CT529" s="140"/>
      <c r="CU529" s="140"/>
      <c r="CV529" s="140"/>
      <c r="CW529" s="140"/>
      <c r="CX529" s="139"/>
      <c r="CY529" s="140"/>
      <c r="CZ529" s="140"/>
      <c r="DH529" s="132"/>
      <c r="DR529" s="132"/>
      <c r="EB529" s="132"/>
      <c r="EL529" s="132"/>
      <c r="EV529" s="132"/>
      <c r="FF529" s="132"/>
      <c r="FP529" s="132"/>
      <c r="FZ529" s="132"/>
      <c r="GJ529" s="132"/>
      <c r="GT529" s="132"/>
      <c r="HD529" s="132"/>
      <c r="HN529" s="132"/>
      <c r="HX529" s="132"/>
      <c r="IH529" s="132"/>
    </row>
    <row xmlns:x14ac="http://schemas.microsoft.com/office/spreadsheetml/2009/9/ac" r="530" s="3" customFormat="true" x14ac:dyDescent="0.25">
      <c r="A530" s="401"/>
      <c r="B530" s="132"/>
      <c r="L530" s="132"/>
      <c r="V530" s="132"/>
      <c r="AF530" s="132"/>
      <c r="AP530" s="132"/>
      <c r="AZ530" s="139"/>
      <c r="BA530" s="139"/>
      <c r="BB530" s="139"/>
      <c r="BC530" s="139"/>
      <c r="BD530" s="139"/>
      <c r="BE530" s="139"/>
      <c r="BF530" s="139"/>
      <c r="BG530" s="139"/>
      <c r="BH530" s="140"/>
      <c r="BI530" s="140"/>
      <c r="BJ530" s="139"/>
      <c r="BK530" s="140"/>
      <c r="BL530" s="140"/>
      <c r="BM530" s="140"/>
      <c r="BN530" s="140"/>
      <c r="BO530" s="140"/>
      <c r="BP530" s="140"/>
      <c r="BQ530" s="140"/>
      <c r="BR530" s="140"/>
      <c r="BS530" s="140"/>
      <c r="BT530" s="139"/>
      <c r="BU530" s="140"/>
      <c r="BV530" s="140"/>
      <c r="BW530" s="140"/>
      <c r="BX530" s="140"/>
      <c r="BY530" s="140"/>
      <c r="BZ530" s="140"/>
      <c r="CA530" s="140"/>
      <c r="CB530" s="140"/>
      <c r="CC530" s="140"/>
      <c r="CD530" s="139"/>
      <c r="CE530" s="140"/>
      <c r="CF530" s="140"/>
      <c r="CG530" s="140"/>
      <c r="CH530" s="140"/>
      <c r="CI530" s="140"/>
      <c r="CJ530" s="140"/>
      <c r="CK530" s="140"/>
      <c r="CL530" s="140"/>
      <c r="CM530" s="140"/>
      <c r="CN530" s="139"/>
      <c r="CO530" s="140"/>
      <c r="CP530" s="140"/>
      <c r="CQ530" s="140"/>
      <c r="CR530" s="140"/>
      <c r="CS530" s="140"/>
      <c r="CT530" s="140"/>
      <c r="CU530" s="140"/>
      <c r="CV530" s="140"/>
      <c r="CW530" s="140"/>
      <c r="CX530" s="139"/>
      <c r="CY530" s="140"/>
      <c r="CZ530" s="140"/>
      <c r="DH530" s="132"/>
      <c r="DR530" s="132"/>
      <c r="EB530" s="132"/>
      <c r="EL530" s="132"/>
      <c r="EV530" s="132"/>
      <c r="FF530" s="132"/>
      <c r="FP530" s="132"/>
      <c r="FZ530" s="132"/>
      <c r="GJ530" s="132"/>
      <c r="GT530" s="132"/>
      <c r="HD530" s="132"/>
      <c r="HN530" s="132"/>
      <c r="HX530" s="132"/>
      <c r="IH530" s="132"/>
    </row>
    <row xmlns:x14ac="http://schemas.microsoft.com/office/spreadsheetml/2009/9/ac" r="531" s="3" customFormat="true" x14ac:dyDescent="0.25">
      <c r="A531" s="401"/>
      <c r="B531" s="132"/>
      <c r="L531" s="132"/>
      <c r="V531" s="132"/>
      <c r="AF531" s="132"/>
      <c r="AP531" s="132"/>
      <c r="AZ531" s="139"/>
      <c r="BA531" s="139"/>
      <c r="BB531" s="139"/>
      <c r="BC531" s="139"/>
      <c r="BD531" s="139"/>
      <c r="BE531" s="139"/>
      <c r="BF531" s="139"/>
      <c r="BG531" s="139"/>
      <c r="BH531" s="140"/>
      <c r="BI531" s="140"/>
      <c r="BJ531" s="139"/>
      <c r="BK531" s="140"/>
      <c r="BL531" s="140"/>
      <c r="BM531" s="140"/>
      <c r="BN531" s="140"/>
      <c r="BO531" s="140"/>
      <c r="BP531" s="140"/>
      <c r="BQ531" s="140"/>
      <c r="BR531" s="140"/>
      <c r="BS531" s="140"/>
      <c r="BT531" s="139"/>
      <c r="BU531" s="140"/>
      <c r="BV531" s="140"/>
      <c r="BW531" s="140"/>
      <c r="BX531" s="140"/>
      <c r="BY531" s="140"/>
      <c r="BZ531" s="140"/>
      <c r="CA531" s="140"/>
      <c r="CB531" s="140"/>
      <c r="CC531" s="140"/>
      <c r="CD531" s="139"/>
      <c r="CE531" s="140"/>
      <c r="CF531" s="140"/>
      <c r="CG531" s="140"/>
      <c r="CH531" s="140"/>
      <c r="CI531" s="140"/>
      <c r="CJ531" s="140"/>
      <c r="CK531" s="140"/>
      <c r="CL531" s="140"/>
      <c r="CM531" s="140"/>
      <c r="CN531" s="139"/>
      <c r="CO531" s="140"/>
      <c r="CP531" s="140"/>
      <c r="CQ531" s="140"/>
      <c r="CR531" s="140"/>
      <c r="CS531" s="140"/>
      <c r="CT531" s="140"/>
      <c r="CU531" s="140"/>
      <c r="CV531" s="140"/>
      <c r="CW531" s="140"/>
      <c r="CX531" s="139"/>
      <c r="CY531" s="140"/>
      <c r="CZ531" s="140"/>
      <c r="DH531" s="132"/>
      <c r="DR531" s="132"/>
      <c r="EB531" s="132"/>
      <c r="EL531" s="132"/>
      <c r="EV531" s="132"/>
      <c r="FF531" s="132"/>
      <c r="FP531" s="132"/>
      <c r="FZ531" s="132"/>
      <c r="GJ531" s="132"/>
      <c r="GT531" s="132"/>
      <c r="HD531" s="132"/>
      <c r="HN531" s="132"/>
      <c r="HX531" s="132"/>
      <c r="IH531" s="132"/>
    </row>
    <row xmlns:x14ac="http://schemas.microsoft.com/office/spreadsheetml/2009/9/ac" r="532" s="3" customFormat="true" x14ac:dyDescent="0.25">
      <c r="A532" s="401"/>
      <c r="B532" s="132"/>
      <c r="L532" s="132"/>
      <c r="V532" s="132"/>
      <c r="AF532" s="132"/>
      <c r="AP532" s="132"/>
      <c r="AZ532" s="139"/>
      <c r="BA532" s="139"/>
      <c r="BB532" s="139"/>
      <c r="BC532" s="139"/>
      <c r="BD532" s="139"/>
      <c r="BE532" s="139"/>
      <c r="BF532" s="139"/>
      <c r="BG532" s="139"/>
      <c r="BH532" s="140"/>
      <c r="BI532" s="140"/>
      <c r="BJ532" s="139"/>
      <c r="BK532" s="140"/>
      <c r="BL532" s="140"/>
      <c r="BM532" s="140"/>
      <c r="BN532" s="140"/>
      <c r="BO532" s="140"/>
      <c r="BP532" s="140"/>
      <c r="BQ532" s="140"/>
      <c r="BR532" s="140"/>
      <c r="BS532" s="140"/>
      <c r="BT532" s="139"/>
      <c r="BU532" s="140"/>
      <c r="BV532" s="140"/>
      <c r="BW532" s="140"/>
      <c r="BX532" s="140"/>
      <c r="BY532" s="140"/>
      <c r="BZ532" s="140"/>
      <c r="CA532" s="140"/>
      <c r="CB532" s="140"/>
      <c r="CC532" s="140"/>
      <c r="CD532" s="139"/>
      <c r="CE532" s="140"/>
      <c r="CF532" s="140"/>
      <c r="CG532" s="140"/>
      <c r="CH532" s="140"/>
      <c r="CI532" s="140"/>
      <c r="CJ532" s="140"/>
      <c r="CK532" s="140"/>
      <c r="CL532" s="140"/>
      <c r="CM532" s="140"/>
      <c r="CN532" s="139"/>
      <c r="CO532" s="140"/>
      <c r="CP532" s="140"/>
      <c r="CQ532" s="140"/>
      <c r="CR532" s="140"/>
      <c r="CS532" s="140"/>
      <c r="CT532" s="140"/>
      <c r="CU532" s="140"/>
      <c r="CV532" s="140"/>
      <c r="CW532" s="140"/>
      <c r="CX532" s="139"/>
      <c r="CY532" s="140"/>
      <c r="CZ532" s="140"/>
      <c r="DH532" s="132"/>
      <c r="DR532" s="132"/>
      <c r="EB532" s="132"/>
      <c r="EL532" s="132"/>
      <c r="EV532" s="132"/>
      <c r="FF532" s="132"/>
      <c r="FP532" s="132"/>
      <c r="FZ532" s="132"/>
      <c r="GJ532" s="132"/>
      <c r="GT532" s="132"/>
      <c r="HD532" s="132"/>
      <c r="HN532" s="132"/>
      <c r="HX532" s="132"/>
      <c r="IH532" s="132"/>
    </row>
    <row xmlns:x14ac="http://schemas.microsoft.com/office/spreadsheetml/2009/9/ac" r="533" s="3" customFormat="true" x14ac:dyDescent="0.25">
      <c r="A533" s="401"/>
      <c r="B533" s="132"/>
      <c r="L533" s="132"/>
      <c r="V533" s="132"/>
      <c r="AF533" s="132"/>
      <c r="AP533" s="132"/>
      <c r="AZ533" s="139"/>
      <c r="BA533" s="139"/>
      <c r="BB533" s="139"/>
      <c r="BC533" s="139"/>
      <c r="BD533" s="139"/>
      <c r="BE533" s="139"/>
      <c r="BF533" s="139"/>
      <c r="BG533" s="139"/>
      <c r="BH533" s="140"/>
      <c r="BI533" s="140"/>
      <c r="BJ533" s="139"/>
      <c r="BK533" s="140"/>
      <c r="BL533" s="140"/>
      <c r="BM533" s="140"/>
      <c r="BN533" s="140"/>
      <c r="BO533" s="140"/>
      <c r="BP533" s="140"/>
      <c r="BQ533" s="140"/>
      <c r="BR533" s="140"/>
      <c r="BS533" s="140"/>
      <c r="BT533" s="139"/>
      <c r="BU533" s="140"/>
      <c r="BV533" s="140"/>
      <c r="BW533" s="140"/>
      <c r="BX533" s="140"/>
      <c r="BY533" s="140"/>
      <c r="BZ533" s="140"/>
      <c r="CA533" s="140"/>
      <c r="CB533" s="140"/>
      <c r="CC533" s="140"/>
      <c r="CD533" s="139"/>
      <c r="CE533" s="140"/>
      <c r="CF533" s="140"/>
      <c r="CG533" s="140"/>
      <c r="CH533" s="140"/>
      <c r="CI533" s="140"/>
      <c r="CJ533" s="140"/>
      <c r="CK533" s="140"/>
      <c r="CL533" s="140"/>
      <c r="CM533" s="140"/>
      <c r="CN533" s="139"/>
      <c r="CO533" s="140"/>
      <c r="CP533" s="140"/>
      <c r="CQ533" s="140"/>
      <c r="CR533" s="140"/>
      <c r="CS533" s="140"/>
      <c r="CT533" s="140"/>
      <c r="CU533" s="140"/>
      <c r="CV533" s="140"/>
      <c r="CW533" s="140"/>
      <c r="CX533" s="139"/>
      <c r="CY533" s="140"/>
      <c r="CZ533" s="140"/>
      <c r="DH533" s="132"/>
      <c r="DR533" s="132"/>
      <c r="EB533" s="132"/>
      <c r="EL533" s="132"/>
      <c r="EV533" s="132"/>
      <c r="FF533" s="132"/>
      <c r="FP533" s="132"/>
      <c r="FZ533" s="132"/>
      <c r="GJ533" s="132"/>
      <c r="GT533" s="132"/>
      <c r="HD533" s="132"/>
      <c r="HN533" s="132"/>
      <c r="HX533" s="132"/>
      <c r="IH533" s="132"/>
    </row>
    <row xmlns:x14ac="http://schemas.microsoft.com/office/spreadsheetml/2009/9/ac" r="534" s="3" customFormat="true" x14ac:dyDescent="0.25">
      <c r="A534" s="401"/>
      <c r="B534" s="132"/>
      <c r="L534" s="132"/>
      <c r="V534" s="132"/>
      <c r="AF534" s="132"/>
      <c r="AP534" s="132"/>
      <c r="AZ534" s="139"/>
      <c r="BA534" s="139"/>
      <c r="BB534" s="139"/>
      <c r="BC534" s="139"/>
      <c r="BD534" s="139"/>
      <c r="BE534" s="139"/>
      <c r="BF534" s="139"/>
      <c r="BG534" s="139"/>
      <c r="BH534" s="140"/>
      <c r="BI534" s="140"/>
      <c r="BJ534" s="139"/>
      <c r="BK534" s="140"/>
      <c r="BL534" s="140"/>
      <c r="BM534" s="140"/>
      <c r="BN534" s="140"/>
      <c r="BO534" s="140"/>
      <c r="BP534" s="140"/>
      <c r="BQ534" s="140"/>
      <c r="BR534" s="140"/>
      <c r="BS534" s="140"/>
      <c r="BT534" s="139"/>
      <c r="BU534" s="140"/>
      <c r="BV534" s="140"/>
      <c r="BW534" s="140"/>
      <c r="BX534" s="140"/>
      <c r="BY534" s="140"/>
      <c r="BZ534" s="140"/>
      <c r="CA534" s="140"/>
      <c r="CB534" s="140"/>
      <c r="CC534" s="140"/>
      <c r="CD534" s="139"/>
      <c r="CE534" s="140"/>
      <c r="CF534" s="140"/>
      <c r="CG534" s="140"/>
      <c r="CH534" s="140"/>
      <c r="CI534" s="140"/>
      <c r="CJ534" s="140"/>
      <c r="CK534" s="140"/>
      <c r="CL534" s="140"/>
      <c r="CM534" s="140"/>
      <c r="CN534" s="139"/>
      <c r="CO534" s="140"/>
      <c r="CP534" s="140"/>
      <c r="CQ534" s="140"/>
      <c r="CR534" s="140"/>
      <c r="CS534" s="140"/>
      <c r="CT534" s="140"/>
      <c r="CU534" s="140"/>
      <c r="CV534" s="140"/>
      <c r="CW534" s="140"/>
      <c r="CX534" s="139"/>
      <c r="CY534" s="140"/>
      <c r="CZ534" s="140"/>
      <c r="DH534" s="132"/>
      <c r="DR534" s="132"/>
      <c r="EB534" s="132"/>
      <c r="EL534" s="132"/>
      <c r="EV534" s="132"/>
      <c r="FF534" s="132"/>
      <c r="FP534" s="132"/>
      <c r="FZ534" s="132"/>
      <c r="GJ534" s="132"/>
      <c r="GT534" s="132"/>
      <c r="HD534" s="132"/>
      <c r="HN534" s="132"/>
      <c r="HX534" s="132"/>
      <c r="IH534" s="132"/>
    </row>
    <row xmlns:x14ac="http://schemas.microsoft.com/office/spreadsheetml/2009/9/ac" r="535" s="3" customFormat="true" x14ac:dyDescent="0.25">
      <c r="A535" s="401"/>
      <c r="B535" s="132"/>
      <c r="L535" s="132"/>
      <c r="V535" s="132"/>
      <c r="AF535" s="132"/>
      <c r="AP535" s="132"/>
      <c r="AZ535" s="139"/>
      <c r="BA535" s="139"/>
      <c r="BB535" s="139"/>
      <c r="BC535" s="139"/>
      <c r="BD535" s="139"/>
      <c r="BE535" s="139"/>
      <c r="BF535" s="139"/>
      <c r="BG535" s="139"/>
      <c r="BH535" s="140"/>
      <c r="BI535" s="140"/>
      <c r="BJ535" s="139"/>
      <c r="BK535" s="140"/>
      <c r="BL535" s="140"/>
      <c r="BM535" s="140"/>
      <c r="BN535" s="140"/>
      <c r="BO535" s="140"/>
      <c r="BP535" s="140"/>
      <c r="BQ535" s="140"/>
      <c r="BR535" s="140"/>
      <c r="BS535" s="140"/>
      <c r="BT535" s="139"/>
      <c r="BU535" s="140"/>
      <c r="BV535" s="140"/>
      <c r="BW535" s="140"/>
      <c r="BX535" s="140"/>
      <c r="BY535" s="140"/>
      <c r="BZ535" s="140"/>
      <c r="CA535" s="140"/>
      <c r="CB535" s="140"/>
      <c r="CC535" s="140"/>
      <c r="CD535" s="139"/>
      <c r="CE535" s="140"/>
      <c r="CF535" s="140"/>
      <c r="CG535" s="140"/>
      <c r="CH535" s="140"/>
      <c r="CI535" s="140"/>
      <c r="CJ535" s="140"/>
      <c r="CK535" s="140"/>
      <c r="CL535" s="140"/>
      <c r="CM535" s="140"/>
      <c r="CN535" s="139"/>
      <c r="CO535" s="140"/>
      <c r="CP535" s="140"/>
      <c r="CQ535" s="140"/>
      <c r="CR535" s="140"/>
      <c r="CS535" s="140"/>
      <c r="CT535" s="140"/>
      <c r="CU535" s="140"/>
      <c r="CV535" s="140"/>
      <c r="CW535" s="140"/>
      <c r="CX535" s="139"/>
      <c r="CY535" s="140"/>
      <c r="CZ535" s="140"/>
      <c r="DH535" s="132"/>
      <c r="DR535" s="132"/>
      <c r="EB535" s="132"/>
      <c r="EL535" s="132"/>
      <c r="EV535" s="132"/>
      <c r="FF535" s="132"/>
      <c r="FP535" s="132"/>
      <c r="FZ535" s="132"/>
      <c r="GJ535" s="132"/>
      <c r="GT535" s="132"/>
      <c r="HD535" s="132"/>
      <c r="HN535" s="132"/>
      <c r="HX535" s="132"/>
      <c r="IH535" s="132"/>
    </row>
    <row xmlns:x14ac="http://schemas.microsoft.com/office/spreadsheetml/2009/9/ac" r="536" s="3" customFormat="true" x14ac:dyDescent="0.25">
      <c r="A536" s="401"/>
      <c r="B536" s="132"/>
      <c r="L536" s="132"/>
      <c r="V536" s="132"/>
      <c r="AF536" s="132"/>
      <c r="AP536" s="132"/>
      <c r="AZ536" s="139"/>
      <c r="BA536" s="139"/>
      <c r="BB536" s="139"/>
      <c r="BC536" s="139"/>
      <c r="BD536" s="139"/>
      <c r="BE536" s="139"/>
      <c r="BF536" s="139"/>
      <c r="BG536" s="139"/>
      <c r="BH536" s="140"/>
      <c r="BI536" s="140"/>
      <c r="BJ536" s="139"/>
      <c r="BK536" s="140"/>
      <c r="BL536" s="140"/>
      <c r="BM536" s="140"/>
      <c r="BN536" s="140"/>
      <c r="BO536" s="140"/>
      <c r="BP536" s="140"/>
      <c r="BQ536" s="140"/>
      <c r="BR536" s="140"/>
      <c r="BS536" s="140"/>
      <c r="BT536" s="139"/>
      <c r="BU536" s="140"/>
      <c r="BV536" s="140"/>
      <c r="BW536" s="140"/>
      <c r="BX536" s="140"/>
      <c r="BY536" s="140"/>
      <c r="BZ536" s="140"/>
      <c r="CA536" s="140"/>
      <c r="CB536" s="140"/>
      <c r="CC536" s="140"/>
      <c r="CD536" s="139"/>
      <c r="CE536" s="140"/>
      <c r="CF536" s="140"/>
      <c r="CG536" s="140"/>
      <c r="CH536" s="140"/>
      <c r="CI536" s="140"/>
      <c r="CJ536" s="140"/>
      <c r="CK536" s="140"/>
      <c r="CL536" s="140"/>
      <c r="CM536" s="140"/>
      <c r="CN536" s="139"/>
      <c r="CO536" s="140"/>
      <c r="CP536" s="140"/>
      <c r="CQ536" s="140"/>
      <c r="CR536" s="140"/>
      <c r="CS536" s="140"/>
      <c r="CT536" s="140"/>
      <c r="CU536" s="140"/>
      <c r="CV536" s="140"/>
      <c r="CW536" s="140"/>
      <c r="CX536" s="139"/>
      <c r="CY536" s="140"/>
      <c r="CZ536" s="140"/>
      <c r="DH536" s="132"/>
      <c r="DR536" s="132"/>
      <c r="EB536" s="132"/>
      <c r="EL536" s="132"/>
      <c r="EV536" s="132"/>
      <c r="FF536" s="132"/>
      <c r="FP536" s="132"/>
      <c r="FZ536" s="132"/>
      <c r="GJ536" s="132"/>
      <c r="GT536" s="132"/>
      <c r="HD536" s="132"/>
      <c r="HN536" s="132"/>
      <c r="HX536" s="132"/>
      <c r="IH536" s="132"/>
    </row>
    <row xmlns:x14ac="http://schemas.microsoft.com/office/spreadsheetml/2009/9/ac" r="537" s="3" customFormat="true" x14ac:dyDescent="0.25">
      <c r="A537" s="401"/>
      <c r="B537" s="132"/>
      <c r="L537" s="132"/>
      <c r="V537" s="132"/>
      <c r="AF537" s="132"/>
      <c r="AP537" s="132"/>
      <c r="AZ537" s="139"/>
      <c r="BA537" s="139"/>
      <c r="BB537" s="139"/>
      <c r="BC537" s="139"/>
      <c r="BD537" s="139"/>
      <c r="BE537" s="139"/>
      <c r="BF537" s="139"/>
      <c r="BG537" s="139"/>
      <c r="BH537" s="140"/>
      <c r="BI537" s="140"/>
      <c r="BJ537" s="139"/>
      <c r="BK537" s="140"/>
      <c r="BL537" s="140"/>
      <c r="BM537" s="140"/>
      <c r="BN537" s="140"/>
      <c r="BO537" s="140"/>
      <c r="BP537" s="140"/>
      <c r="BQ537" s="140"/>
      <c r="BR537" s="140"/>
      <c r="BS537" s="140"/>
      <c r="BT537" s="139"/>
      <c r="BU537" s="140"/>
      <c r="BV537" s="140"/>
      <c r="BW537" s="140"/>
      <c r="BX537" s="140"/>
      <c r="BY537" s="140"/>
      <c r="BZ537" s="140"/>
      <c r="CA537" s="140"/>
      <c r="CB537" s="140"/>
      <c r="CC537" s="140"/>
      <c r="CD537" s="139"/>
      <c r="CE537" s="140"/>
      <c r="CF537" s="140"/>
      <c r="CG537" s="140"/>
      <c r="CH537" s="140"/>
      <c r="CI537" s="140"/>
      <c r="CJ537" s="140"/>
      <c r="CK537" s="140"/>
      <c r="CL537" s="140"/>
      <c r="CM537" s="140"/>
      <c r="CN537" s="139"/>
      <c r="CO537" s="140"/>
      <c r="CP537" s="140"/>
      <c r="CQ537" s="140"/>
      <c r="CR537" s="140"/>
      <c r="CS537" s="140"/>
      <c r="CT537" s="140"/>
      <c r="CU537" s="140"/>
      <c r="CV537" s="140"/>
      <c r="CW537" s="140"/>
      <c r="CX537" s="139"/>
      <c r="CY537" s="140"/>
      <c r="CZ537" s="140"/>
      <c r="DH537" s="132"/>
      <c r="DR537" s="132"/>
      <c r="EB537" s="132"/>
      <c r="EL537" s="132"/>
      <c r="EV537" s="132"/>
      <c r="FF537" s="132"/>
      <c r="FP537" s="132"/>
      <c r="FZ537" s="132"/>
      <c r="GJ537" s="132"/>
      <c r="GT537" s="132"/>
      <c r="HD537" s="132"/>
      <c r="HN537" s="132"/>
      <c r="HX537" s="132"/>
      <c r="IH537" s="132"/>
    </row>
    <row xmlns:x14ac="http://schemas.microsoft.com/office/spreadsheetml/2009/9/ac" r="538" s="3" customFormat="true" x14ac:dyDescent="0.25">
      <c r="A538" s="401"/>
      <c r="B538" s="132"/>
      <c r="L538" s="132"/>
      <c r="V538" s="132"/>
      <c r="AF538" s="132"/>
      <c r="AP538" s="132"/>
      <c r="AZ538" s="139"/>
      <c r="BA538" s="139"/>
      <c r="BB538" s="139"/>
      <c r="BC538" s="139"/>
      <c r="BD538" s="139"/>
      <c r="BE538" s="139"/>
      <c r="BF538" s="139"/>
      <c r="BG538" s="139"/>
      <c r="BH538" s="140"/>
      <c r="BI538" s="140"/>
      <c r="BJ538" s="139"/>
      <c r="BK538" s="140"/>
      <c r="BL538" s="140"/>
      <c r="BM538" s="140"/>
      <c r="BN538" s="140"/>
      <c r="BO538" s="140"/>
      <c r="BP538" s="140"/>
      <c r="BQ538" s="140"/>
      <c r="BR538" s="140"/>
      <c r="BS538" s="140"/>
      <c r="BT538" s="139"/>
      <c r="BU538" s="140"/>
      <c r="BV538" s="140"/>
      <c r="BW538" s="140"/>
      <c r="BX538" s="140"/>
      <c r="BY538" s="140"/>
      <c r="BZ538" s="140"/>
      <c r="CA538" s="140"/>
      <c r="CB538" s="140"/>
      <c r="CC538" s="140"/>
      <c r="CD538" s="139"/>
      <c r="CE538" s="140"/>
      <c r="CF538" s="140"/>
      <c r="CG538" s="140"/>
      <c r="CH538" s="140"/>
      <c r="CI538" s="140"/>
      <c r="CJ538" s="140"/>
      <c r="CK538" s="140"/>
      <c r="CL538" s="140"/>
      <c r="CM538" s="140"/>
      <c r="CN538" s="139"/>
      <c r="CO538" s="140"/>
      <c r="CP538" s="140"/>
      <c r="CQ538" s="140"/>
      <c r="CR538" s="140"/>
      <c r="CS538" s="140"/>
      <c r="CT538" s="140"/>
      <c r="CU538" s="140"/>
      <c r="CV538" s="140"/>
      <c r="CW538" s="140"/>
      <c r="CX538" s="139"/>
      <c r="CY538" s="140"/>
      <c r="CZ538" s="140"/>
      <c r="DH538" s="132"/>
      <c r="DR538" s="132"/>
      <c r="EB538" s="132"/>
      <c r="EL538" s="132"/>
      <c r="EV538" s="132"/>
      <c r="FF538" s="132"/>
      <c r="FP538" s="132"/>
      <c r="FZ538" s="132"/>
      <c r="GJ538" s="132"/>
      <c r="GT538" s="132"/>
      <c r="HD538" s="132"/>
      <c r="HN538" s="132"/>
      <c r="HX538" s="132"/>
      <c r="IH538" s="132"/>
    </row>
    <row xmlns:x14ac="http://schemas.microsoft.com/office/spreadsheetml/2009/9/ac" r="539" s="3" customFormat="true" x14ac:dyDescent="0.25">
      <c r="A539" s="401"/>
      <c r="B539" s="132"/>
      <c r="L539" s="132"/>
      <c r="V539" s="132"/>
      <c r="AF539" s="132"/>
      <c r="AP539" s="132"/>
      <c r="AZ539" s="139"/>
      <c r="BA539" s="139"/>
      <c r="BB539" s="139"/>
      <c r="BC539" s="139"/>
      <c r="BD539" s="139"/>
      <c r="BE539" s="139"/>
      <c r="BF539" s="139"/>
      <c r="BG539" s="139"/>
      <c r="BH539" s="140"/>
      <c r="BI539" s="140"/>
      <c r="BJ539" s="139"/>
      <c r="BK539" s="140"/>
      <c r="BL539" s="140"/>
      <c r="BM539" s="140"/>
      <c r="BN539" s="140"/>
      <c r="BO539" s="140"/>
      <c r="BP539" s="140"/>
      <c r="BQ539" s="140"/>
      <c r="BR539" s="140"/>
      <c r="BS539" s="140"/>
      <c r="BT539" s="139"/>
      <c r="BU539" s="140"/>
      <c r="BV539" s="140"/>
      <c r="BW539" s="140"/>
      <c r="BX539" s="140"/>
      <c r="BY539" s="140"/>
      <c r="BZ539" s="140"/>
      <c r="CA539" s="140"/>
      <c r="CB539" s="140"/>
      <c r="CC539" s="140"/>
      <c r="CD539" s="139"/>
      <c r="CE539" s="140"/>
      <c r="CF539" s="140"/>
      <c r="CG539" s="140"/>
      <c r="CH539" s="140"/>
      <c r="CI539" s="140"/>
      <c r="CJ539" s="140"/>
      <c r="CK539" s="140"/>
      <c r="CL539" s="140"/>
      <c r="CM539" s="140"/>
      <c r="CN539" s="139"/>
      <c r="CO539" s="140"/>
      <c r="CP539" s="140"/>
      <c r="CQ539" s="140"/>
      <c r="CR539" s="140"/>
      <c r="CS539" s="140"/>
      <c r="CT539" s="140"/>
      <c r="CU539" s="140"/>
      <c r="CV539" s="140"/>
      <c r="CW539" s="140"/>
      <c r="CX539" s="139"/>
      <c r="CY539" s="140"/>
      <c r="CZ539" s="140"/>
      <c r="DH539" s="132"/>
      <c r="DR539" s="132"/>
      <c r="EB539" s="132"/>
      <c r="EL539" s="132"/>
      <c r="EV539" s="132"/>
      <c r="FF539" s="132"/>
      <c r="FP539" s="132"/>
      <c r="FZ539" s="132"/>
      <c r="GJ539" s="132"/>
      <c r="GT539" s="132"/>
      <c r="HD539" s="132"/>
      <c r="HN539" s="132"/>
      <c r="HX539" s="132"/>
      <c r="IH539" s="132"/>
    </row>
    <row xmlns:x14ac="http://schemas.microsoft.com/office/spreadsheetml/2009/9/ac" r="540" s="3" customFormat="true" x14ac:dyDescent="0.25">
      <c r="A540" s="401"/>
      <c r="B540" s="132"/>
      <c r="L540" s="132"/>
      <c r="V540" s="132"/>
      <c r="AF540" s="132"/>
      <c r="AP540" s="132"/>
      <c r="AZ540" s="139"/>
      <c r="BA540" s="139"/>
      <c r="BB540" s="139"/>
      <c r="BC540" s="139"/>
      <c r="BD540" s="139"/>
      <c r="BE540" s="139"/>
      <c r="BF540" s="139"/>
      <c r="BG540" s="139"/>
      <c r="BH540" s="140"/>
      <c r="BI540" s="140"/>
      <c r="BJ540" s="139"/>
      <c r="BK540" s="140"/>
      <c r="BL540" s="140"/>
      <c r="BM540" s="140"/>
      <c r="BN540" s="140"/>
      <c r="BO540" s="140"/>
      <c r="BP540" s="140"/>
      <c r="BQ540" s="140"/>
      <c r="BR540" s="140"/>
      <c r="BS540" s="140"/>
      <c r="BT540" s="139"/>
      <c r="BU540" s="140"/>
      <c r="BV540" s="140"/>
      <c r="BW540" s="140"/>
      <c r="BX540" s="140"/>
      <c r="BY540" s="140"/>
      <c r="BZ540" s="140"/>
      <c r="CA540" s="140"/>
      <c r="CB540" s="140"/>
      <c r="CC540" s="140"/>
      <c r="CD540" s="139"/>
      <c r="CE540" s="140"/>
      <c r="CF540" s="140"/>
      <c r="CG540" s="140"/>
      <c r="CH540" s="140"/>
      <c r="CI540" s="140"/>
      <c r="CJ540" s="140"/>
      <c r="CK540" s="140"/>
      <c r="CL540" s="140"/>
      <c r="CM540" s="140"/>
      <c r="CN540" s="139"/>
      <c r="CO540" s="140"/>
      <c r="CP540" s="140"/>
      <c r="CQ540" s="140"/>
      <c r="CR540" s="140"/>
      <c r="CS540" s="140"/>
      <c r="CT540" s="140"/>
      <c r="CU540" s="140"/>
      <c r="CV540" s="140"/>
      <c r="CW540" s="140"/>
      <c r="CX540" s="139"/>
      <c r="CY540" s="140"/>
      <c r="CZ540" s="140"/>
      <c r="DH540" s="132"/>
      <c r="DR540" s="132"/>
      <c r="EB540" s="132"/>
      <c r="EL540" s="132"/>
      <c r="EV540" s="132"/>
      <c r="FF540" s="132"/>
      <c r="FP540" s="132"/>
      <c r="FZ540" s="132"/>
      <c r="GJ540" s="132"/>
      <c r="GT540" s="132"/>
      <c r="HD540" s="132"/>
      <c r="HN540" s="132"/>
      <c r="HX540" s="132"/>
      <c r="IH540" s="132"/>
    </row>
    <row xmlns:x14ac="http://schemas.microsoft.com/office/spreadsheetml/2009/9/ac" r="541" s="3" customFormat="true" x14ac:dyDescent="0.25">
      <c r="A541" s="401"/>
      <c r="B541" s="132"/>
      <c r="L541" s="132"/>
      <c r="V541" s="132"/>
      <c r="AF541" s="132"/>
      <c r="AP541" s="132"/>
      <c r="AZ541" s="139"/>
      <c r="BA541" s="139"/>
      <c r="BB541" s="139"/>
      <c r="BC541" s="139"/>
      <c r="BD541" s="139"/>
      <c r="BE541" s="139"/>
      <c r="BF541" s="139"/>
      <c r="BG541" s="139"/>
      <c r="BH541" s="140"/>
      <c r="BI541" s="140"/>
      <c r="BJ541" s="139"/>
      <c r="BK541" s="140"/>
      <c r="BL541" s="140"/>
      <c r="BM541" s="140"/>
      <c r="BN541" s="140"/>
      <c r="BO541" s="140"/>
      <c r="BP541" s="140"/>
      <c r="BQ541" s="140"/>
      <c r="BR541" s="140"/>
      <c r="BS541" s="140"/>
      <c r="BT541" s="139"/>
      <c r="BU541" s="140"/>
      <c r="BV541" s="140"/>
      <c r="BW541" s="140"/>
      <c r="BX541" s="140"/>
      <c r="BY541" s="140"/>
      <c r="BZ541" s="140"/>
      <c r="CA541" s="140"/>
      <c r="CB541" s="140"/>
      <c r="CC541" s="140"/>
      <c r="CD541" s="139"/>
      <c r="CE541" s="140"/>
      <c r="CF541" s="140"/>
      <c r="CG541" s="140"/>
      <c r="CH541" s="140"/>
      <c r="CI541" s="140"/>
      <c r="CJ541" s="140"/>
      <c r="CK541" s="140"/>
      <c r="CL541" s="140"/>
      <c r="CM541" s="140"/>
      <c r="CN541" s="139"/>
      <c r="CO541" s="140"/>
      <c r="CP541" s="140"/>
      <c r="CQ541" s="140"/>
      <c r="CR541" s="140"/>
      <c r="CS541" s="140"/>
      <c r="CT541" s="140"/>
      <c r="CU541" s="140"/>
      <c r="CV541" s="140"/>
      <c r="CW541" s="140"/>
      <c r="CX541" s="139"/>
      <c r="CY541" s="140"/>
      <c r="CZ541" s="140"/>
      <c r="DH541" s="132"/>
      <c r="DR541" s="132"/>
      <c r="EB541" s="132"/>
      <c r="EL541" s="132"/>
      <c r="EV541" s="132"/>
      <c r="FF541" s="132"/>
      <c r="FP541" s="132"/>
      <c r="FZ541" s="132"/>
      <c r="GJ541" s="132"/>
      <c r="GT541" s="132"/>
      <c r="HD541" s="132"/>
      <c r="HN541" s="132"/>
      <c r="HX541" s="132"/>
      <c r="IH541" s="132"/>
    </row>
    <row xmlns:x14ac="http://schemas.microsoft.com/office/spreadsheetml/2009/9/ac" r="542" s="3" customFormat="true" x14ac:dyDescent="0.25">
      <c r="A542" s="401"/>
      <c r="B542" s="132"/>
      <c r="L542" s="132"/>
      <c r="V542" s="132"/>
      <c r="AF542" s="132"/>
      <c r="AP542" s="132"/>
      <c r="AZ542" s="139"/>
      <c r="BA542" s="139"/>
      <c r="BB542" s="139"/>
      <c r="BC542" s="139"/>
      <c r="BD542" s="139"/>
      <c r="BE542" s="139"/>
      <c r="BF542" s="139"/>
      <c r="BG542" s="139"/>
      <c r="BH542" s="140"/>
      <c r="BI542" s="140"/>
      <c r="BJ542" s="139"/>
      <c r="BK542" s="140"/>
      <c r="BL542" s="140"/>
      <c r="BM542" s="140"/>
      <c r="BN542" s="140"/>
      <c r="BO542" s="140"/>
      <c r="BP542" s="140"/>
      <c r="BQ542" s="140"/>
      <c r="BR542" s="140"/>
      <c r="BS542" s="140"/>
      <c r="BT542" s="139"/>
      <c r="BU542" s="140"/>
      <c r="BV542" s="140"/>
      <c r="BW542" s="140"/>
      <c r="BX542" s="140"/>
      <c r="BY542" s="140"/>
      <c r="BZ542" s="140"/>
      <c r="CA542" s="140"/>
      <c r="CB542" s="140"/>
      <c r="CC542" s="140"/>
      <c r="CD542" s="139"/>
      <c r="CE542" s="140"/>
      <c r="CF542" s="140"/>
      <c r="CG542" s="140"/>
      <c r="CH542" s="140"/>
      <c r="CI542" s="140"/>
      <c r="CJ542" s="140"/>
      <c r="CK542" s="140"/>
      <c r="CL542" s="140"/>
      <c r="CM542" s="140"/>
      <c r="CN542" s="139"/>
      <c r="CO542" s="140"/>
      <c r="CP542" s="140"/>
      <c r="CQ542" s="140"/>
      <c r="CR542" s="140"/>
      <c r="CS542" s="140"/>
      <c r="CT542" s="140"/>
      <c r="CU542" s="140"/>
      <c r="CV542" s="140"/>
      <c r="CW542" s="140"/>
      <c r="CX542" s="139"/>
      <c r="CY542" s="140"/>
      <c r="CZ542" s="140"/>
      <c r="DH542" s="132"/>
      <c r="DR542" s="132"/>
      <c r="EB542" s="132"/>
      <c r="EL542" s="132"/>
      <c r="EV542" s="132"/>
      <c r="FF542" s="132"/>
      <c r="FP542" s="132"/>
      <c r="FZ542" s="132"/>
      <c r="GJ542" s="132"/>
      <c r="GT542" s="132"/>
      <c r="HD542" s="132"/>
      <c r="HN542" s="132"/>
      <c r="HX542" s="132"/>
      <c r="IH542" s="132"/>
    </row>
    <row xmlns:x14ac="http://schemas.microsoft.com/office/spreadsheetml/2009/9/ac" r="543" s="3" customFormat="true" x14ac:dyDescent="0.25">
      <c r="A543" s="401"/>
      <c r="B543" s="132"/>
      <c r="L543" s="132"/>
      <c r="V543" s="132"/>
      <c r="AF543" s="132"/>
      <c r="AP543" s="132"/>
      <c r="AZ543" s="139"/>
      <c r="BA543" s="139"/>
      <c r="BB543" s="139"/>
      <c r="BC543" s="139"/>
      <c r="BD543" s="139"/>
      <c r="BE543" s="139"/>
      <c r="BF543" s="139"/>
      <c r="BG543" s="139"/>
      <c r="BH543" s="140"/>
      <c r="BI543" s="140"/>
      <c r="BJ543" s="139"/>
      <c r="BK543" s="140"/>
      <c r="BL543" s="140"/>
      <c r="BM543" s="140"/>
      <c r="BN543" s="140"/>
      <c r="BO543" s="140"/>
      <c r="BP543" s="140"/>
      <c r="BQ543" s="140"/>
      <c r="BR543" s="140"/>
      <c r="BS543" s="140"/>
      <c r="BT543" s="139"/>
      <c r="BU543" s="140"/>
      <c r="BV543" s="140"/>
      <c r="BW543" s="140"/>
      <c r="BX543" s="140"/>
      <c r="BY543" s="140"/>
      <c r="BZ543" s="140"/>
      <c r="CA543" s="140"/>
      <c r="CB543" s="140"/>
      <c r="CC543" s="140"/>
      <c r="CD543" s="139"/>
      <c r="CE543" s="140"/>
      <c r="CF543" s="140"/>
      <c r="CG543" s="140"/>
      <c r="CH543" s="140"/>
      <c r="CI543" s="140"/>
      <c r="CJ543" s="140"/>
      <c r="CK543" s="140"/>
      <c r="CL543" s="140"/>
      <c r="CM543" s="140"/>
      <c r="CN543" s="139"/>
      <c r="CO543" s="140"/>
      <c r="CP543" s="140"/>
      <c r="CQ543" s="140"/>
      <c r="CR543" s="140"/>
      <c r="CS543" s="140"/>
      <c r="CT543" s="140"/>
      <c r="CU543" s="140"/>
      <c r="CV543" s="140"/>
      <c r="CW543" s="140"/>
      <c r="CX543" s="139"/>
      <c r="CY543" s="140"/>
      <c r="CZ543" s="140"/>
      <c r="DH543" s="132"/>
      <c r="DR543" s="132"/>
      <c r="EB543" s="132"/>
      <c r="EL543" s="132"/>
      <c r="EV543" s="132"/>
      <c r="FF543" s="132"/>
      <c r="FP543" s="132"/>
      <c r="FZ543" s="132"/>
      <c r="GJ543" s="132"/>
      <c r="GT543" s="132"/>
      <c r="HD543" s="132"/>
      <c r="HN543" s="132"/>
      <c r="HX543" s="132"/>
      <c r="IH543" s="132"/>
    </row>
    <row xmlns:x14ac="http://schemas.microsoft.com/office/spreadsheetml/2009/9/ac" r="544" s="3" customFormat="true" x14ac:dyDescent="0.25">
      <c r="A544" s="401"/>
      <c r="B544" s="132"/>
      <c r="L544" s="132"/>
      <c r="V544" s="132"/>
      <c r="AF544" s="132"/>
      <c r="AP544" s="132"/>
      <c r="AZ544" s="139"/>
      <c r="BA544" s="139"/>
      <c r="BB544" s="139"/>
      <c r="BC544" s="139"/>
      <c r="BD544" s="139"/>
      <c r="BE544" s="139"/>
      <c r="BF544" s="139"/>
      <c r="BG544" s="139"/>
      <c r="BH544" s="140"/>
      <c r="BI544" s="140"/>
      <c r="BJ544" s="139"/>
      <c r="BK544" s="140"/>
      <c r="BL544" s="140"/>
      <c r="BM544" s="140"/>
      <c r="BN544" s="140"/>
      <c r="BO544" s="140"/>
      <c r="BP544" s="140"/>
      <c r="BQ544" s="140"/>
      <c r="BR544" s="140"/>
      <c r="BS544" s="140"/>
      <c r="BT544" s="139"/>
      <c r="BU544" s="140"/>
      <c r="BV544" s="140"/>
      <c r="BW544" s="140"/>
      <c r="BX544" s="140"/>
      <c r="BY544" s="140"/>
      <c r="BZ544" s="140"/>
      <c r="CA544" s="140"/>
      <c r="CB544" s="140"/>
      <c r="CC544" s="140"/>
      <c r="CD544" s="139"/>
      <c r="CE544" s="140"/>
      <c r="CF544" s="140"/>
      <c r="CG544" s="140"/>
      <c r="CH544" s="140"/>
      <c r="CI544" s="140"/>
      <c r="CJ544" s="140"/>
      <c r="CK544" s="140"/>
      <c r="CL544" s="140"/>
      <c r="CM544" s="140"/>
      <c r="CN544" s="139"/>
      <c r="CO544" s="140"/>
      <c r="CP544" s="140"/>
      <c r="CQ544" s="140"/>
      <c r="CR544" s="140"/>
      <c r="CS544" s="140"/>
      <c r="CT544" s="140"/>
      <c r="CU544" s="140"/>
      <c r="CV544" s="140"/>
      <c r="CW544" s="140"/>
      <c r="CX544" s="139"/>
      <c r="CY544" s="140"/>
      <c r="CZ544" s="140"/>
      <c r="DH544" s="132"/>
      <c r="DR544" s="132"/>
      <c r="EB544" s="132"/>
      <c r="EL544" s="132"/>
      <c r="EV544" s="132"/>
      <c r="FF544" s="132"/>
      <c r="FP544" s="132"/>
      <c r="FZ544" s="132"/>
      <c r="GJ544" s="132"/>
      <c r="GT544" s="132"/>
      <c r="HD544" s="132"/>
      <c r="HN544" s="132"/>
      <c r="HX544" s="132"/>
      <c r="IH544" s="132"/>
    </row>
    <row xmlns:x14ac="http://schemas.microsoft.com/office/spreadsheetml/2009/9/ac" r="545" s="3" customFormat="true" x14ac:dyDescent="0.25">
      <c r="A545" s="401"/>
      <c r="B545" s="132"/>
      <c r="L545" s="132"/>
      <c r="V545" s="132"/>
      <c r="AF545" s="132"/>
      <c r="AP545" s="132"/>
      <c r="AZ545" s="139"/>
      <c r="BA545" s="139"/>
      <c r="BB545" s="139"/>
      <c r="BC545" s="139"/>
      <c r="BD545" s="139"/>
      <c r="BE545" s="139"/>
      <c r="BF545" s="139"/>
      <c r="BG545" s="139"/>
      <c r="BH545" s="140"/>
      <c r="BI545" s="140"/>
      <c r="BJ545" s="139"/>
      <c r="BK545" s="140"/>
      <c r="BL545" s="140"/>
      <c r="BM545" s="140"/>
      <c r="BN545" s="140"/>
      <c r="BO545" s="140"/>
      <c r="BP545" s="140"/>
      <c r="BQ545" s="140"/>
      <c r="BR545" s="140"/>
      <c r="BS545" s="140"/>
      <c r="BT545" s="139"/>
      <c r="BU545" s="140"/>
      <c r="BV545" s="140"/>
      <c r="BW545" s="140"/>
      <c r="BX545" s="140"/>
      <c r="BY545" s="140"/>
      <c r="BZ545" s="140"/>
      <c r="CA545" s="140"/>
      <c r="CB545" s="140"/>
      <c r="CC545" s="140"/>
      <c r="CD545" s="139"/>
      <c r="CE545" s="140"/>
      <c r="CF545" s="140"/>
      <c r="CG545" s="140"/>
      <c r="CH545" s="140"/>
      <c r="CI545" s="140"/>
      <c r="CJ545" s="140"/>
      <c r="CK545" s="140"/>
      <c r="CL545" s="140"/>
      <c r="CM545" s="140"/>
      <c r="CN545" s="139"/>
      <c r="CO545" s="140"/>
      <c r="CP545" s="140"/>
      <c r="CQ545" s="140"/>
      <c r="CR545" s="140"/>
      <c r="CS545" s="140"/>
      <c r="CT545" s="140"/>
      <c r="CU545" s="140"/>
      <c r="CV545" s="140"/>
      <c r="CW545" s="140"/>
      <c r="CX545" s="139"/>
      <c r="CY545" s="140"/>
      <c r="CZ545" s="140"/>
      <c r="DH545" s="132"/>
      <c r="DR545" s="132"/>
      <c r="EB545" s="132"/>
      <c r="EL545" s="132"/>
      <c r="EV545" s="132"/>
      <c r="FF545" s="132"/>
      <c r="FP545" s="132"/>
      <c r="FZ545" s="132"/>
      <c r="GJ545" s="132"/>
      <c r="GT545" s="132"/>
      <c r="HD545" s="132"/>
      <c r="HN545" s="132"/>
      <c r="HX545" s="132"/>
      <c r="IH545" s="132"/>
    </row>
    <row xmlns:x14ac="http://schemas.microsoft.com/office/spreadsheetml/2009/9/ac" r="546" s="3" customFormat="true" x14ac:dyDescent="0.25">
      <c r="A546" s="401"/>
      <c r="B546" s="132"/>
      <c r="L546" s="132"/>
      <c r="V546" s="132"/>
      <c r="AF546" s="132"/>
      <c r="AP546" s="132"/>
      <c r="AZ546" s="139"/>
      <c r="BA546" s="139"/>
      <c r="BB546" s="139"/>
      <c r="BC546" s="139"/>
      <c r="BD546" s="139"/>
      <c r="BE546" s="139"/>
      <c r="BF546" s="139"/>
      <c r="BG546" s="139"/>
      <c r="BH546" s="140"/>
      <c r="BI546" s="140"/>
      <c r="BJ546" s="139"/>
      <c r="BK546" s="140"/>
      <c r="BL546" s="140"/>
      <c r="BM546" s="140"/>
      <c r="BN546" s="140"/>
      <c r="BO546" s="140"/>
      <c r="BP546" s="140"/>
      <c r="BQ546" s="140"/>
      <c r="BR546" s="140"/>
      <c r="BS546" s="140"/>
      <c r="BT546" s="139"/>
      <c r="BU546" s="140"/>
      <c r="BV546" s="140"/>
      <c r="BW546" s="140"/>
      <c r="BX546" s="140"/>
      <c r="BY546" s="140"/>
      <c r="BZ546" s="140"/>
      <c r="CA546" s="140"/>
      <c r="CB546" s="140"/>
      <c r="CC546" s="140"/>
      <c r="CD546" s="139"/>
      <c r="CE546" s="140"/>
      <c r="CF546" s="140"/>
      <c r="CG546" s="140"/>
      <c r="CH546" s="140"/>
      <c r="CI546" s="140"/>
      <c r="CJ546" s="140"/>
      <c r="CK546" s="140"/>
      <c r="CL546" s="140"/>
      <c r="CM546" s="140"/>
      <c r="CN546" s="139"/>
      <c r="CO546" s="140"/>
      <c r="CP546" s="140"/>
      <c r="CQ546" s="140"/>
      <c r="CR546" s="140"/>
      <c r="CS546" s="140"/>
      <c r="CT546" s="140"/>
      <c r="CU546" s="140"/>
      <c r="CV546" s="140"/>
      <c r="CW546" s="140"/>
      <c r="CX546" s="139"/>
      <c r="CY546" s="140"/>
      <c r="CZ546" s="140"/>
      <c r="DH546" s="132"/>
      <c r="DR546" s="132"/>
      <c r="EB546" s="132"/>
      <c r="EL546" s="132"/>
      <c r="EV546" s="132"/>
      <c r="FF546" s="132"/>
      <c r="FP546" s="132"/>
      <c r="FZ546" s="132"/>
      <c r="GJ546" s="132"/>
      <c r="GT546" s="132"/>
      <c r="HD546" s="132"/>
      <c r="HN546" s="132"/>
      <c r="HX546" s="132"/>
      <c r="IH546" s="132"/>
    </row>
    <row xmlns:x14ac="http://schemas.microsoft.com/office/spreadsheetml/2009/9/ac" r="547" s="3" customFormat="true" x14ac:dyDescent="0.25">
      <c r="A547" s="401"/>
      <c r="B547" s="132"/>
      <c r="L547" s="132"/>
      <c r="V547" s="132"/>
      <c r="AF547" s="132"/>
      <c r="AP547" s="132"/>
      <c r="AZ547" s="139"/>
      <c r="BA547" s="139"/>
      <c r="BB547" s="139"/>
      <c r="BC547" s="139"/>
      <c r="BD547" s="139"/>
      <c r="BE547" s="139"/>
      <c r="BF547" s="139"/>
      <c r="BG547" s="139"/>
      <c r="BH547" s="140"/>
      <c r="BI547" s="140"/>
      <c r="BJ547" s="139"/>
      <c r="BK547" s="140"/>
      <c r="BL547" s="140"/>
      <c r="BM547" s="140"/>
      <c r="BN547" s="140"/>
      <c r="BO547" s="140"/>
      <c r="BP547" s="140"/>
      <c r="BQ547" s="140"/>
      <c r="BR547" s="140"/>
      <c r="BS547" s="140"/>
      <c r="BT547" s="139"/>
      <c r="BU547" s="140"/>
      <c r="BV547" s="140"/>
      <c r="BW547" s="140"/>
      <c r="BX547" s="140"/>
      <c r="BY547" s="140"/>
      <c r="BZ547" s="140"/>
      <c r="CA547" s="140"/>
      <c r="CB547" s="140"/>
      <c r="CC547" s="140"/>
      <c r="CD547" s="139"/>
      <c r="CE547" s="140"/>
      <c r="CF547" s="140"/>
      <c r="CG547" s="140"/>
      <c r="CH547" s="140"/>
      <c r="CI547" s="140"/>
      <c r="CJ547" s="140"/>
      <c r="CK547" s="140"/>
      <c r="CL547" s="140"/>
      <c r="CM547" s="140"/>
      <c r="CN547" s="139"/>
      <c r="CO547" s="140"/>
      <c r="CP547" s="140"/>
      <c r="CQ547" s="140"/>
      <c r="CR547" s="140"/>
      <c r="CS547" s="140"/>
      <c r="CT547" s="140"/>
      <c r="CU547" s="140"/>
      <c r="CV547" s="140"/>
      <c r="CW547" s="140"/>
      <c r="CX547" s="139"/>
      <c r="CY547" s="140"/>
      <c r="CZ547" s="140"/>
      <c r="DH547" s="132"/>
      <c r="DR547" s="132"/>
      <c r="EB547" s="132"/>
      <c r="EL547" s="132"/>
      <c r="EV547" s="132"/>
      <c r="FF547" s="132"/>
      <c r="FP547" s="132"/>
      <c r="FZ547" s="132"/>
      <c r="GJ547" s="132"/>
      <c r="GT547" s="132"/>
      <c r="HD547" s="132"/>
      <c r="HN547" s="132"/>
      <c r="HX547" s="132"/>
      <c r="IH547" s="132"/>
    </row>
    <row xmlns:x14ac="http://schemas.microsoft.com/office/spreadsheetml/2009/9/ac" r="548" s="3" customFormat="true" x14ac:dyDescent="0.25">
      <c r="A548" s="401"/>
      <c r="B548" s="132"/>
      <c r="L548" s="132"/>
      <c r="V548" s="132"/>
      <c r="AF548" s="132"/>
      <c r="AP548" s="132"/>
      <c r="AZ548" s="139"/>
      <c r="BA548" s="139"/>
      <c r="BB548" s="139"/>
      <c r="BC548" s="139"/>
      <c r="BD548" s="139"/>
      <c r="BE548" s="139"/>
      <c r="BF548" s="139"/>
      <c r="BG548" s="139"/>
      <c r="BH548" s="140"/>
      <c r="BI548" s="140"/>
      <c r="BJ548" s="139"/>
      <c r="BK548" s="140"/>
      <c r="BL548" s="140"/>
      <c r="BM548" s="140"/>
      <c r="BN548" s="140"/>
      <c r="BO548" s="140"/>
      <c r="BP548" s="140"/>
      <c r="BQ548" s="140"/>
      <c r="BR548" s="140"/>
      <c r="BS548" s="140"/>
      <c r="BT548" s="139"/>
      <c r="BU548" s="140"/>
      <c r="BV548" s="140"/>
      <c r="BW548" s="140"/>
      <c r="BX548" s="140"/>
      <c r="BY548" s="140"/>
      <c r="BZ548" s="140"/>
      <c r="CA548" s="140"/>
      <c r="CB548" s="140"/>
      <c r="CC548" s="140"/>
      <c r="CD548" s="139"/>
      <c r="CE548" s="140"/>
      <c r="CF548" s="140"/>
      <c r="CG548" s="140"/>
      <c r="CH548" s="140"/>
      <c r="CI548" s="140"/>
      <c r="CJ548" s="140"/>
      <c r="CK548" s="140"/>
      <c r="CL548" s="140"/>
      <c r="CM548" s="140"/>
      <c r="CN548" s="139"/>
      <c r="CO548" s="140"/>
      <c r="CP548" s="140"/>
      <c r="CQ548" s="140"/>
      <c r="CR548" s="140"/>
      <c r="CS548" s="140"/>
      <c r="CT548" s="140"/>
      <c r="CU548" s="140"/>
      <c r="CV548" s="140"/>
      <c r="CW548" s="140"/>
      <c r="CX548" s="139"/>
      <c r="CY548" s="140"/>
      <c r="CZ548" s="140"/>
      <c r="DH548" s="132"/>
      <c r="DR548" s="132"/>
      <c r="EB548" s="132"/>
      <c r="EL548" s="132"/>
      <c r="EV548" s="132"/>
      <c r="FF548" s="132"/>
      <c r="FP548" s="132"/>
      <c r="FZ548" s="132"/>
      <c r="GJ548" s="132"/>
      <c r="GT548" s="132"/>
      <c r="HD548" s="132"/>
      <c r="HN548" s="132"/>
      <c r="HX548" s="132"/>
      <c r="IH548" s="132"/>
    </row>
    <row xmlns:x14ac="http://schemas.microsoft.com/office/spreadsheetml/2009/9/ac" r="549" s="3" customFormat="true" x14ac:dyDescent="0.25">
      <c r="A549" s="401"/>
      <c r="B549" s="132"/>
      <c r="L549" s="132"/>
      <c r="V549" s="132"/>
      <c r="AF549" s="132"/>
      <c r="AP549" s="132"/>
      <c r="AZ549" s="139"/>
      <c r="BA549" s="139"/>
      <c r="BB549" s="139"/>
      <c r="BC549" s="139"/>
      <c r="BD549" s="139"/>
      <c r="BE549" s="139"/>
      <c r="BF549" s="139"/>
      <c r="BG549" s="139"/>
      <c r="BH549" s="140"/>
      <c r="BI549" s="140"/>
      <c r="BJ549" s="139"/>
      <c r="BK549" s="140"/>
      <c r="BL549" s="140"/>
      <c r="BM549" s="140"/>
      <c r="BN549" s="140"/>
      <c r="BO549" s="140"/>
      <c r="BP549" s="140"/>
      <c r="BQ549" s="140"/>
      <c r="BR549" s="140"/>
      <c r="BS549" s="140"/>
      <c r="BT549" s="139"/>
      <c r="BU549" s="140"/>
      <c r="BV549" s="140"/>
      <c r="BW549" s="140"/>
      <c r="BX549" s="140"/>
      <c r="BY549" s="140"/>
      <c r="BZ549" s="140"/>
      <c r="CA549" s="140"/>
      <c r="CB549" s="140"/>
      <c r="CC549" s="140"/>
      <c r="CD549" s="139"/>
      <c r="CE549" s="140"/>
      <c r="CF549" s="140"/>
      <c r="CG549" s="140"/>
      <c r="CH549" s="140"/>
      <c r="CI549" s="140"/>
      <c r="CJ549" s="140"/>
      <c r="CK549" s="140"/>
      <c r="CL549" s="140"/>
      <c r="CM549" s="140"/>
      <c r="CN549" s="139"/>
      <c r="CO549" s="140"/>
      <c r="CP549" s="140"/>
      <c r="CQ549" s="140"/>
      <c r="CR549" s="140"/>
      <c r="CS549" s="140"/>
      <c r="CT549" s="140"/>
      <c r="CU549" s="140"/>
      <c r="CV549" s="140"/>
      <c r="CW549" s="140"/>
      <c r="CX549" s="139"/>
      <c r="CY549" s="140"/>
      <c r="CZ549" s="140"/>
      <c r="DH549" s="132"/>
      <c r="DR549" s="132"/>
      <c r="EB549" s="132"/>
      <c r="EL549" s="132"/>
      <c r="EV549" s="132"/>
      <c r="FF549" s="132"/>
      <c r="FP549" s="132"/>
      <c r="FZ549" s="132"/>
      <c r="GJ549" s="132"/>
      <c r="GT549" s="132"/>
      <c r="HD549" s="132"/>
      <c r="HN549" s="132"/>
      <c r="HX549" s="132"/>
      <c r="IH549" s="132"/>
    </row>
    <row xmlns:x14ac="http://schemas.microsoft.com/office/spreadsheetml/2009/9/ac" r="550" s="3" customFormat="true" x14ac:dyDescent="0.25">
      <c r="A550" s="401"/>
      <c r="B550" s="132"/>
      <c r="L550" s="132"/>
      <c r="V550" s="132"/>
      <c r="AF550" s="132"/>
      <c r="AP550" s="132"/>
      <c r="AZ550" s="139"/>
      <c r="BA550" s="139"/>
      <c r="BB550" s="139"/>
      <c r="BC550" s="139"/>
      <c r="BD550" s="139"/>
      <c r="BE550" s="139"/>
      <c r="BF550" s="139"/>
      <c r="BG550" s="139"/>
      <c r="BH550" s="140"/>
      <c r="BI550" s="140"/>
      <c r="BJ550" s="139"/>
      <c r="BK550" s="140"/>
      <c r="BL550" s="140"/>
      <c r="BM550" s="140"/>
      <c r="BN550" s="140"/>
      <c r="BO550" s="140"/>
      <c r="BP550" s="140"/>
      <c r="BQ550" s="140"/>
      <c r="BR550" s="140"/>
      <c r="BS550" s="140"/>
      <c r="BT550" s="139"/>
      <c r="BU550" s="140"/>
      <c r="BV550" s="140"/>
      <c r="BW550" s="140"/>
      <c r="BX550" s="140"/>
      <c r="BY550" s="140"/>
      <c r="BZ550" s="140"/>
      <c r="CA550" s="140"/>
      <c r="CB550" s="140"/>
      <c r="CC550" s="140"/>
      <c r="CD550" s="139"/>
      <c r="CE550" s="140"/>
      <c r="CF550" s="140"/>
      <c r="CG550" s="140"/>
      <c r="CH550" s="140"/>
      <c r="CI550" s="140"/>
      <c r="CJ550" s="140"/>
      <c r="CK550" s="140"/>
      <c r="CL550" s="140"/>
      <c r="CM550" s="140"/>
      <c r="CN550" s="139"/>
      <c r="CO550" s="140"/>
      <c r="CP550" s="140"/>
      <c r="CQ550" s="140"/>
      <c r="CR550" s="140"/>
      <c r="CS550" s="140"/>
      <c r="CT550" s="140"/>
      <c r="CU550" s="140"/>
      <c r="CV550" s="140"/>
      <c r="CW550" s="140"/>
      <c r="CX550" s="139"/>
      <c r="CY550" s="140"/>
      <c r="CZ550" s="140"/>
      <c r="DH550" s="132"/>
      <c r="DR550" s="132"/>
      <c r="EB550" s="132"/>
      <c r="EL550" s="132"/>
      <c r="EV550" s="132"/>
      <c r="FF550" s="132"/>
      <c r="FP550" s="132"/>
      <c r="FZ550" s="132"/>
      <c r="GJ550" s="132"/>
      <c r="GT550" s="132"/>
      <c r="HD550" s="132"/>
      <c r="HN550" s="132"/>
      <c r="HX550" s="132"/>
      <c r="IH550" s="132"/>
    </row>
    <row xmlns:x14ac="http://schemas.microsoft.com/office/spreadsheetml/2009/9/ac" r="551" s="3" customFormat="true" x14ac:dyDescent="0.25">
      <c r="A551" s="401"/>
      <c r="B551" s="132"/>
      <c r="L551" s="132"/>
      <c r="V551" s="132"/>
      <c r="AF551" s="132"/>
      <c r="AP551" s="132"/>
      <c r="AZ551" s="139"/>
      <c r="BA551" s="139"/>
      <c r="BB551" s="139"/>
      <c r="BC551" s="139"/>
      <c r="BD551" s="139"/>
      <c r="BE551" s="139"/>
      <c r="BF551" s="139"/>
      <c r="BG551" s="139"/>
      <c r="BH551" s="140"/>
      <c r="BI551" s="140"/>
      <c r="BJ551" s="139"/>
      <c r="BK551" s="140"/>
      <c r="BL551" s="140"/>
      <c r="BM551" s="140"/>
      <c r="BN551" s="140"/>
      <c r="BO551" s="140"/>
      <c r="BP551" s="140"/>
      <c r="BQ551" s="140"/>
      <c r="BR551" s="140"/>
      <c r="BS551" s="140"/>
      <c r="BT551" s="139"/>
      <c r="BU551" s="140"/>
      <c r="BV551" s="140"/>
      <c r="BW551" s="140"/>
      <c r="BX551" s="140"/>
      <c r="BY551" s="140"/>
      <c r="BZ551" s="140"/>
      <c r="CA551" s="140"/>
      <c r="CB551" s="140"/>
      <c r="CC551" s="140"/>
      <c r="CD551" s="139"/>
      <c r="CE551" s="140"/>
      <c r="CF551" s="140"/>
      <c r="CG551" s="140"/>
      <c r="CH551" s="140"/>
      <c r="CI551" s="140"/>
      <c r="CJ551" s="140"/>
      <c r="CK551" s="140"/>
      <c r="CL551" s="140"/>
      <c r="CM551" s="140"/>
      <c r="CN551" s="139"/>
      <c r="CO551" s="140"/>
      <c r="CP551" s="140"/>
      <c r="CQ551" s="140"/>
      <c r="CR551" s="140"/>
      <c r="CS551" s="140"/>
      <c r="CT551" s="140"/>
      <c r="CU551" s="140"/>
      <c r="CV551" s="140"/>
      <c r="CW551" s="140"/>
      <c r="CX551" s="139"/>
      <c r="CY551" s="140"/>
      <c r="CZ551" s="140"/>
      <c r="DH551" s="132"/>
      <c r="DR551" s="132"/>
      <c r="EB551" s="132"/>
      <c r="EL551" s="132"/>
      <c r="EV551" s="132"/>
      <c r="FF551" s="132"/>
      <c r="FP551" s="132"/>
      <c r="FZ551" s="132"/>
      <c r="GJ551" s="132"/>
      <c r="GT551" s="132"/>
      <c r="HD551" s="132"/>
      <c r="HN551" s="132"/>
      <c r="HX551" s="132"/>
      <c r="IH551" s="132"/>
    </row>
    <row xmlns:x14ac="http://schemas.microsoft.com/office/spreadsheetml/2009/9/ac" r="552" s="3" customFormat="true" x14ac:dyDescent="0.25">
      <c r="A552" s="401"/>
      <c r="B552" s="132"/>
      <c r="L552" s="132"/>
      <c r="V552" s="132"/>
      <c r="AF552" s="132"/>
      <c r="AP552" s="132"/>
      <c r="AZ552" s="139"/>
      <c r="BA552" s="139"/>
      <c r="BB552" s="139"/>
      <c r="BC552" s="139"/>
      <c r="BD552" s="139"/>
      <c r="BE552" s="139"/>
      <c r="BF552" s="139"/>
      <c r="BG552" s="139"/>
      <c r="BH552" s="140"/>
      <c r="BI552" s="140"/>
      <c r="BJ552" s="139"/>
      <c r="BK552" s="140"/>
      <c r="BL552" s="140"/>
      <c r="BM552" s="140"/>
      <c r="BN552" s="140"/>
      <c r="BO552" s="140"/>
      <c r="BP552" s="140"/>
      <c r="BQ552" s="140"/>
      <c r="BR552" s="140"/>
      <c r="BS552" s="140"/>
      <c r="BT552" s="139"/>
      <c r="BU552" s="140"/>
      <c r="BV552" s="140"/>
      <c r="BW552" s="140"/>
      <c r="BX552" s="140"/>
      <c r="BY552" s="140"/>
      <c r="BZ552" s="140"/>
      <c r="CA552" s="140"/>
      <c r="CB552" s="140"/>
      <c r="CC552" s="140"/>
      <c r="CD552" s="139"/>
      <c r="CE552" s="140"/>
      <c r="CF552" s="140"/>
      <c r="CG552" s="140"/>
      <c r="CH552" s="140"/>
      <c r="CI552" s="140"/>
      <c r="CJ552" s="140"/>
      <c r="CK552" s="140"/>
      <c r="CL552" s="140"/>
      <c r="CM552" s="140"/>
      <c r="CN552" s="139"/>
      <c r="CO552" s="140"/>
      <c r="CP552" s="140"/>
      <c r="CQ552" s="140"/>
      <c r="CR552" s="140"/>
      <c r="CS552" s="140"/>
      <c r="CT552" s="140"/>
      <c r="CU552" s="140"/>
      <c r="CV552" s="140"/>
      <c r="CW552" s="140"/>
      <c r="CX552" s="139"/>
      <c r="CY552" s="140"/>
      <c r="CZ552" s="140"/>
      <c r="DH552" s="132"/>
      <c r="DR552" s="132"/>
      <c r="EB552" s="132"/>
      <c r="EL552" s="132"/>
      <c r="EV552" s="132"/>
      <c r="FF552" s="132"/>
      <c r="FP552" s="132"/>
      <c r="FZ552" s="132"/>
      <c r="GJ552" s="132"/>
      <c r="GT552" s="132"/>
      <c r="HD552" s="132"/>
      <c r="HN552" s="132"/>
      <c r="HX552" s="132"/>
      <c r="IH552" s="132"/>
    </row>
    <row xmlns:x14ac="http://schemas.microsoft.com/office/spreadsheetml/2009/9/ac" r="553" s="3" customFormat="true" x14ac:dyDescent="0.25">
      <c r="A553" s="401"/>
      <c r="B553" s="132"/>
      <c r="L553" s="132"/>
      <c r="V553" s="132"/>
      <c r="AF553" s="132"/>
      <c r="AP553" s="132"/>
      <c r="AZ553" s="139"/>
      <c r="BA553" s="139"/>
      <c r="BB553" s="139"/>
      <c r="BC553" s="139"/>
      <c r="BD553" s="139"/>
      <c r="BE553" s="139"/>
      <c r="BF553" s="139"/>
      <c r="BG553" s="139"/>
      <c r="BH553" s="140"/>
      <c r="BI553" s="140"/>
      <c r="BJ553" s="139"/>
      <c r="BK553" s="140"/>
      <c r="BL553" s="140"/>
      <c r="BM553" s="140"/>
      <c r="BN553" s="140"/>
      <c r="BO553" s="140"/>
      <c r="BP553" s="140"/>
      <c r="BQ553" s="140"/>
      <c r="BR553" s="140"/>
      <c r="BS553" s="140"/>
      <c r="BT553" s="139"/>
      <c r="BU553" s="140"/>
      <c r="BV553" s="140"/>
      <c r="BW553" s="140"/>
      <c r="BX553" s="140"/>
      <c r="BY553" s="140"/>
      <c r="BZ553" s="140"/>
      <c r="CA553" s="140"/>
      <c r="CB553" s="140"/>
      <c r="CC553" s="140"/>
      <c r="CD553" s="139"/>
      <c r="CE553" s="140"/>
      <c r="CF553" s="140"/>
      <c r="CG553" s="140"/>
      <c r="CH553" s="140"/>
      <c r="CI553" s="140"/>
      <c r="CJ553" s="140"/>
      <c r="CK553" s="140"/>
      <c r="CL553" s="140"/>
      <c r="CM553" s="140"/>
      <c r="CN553" s="139"/>
      <c r="CO553" s="140"/>
      <c r="CP553" s="140"/>
      <c r="CQ553" s="140"/>
      <c r="CR553" s="140"/>
      <c r="CS553" s="140"/>
      <c r="CT553" s="140"/>
      <c r="CU553" s="140"/>
      <c r="CV553" s="140"/>
      <c r="CW553" s="140"/>
      <c r="CX553" s="139"/>
      <c r="CY553" s="140"/>
      <c r="CZ553" s="140"/>
      <c r="DH553" s="132"/>
      <c r="DR553" s="132"/>
      <c r="EB553" s="132"/>
      <c r="EL553" s="132"/>
      <c r="EV553" s="132"/>
      <c r="FF553" s="132"/>
      <c r="FP553" s="132"/>
      <c r="FZ553" s="132"/>
      <c r="GJ553" s="132"/>
      <c r="GT553" s="132"/>
      <c r="HD553" s="132"/>
      <c r="HN553" s="132"/>
      <c r="HX553" s="132"/>
      <c r="IH553" s="132"/>
    </row>
    <row xmlns:x14ac="http://schemas.microsoft.com/office/spreadsheetml/2009/9/ac" r="554" s="3" customFormat="true" x14ac:dyDescent="0.25">
      <c r="A554" s="401"/>
      <c r="B554" s="132"/>
      <c r="L554" s="132"/>
      <c r="V554" s="132"/>
      <c r="AF554" s="132"/>
      <c r="AP554" s="132"/>
      <c r="AZ554" s="139"/>
      <c r="BA554" s="139"/>
      <c r="BB554" s="139"/>
      <c r="BC554" s="139"/>
      <c r="BD554" s="139"/>
      <c r="BE554" s="139"/>
      <c r="BF554" s="139"/>
      <c r="BG554" s="139"/>
      <c r="BH554" s="140"/>
      <c r="BI554" s="140"/>
      <c r="BJ554" s="139"/>
      <c r="BK554" s="140"/>
      <c r="BL554" s="140"/>
      <c r="BM554" s="140"/>
      <c r="BN554" s="140"/>
      <c r="BO554" s="140"/>
      <c r="BP554" s="140"/>
      <c r="BQ554" s="140"/>
      <c r="BR554" s="140"/>
      <c r="BS554" s="140"/>
      <c r="BT554" s="139"/>
      <c r="BU554" s="140"/>
      <c r="BV554" s="140"/>
      <c r="BW554" s="140"/>
      <c r="BX554" s="140"/>
      <c r="BY554" s="140"/>
      <c r="BZ554" s="140"/>
      <c r="CA554" s="140"/>
      <c r="CB554" s="140"/>
      <c r="CC554" s="140"/>
      <c r="CD554" s="139"/>
      <c r="CE554" s="140"/>
      <c r="CF554" s="140"/>
      <c r="CG554" s="140"/>
      <c r="CH554" s="140"/>
      <c r="CI554" s="140"/>
      <c r="CJ554" s="140"/>
      <c r="CK554" s="140"/>
      <c r="CL554" s="140"/>
      <c r="CM554" s="140"/>
      <c r="CN554" s="139"/>
      <c r="CO554" s="140"/>
      <c r="CP554" s="140"/>
      <c r="CQ554" s="140"/>
      <c r="CR554" s="140"/>
      <c r="CS554" s="140"/>
      <c r="CT554" s="140"/>
      <c r="CU554" s="140"/>
      <c r="CV554" s="140"/>
      <c r="CW554" s="140"/>
      <c r="CX554" s="139"/>
      <c r="CY554" s="140"/>
      <c r="CZ554" s="140"/>
      <c r="DH554" s="132"/>
      <c r="DR554" s="132"/>
      <c r="EB554" s="132"/>
      <c r="EL554" s="132"/>
      <c r="EV554" s="132"/>
      <c r="FF554" s="132"/>
      <c r="FP554" s="132"/>
      <c r="FZ554" s="132"/>
      <c r="GJ554" s="132"/>
      <c r="GT554" s="132"/>
      <c r="HD554" s="132"/>
      <c r="HN554" s="132"/>
      <c r="HX554" s="132"/>
      <c r="IH554" s="132"/>
    </row>
    <row xmlns:x14ac="http://schemas.microsoft.com/office/spreadsheetml/2009/9/ac" r="555" s="3" customFormat="true" x14ac:dyDescent="0.25">
      <c r="A555" s="401"/>
      <c r="B555" s="132"/>
      <c r="L555" s="132"/>
      <c r="V555" s="132"/>
      <c r="AF555" s="132"/>
      <c r="AP555" s="132"/>
      <c r="AZ555" s="139"/>
      <c r="BA555" s="139"/>
      <c r="BB555" s="139"/>
      <c r="BC555" s="139"/>
      <c r="BD555" s="139"/>
      <c r="BE555" s="139"/>
      <c r="BF555" s="139"/>
      <c r="BG555" s="139"/>
      <c r="BH555" s="140"/>
      <c r="BI555" s="140"/>
      <c r="BJ555" s="139"/>
      <c r="BK555" s="140"/>
      <c r="BL555" s="140"/>
      <c r="BM555" s="140"/>
      <c r="BN555" s="140"/>
      <c r="BO555" s="140"/>
      <c r="BP555" s="140"/>
      <c r="BQ555" s="140"/>
      <c r="BR555" s="140"/>
      <c r="BS555" s="140"/>
      <c r="BT555" s="139"/>
      <c r="BU555" s="140"/>
      <c r="BV555" s="140"/>
      <c r="BW555" s="140"/>
      <c r="BX555" s="140"/>
      <c r="BY555" s="140"/>
      <c r="BZ555" s="140"/>
      <c r="CA555" s="140"/>
      <c r="CB555" s="140"/>
      <c r="CC555" s="140"/>
      <c r="CD555" s="139"/>
      <c r="CE555" s="140"/>
      <c r="CF555" s="140"/>
      <c r="CG555" s="140"/>
      <c r="CH555" s="140"/>
      <c r="CI555" s="140"/>
      <c r="CJ555" s="140"/>
      <c r="CK555" s="140"/>
      <c r="CL555" s="140"/>
      <c r="CM555" s="140"/>
      <c r="CN555" s="139"/>
      <c r="CO555" s="140"/>
      <c r="CP555" s="140"/>
      <c r="CQ555" s="140"/>
      <c r="CR555" s="140"/>
      <c r="CS555" s="140"/>
      <c r="CT555" s="140"/>
      <c r="CU555" s="140"/>
      <c r="CV555" s="140"/>
      <c r="CW555" s="140"/>
      <c r="CX555" s="139"/>
      <c r="CY555" s="140"/>
      <c r="CZ555" s="140"/>
      <c r="DH555" s="132"/>
      <c r="DR555" s="132"/>
      <c r="EB555" s="132"/>
      <c r="EL555" s="132"/>
      <c r="EV555" s="132"/>
      <c r="FF555" s="132"/>
      <c r="FP555" s="132"/>
      <c r="FZ555" s="132"/>
      <c r="GJ555" s="132"/>
      <c r="GT555" s="132"/>
      <c r="HD555" s="132"/>
      <c r="HN555" s="132"/>
      <c r="HX555" s="132"/>
      <c r="IH555" s="132"/>
    </row>
    <row xmlns:x14ac="http://schemas.microsoft.com/office/spreadsheetml/2009/9/ac" r="556" s="3" customFormat="true" x14ac:dyDescent="0.25">
      <c r="A556" s="401"/>
      <c r="B556" s="132"/>
      <c r="L556" s="132"/>
      <c r="V556" s="132"/>
      <c r="AF556" s="132"/>
      <c r="AP556" s="132"/>
      <c r="AZ556" s="139"/>
      <c r="BA556" s="139"/>
      <c r="BB556" s="139"/>
      <c r="BC556" s="139"/>
      <c r="BD556" s="139"/>
      <c r="BE556" s="139"/>
      <c r="BF556" s="139"/>
      <c r="BG556" s="139"/>
      <c r="BH556" s="140"/>
      <c r="BI556" s="140"/>
      <c r="BJ556" s="139"/>
      <c r="BK556" s="140"/>
      <c r="BL556" s="140"/>
      <c r="BM556" s="140"/>
      <c r="BN556" s="140"/>
      <c r="BO556" s="140"/>
      <c r="BP556" s="140"/>
      <c r="BQ556" s="140"/>
      <c r="BR556" s="140"/>
      <c r="BS556" s="140"/>
      <c r="BT556" s="139"/>
      <c r="BU556" s="140"/>
      <c r="BV556" s="140"/>
      <c r="BW556" s="140"/>
      <c r="BX556" s="140"/>
      <c r="BY556" s="140"/>
      <c r="BZ556" s="140"/>
      <c r="CA556" s="140"/>
      <c r="CB556" s="140"/>
      <c r="CC556" s="140"/>
      <c r="CD556" s="139"/>
      <c r="CE556" s="140"/>
      <c r="CF556" s="140"/>
      <c r="CG556" s="140"/>
      <c r="CH556" s="140"/>
      <c r="CI556" s="140"/>
      <c r="CJ556" s="140"/>
      <c r="CK556" s="140"/>
      <c r="CL556" s="140"/>
      <c r="CM556" s="140"/>
      <c r="CN556" s="139"/>
      <c r="CO556" s="140"/>
      <c r="CP556" s="140"/>
      <c r="CQ556" s="140"/>
      <c r="CR556" s="140"/>
      <c r="CS556" s="140"/>
      <c r="CT556" s="140"/>
      <c r="CU556" s="140"/>
      <c r="CV556" s="140"/>
      <c r="CW556" s="140"/>
      <c r="CX556" s="139"/>
      <c r="CY556" s="140"/>
      <c r="CZ556" s="140"/>
      <c r="DH556" s="132"/>
      <c r="DR556" s="132"/>
      <c r="EB556" s="132"/>
      <c r="EL556" s="132"/>
      <c r="EV556" s="132"/>
      <c r="FF556" s="132"/>
      <c r="FP556" s="132"/>
      <c r="FZ556" s="132"/>
      <c r="GJ556" s="132"/>
      <c r="GT556" s="132"/>
      <c r="HD556" s="132"/>
      <c r="HN556" s="132"/>
      <c r="HX556" s="132"/>
      <c r="IH556" s="132"/>
    </row>
    <row xmlns:x14ac="http://schemas.microsoft.com/office/spreadsheetml/2009/9/ac" r="557" s="3" customFormat="true" x14ac:dyDescent="0.25">
      <c r="A557" s="401"/>
      <c r="B557" s="132"/>
      <c r="L557" s="132"/>
      <c r="V557" s="132"/>
      <c r="AF557" s="132"/>
      <c r="AP557" s="132"/>
      <c r="AZ557" s="139"/>
      <c r="BA557" s="139"/>
      <c r="BB557" s="139"/>
      <c r="BC557" s="139"/>
      <c r="BD557" s="139"/>
      <c r="BE557" s="139"/>
      <c r="BF557" s="139"/>
      <c r="BG557" s="139"/>
      <c r="BH557" s="140"/>
      <c r="BI557" s="140"/>
      <c r="BJ557" s="139"/>
      <c r="BK557" s="140"/>
      <c r="BL557" s="140"/>
      <c r="BM557" s="140"/>
      <c r="BN557" s="140"/>
      <c r="BO557" s="140"/>
      <c r="BP557" s="140"/>
      <c r="BQ557" s="140"/>
      <c r="BR557" s="140"/>
      <c r="BS557" s="140"/>
      <c r="BT557" s="139"/>
      <c r="BU557" s="140"/>
      <c r="BV557" s="140"/>
      <c r="BW557" s="140"/>
      <c r="BX557" s="140"/>
      <c r="BY557" s="140"/>
      <c r="BZ557" s="140"/>
      <c r="CA557" s="140"/>
      <c r="CB557" s="140"/>
      <c r="CC557" s="140"/>
      <c r="CD557" s="139"/>
      <c r="CE557" s="140"/>
      <c r="CF557" s="140"/>
      <c r="CG557" s="140"/>
      <c r="CH557" s="140"/>
      <c r="CI557" s="140"/>
      <c r="CJ557" s="140"/>
      <c r="CK557" s="140"/>
      <c r="CL557" s="140"/>
      <c r="CM557" s="140"/>
      <c r="CN557" s="139"/>
      <c r="CO557" s="140"/>
      <c r="CP557" s="140"/>
      <c r="CQ557" s="140"/>
      <c r="CR557" s="140"/>
      <c r="CS557" s="140"/>
      <c r="CT557" s="140"/>
      <c r="CU557" s="140"/>
      <c r="CV557" s="140"/>
      <c r="CW557" s="140"/>
      <c r="CX557" s="139"/>
      <c r="CY557" s="140"/>
      <c r="CZ557" s="140"/>
      <c r="DH557" s="132"/>
      <c r="DR557" s="132"/>
      <c r="EB557" s="132"/>
      <c r="EL557" s="132"/>
      <c r="EV557" s="132"/>
      <c r="FF557" s="132"/>
      <c r="FP557" s="132"/>
      <c r="FZ557" s="132"/>
      <c r="GJ557" s="132"/>
      <c r="GT557" s="132"/>
      <c r="HD557" s="132"/>
      <c r="HN557" s="132"/>
      <c r="HX557" s="132"/>
      <c r="IH557" s="132"/>
    </row>
    <row xmlns:x14ac="http://schemas.microsoft.com/office/spreadsheetml/2009/9/ac" r="558" s="3" customFormat="true" x14ac:dyDescent="0.25">
      <c r="A558" s="401"/>
      <c r="B558" s="132"/>
      <c r="L558" s="132"/>
      <c r="V558" s="132"/>
      <c r="AF558" s="132"/>
      <c r="AP558" s="132"/>
      <c r="AZ558" s="139"/>
      <c r="BA558" s="139"/>
      <c r="BB558" s="139"/>
      <c r="BC558" s="139"/>
      <c r="BD558" s="139"/>
      <c r="BE558" s="139"/>
      <c r="BF558" s="139"/>
      <c r="BG558" s="139"/>
      <c r="BH558" s="140"/>
      <c r="BI558" s="140"/>
      <c r="BJ558" s="139"/>
      <c r="BK558" s="140"/>
      <c r="BL558" s="140"/>
      <c r="BM558" s="140"/>
      <c r="BN558" s="140"/>
      <c r="BO558" s="140"/>
      <c r="BP558" s="140"/>
      <c r="BQ558" s="140"/>
      <c r="BR558" s="140"/>
      <c r="BS558" s="140"/>
      <c r="BT558" s="139"/>
      <c r="BU558" s="140"/>
      <c r="BV558" s="140"/>
      <c r="BW558" s="140"/>
      <c r="BX558" s="140"/>
      <c r="BY558" s="140"/>
      <c r="BZ558" s="140"/>
      <c r="CA558" s="140"/>
      <c r="CB558" s="140"/>
      <c r="CC558" s="140"/>
      <c r="CD558" s="139"/>
      <c r="CE558" s="140"/>
      <c r="CF558" s="140"/>
      <c r="CG558" s="140"/>
      <c r="CH558" s="140"/>
      <c r="CI558" s="140"/>
      <c r="CJ558" s="140"/>
      <c r="CK558" s="140"/>
      <c r="CL558" s="140"/>
      <c r="CM558" s="140"/>
      <c r="CN558" s="139"/>
      <c r="CO558" s="140"/>
      <c r="CP558" s="140"/>
      <c r="CQ558" s="140"/>
      <c r="CR558" s="140"/>
      <c r="CS558" s="140"/>
      <c r="CT558" s="140"/>
      <c r="CU558" s="140"/>
      <c r="CV558" s="140"/>
      <c r="CW558" s="140"/>
      <c r="CX558" s="139"/>
      <c r="CY558" s="140"/>
      <c r="CZ558" s="140"/>
      <c r="DH558" s="132"/>
      <c r="DR558" s="132"/>
      <c r="EB558" s="132"/>
      <c r="EL558" s="132"/>
      <c r="EV558" s="132"/>
      <c r="FF558" s="132"/>
      <c r="FP558" s="132"/>
      <c r="FZ558" s="132"/>
      <c r="GJ558" s="132"/>
      <c r="GT558" s="132"/>
      <c r="HD558" s="132"/>
      <c r="HN558" s="132"/>
      <c r="HX558" s="132"/>
      <c r="IH558" s="132"/>
    </row>
    <row xmlns:x14ac="http://schemas.microsoft.com/office/spreadsheetml/2009/9/ac" r="559" s="3" customFormat="true" x14ac:dyDescent="0.25">
      <c r="A559" s="401"/>
      <c r="B559" s="132"/>
      <c r="L559" s="132"/>
      <c r="V559" s="132"/>
      <c r="AF559" s="132"/>
      <c r="AP559" s="132"/>
      <c r="AZ559" s="139"/>
      <c r="BA559" s="139"/>
      <c r="BB559" s="139"/>
      <c r="BC559" s="139"/>
      <c r="BD559" s="139"/>
      <c r="BE559" s="139"/>
      <c r="BF559" s="139"/>
      <c r="BG559" s="139"/>
      <c r="BH559" s="140"/>
      <c r="BI559" s="140"/>
      <c r="BJ559" s="139"/>
      <c r="BK559" s="140"/>
      <c r="BL559" s="140"/>
      <c r="BM559" s="140"/>
      <c r="BN559" s="140"/>
      <c r="BO559" s="140"/>
      <c r="BP559" s="140"/>
      <c r="BQ559" s="140"/>
      <c r="BR559" s="140"/>
      <c r="BS559" s="140"/>
      <c r="BT559" s="139"/>
      <c r="BU559" s="140"/>
      <c r="BV559" s="140"/>
      <c r="BW559" s="140"/>
      <c r="BX559" s="140"/>
      <c r="BY559" s="140"/>
      <c r="BZ559" s="140"/>
      <c r="CA559" s="140"/>
      <c r="CB559" s="140"/>
      <c r="CC559" s="140"/>
      <c r="CD559" s="139"/>
      <c r="CE559" s="140"/>
      <c r="CF559" s="140"/>
      <c r="CG559" s="140"/>
      <c r="CH559" s="140"/>
      <c r="CI559" s="140"/>
      <c r="CJ559" s="140"/>
      <c r="CK559" s="140"/>
      <c r="CL559" s="140"/>
      <c r="CM559" s="140"/>
      <c r="CN559" s="139"/>
      <c r="CO559" s="140"/>
      <c r="CP559" s="140"/>
      <c r="CQ559" s="140"/>
      <c r="CR559" s="140"/>
      <c r="CS559" s="140"/>
      <c r="CT559" s="140"/>
      <c r="CU559" s="140"/>
      <c r="CV559" s="140"/>
      <c r="CW559" s="140"/>
      <c r="CX559" s="139"/>
      <c r="CY559" s="140"/>
      <c r="CZ559" s="140"/>
      <c r="DH559" s="132"/>
      <c r="DR559" s="132"/>
      <c r="EB559" s="132"/>
      <c r="EL559" s="132"/>
      <c r="EV559" s="132"/>
      <c r="FF559" s="132"/>
      <c r="FP559" s="132"/>
      <c r="FZ559" s="132"/>
      <c r="GJ559" s="132"/>
      <c r="GT559" s="132"/>
      <c r="HD559" s="132"/>
      <c r="HN559" s="132"/>
      <c r="HX559" s="132"/>
      <c r="IH559" s="132"/>
    </row>
    <row xmlns:x14ac="http://schemas.microsoft.com/office/spreadsheetml/2009/9/ac" r="560" s="3" customFormat="true" x14ac:dyDescent="0.25">
      <c r="A560" s="401"/>
      <c r="B560" s="132"/>
      <c r="L560" s="132"/>
      <c r="V560" s="132"/>
      <c r="AF560" s="132"/>
      <c r="AP560" s="132"/>
      <c r="AZ560" s="139"/>
      <c r="BA560" s="139"/>
      <c r="BB560" s="139"/>
      <c r="BC560" s="139"/>
      <c r="BD560" s="139"/>
      <c r="BE560" s="139"/>
      <c r="BF560" s="139"/>
      <c r="BG560" s="139"/>
      <c r="BH560" s="140"/>
      <c r="BI560" s="140"/>
      <c r="BJ560" s="139"/>
      <c r="BK560" s="140"/>
      <c r="BL560" s="140"/>
      <c r="BM560" s="140"/>
      <c r="BN560" s="140"/>
      <c r="BO560" s="140"/>
      <c r="BP560" s="140"/>
      <c r="BQ560" s="140"/>
      <c r="BR560" s="140"/>
      <c r="BS560" s="140"/>
      <c r="BT560" s="139"/>
      <c r="BU560" s="140"/>
      <c r="BV560" s="140"/>
      <c r="BW560" s="140"/>
      <c r="BX560" s="140"/>
      <c r="BY560" s="140"/>
      <c r="BZ560" s="140"/>
      <c r="CA560" s="140"/>
      <c r="CB560" s="140"/>
      <c r="CC560" s="140"/>
      <c r="CD560" s="139"/>
      <c r="CE560" s="140"/>
      <c r="CF560" s="140"/>
      <c r="CG560" s="140"/>
      <c r="CH560" s="140"/>
      <c r="CI560" s="140"/>
      <c r="CJ560" s="140"/>
      <c r="CK560" s="140"/>
      <c r="CL560" s="140"/>
      <c r="CM560" s="140"/>
      <c r="CN560" s="139"/>
      <c r="CO560" s="140"/>
      <c r="CP560" s="140"/>
      <c r="CQ560" s="140"/>
      <c r="CR560" s="140"/>
      <c r="CS560" s="140"/>
      <c r="CT560" s="140"/>
      <c r="CU560" s="140"/>
      <c r="CV560" s="140"/>
      <c r="CW560" s="140"/>
      <c r="CX560" s="139"/>
      <c r="CY560" s="140"/>
      <c r="CZ560" s="140"/>
      <c r="DH560" s="132"/>
      <c r="DR560" s="132"/>
      <c r="EB560" s="132"/>
      <c r="EL560" s="132"/>
      <c r="EV560" s="132"/>
      <c r="FF560" s="132"/>
      <c r="FP560" s="132"/>
      <c r="FZ560" s="132"/>
      <c r="GJ560" s="132"/>
      <c r="GT560" s="132"/>
      <c r="HD560" s="132"/>
      <c r="HN560" s="132"/>
      <c r="HX560" s="132"/>
      <c r="IH560" s="132"/>
    </row>
    <row xmlns:x14ac="http://schemas.microsoft.com/office/spreadsheetml/2009/9/ac" r="561" s="3" customFormat="true" x14ac:dyDescent="0.25">
      <c r="A561" s="401"/>
      <c r="B561" s="132"/>
      <c r="L561" s="132"/>
      <c r="V561" s="132"/>
      <c r="AF561" s="132"/>
      <c r="AP561" s="132"/>
      <c r="AZ561" s="139"/>
      <c r="BA561" s="139"/>
      <c r="BB561" s="139"/>
      <c r="BC561" s="139"/>
      <c r="BD561" s="139"/>
      <c r="BE561" s="139"/>
      <c r="BF561" s="139"/>
      <c r="BG561" s="139"/>
      <c r="BH561" s="140"/>
      <c r="BI561" s="140"/>
      <c r="BJ561" s="139"/>
      <c r="BK561" s="140"/>
      <c r="BL561" s="140"/>
      <c r="BM561" s="140"/>
      <c r="BN561" s="140"/>
      <c r="BO561" s="140"/>
      <c r="BP561" s="140"/>
      <c r="BQ561" s="140"/>
      <c r="BR561" s="140"/>
      <c r="BS561" s="140"/>
      <c r="BT561" s="139"/>
      <c r="BU561" s="140"/>
      <c r="BV561" s="140"/>
      <c r="BW561" s="140"/>
      <c r="BX561" s="140"/>
      <c r="BY561" s="140"/>
      <c r="BZ561" s="140"/>
      <c r="CA561" s="140"/>
      <c r="CB561" s="140"/>
      <c r="CC561" s="140"/>
      <c r="CD561" s="139"/>
      <c r="CE561" s="140"/>
      <c r="CF561" s="140"/>
      <c r="CG561" s="140"/>
      <c r="CH561" s="140"/>
      <c r="CI561" s="140"/>
      <c r="CJ561" s="140"/>
      <c r="CK561" s="140"/>
      <c r="CL561" s="140"/>
      <c r="CM561" s="140"/>
      <c r="CN561" s="139"/>
      <c r="CO561" s="140"/>
      <c r="CP561" s="140"/>
      <c r="CQ561" s="140"/>
      <c r="CR561" s="140"/>
      <c r="CS561" s="140"/>
      <c r="CT561" s="140"/>
      <c r="CU561" s="140"/>
      <c r="CV561" s="140"/>
      <c r="CW561" s="140"/>
      <c r="CX561" s="139"/>
      <c r="CY561" s="140"/>
      <c r="CZ561" s="140"/>
      <c r="DH561" s="132"/>
      <c r="DR561" s="132"/>
      <c r="EB561" s="132"/>
      <c r="EL561" s="132"/>
      <c r="EV561" s="132"/>
      <c r="FF561" s="132"/>
      <c r="FP561" s="132"/>
      <c r="FZ561" s="132"/>
      <c r="GJ561" s="132"/>
      <c r="GT561" s="132"/>
      <c r="HD561" s="132"/>
      <c r="HN561" s="132"/>
      <c r="HX561" s="132"/>
      <c r="IH561" s="132"/>
    </row>
    <row xmlns:x14ac="http://schemas.microsoft.com/office/spreadsheetml/2009/9/ac" r="562" s="3" customFormat="true" x14ac:dyDescent="0.25">
      <c r="A562" s="401"/>
      <c r="B562" s="132"/>
      <c r="L562" s="132"/>
      <c r="V562" s="132"/>
      <c r="AF562" s="132"/>
      <c r="AP562" s="132"/>
      <c r="AZ562" s="139"/>
      <c r="BA562" s="139"/>
      <c r="BB562" s="139"/>
      <c r="BC562" s="139"/>
      <c r="BD562" s="139"/>
      <c r="BE562" s="139"/>
      <c r="BF562" s="139"/>
      <c r="BG562" s="139"/>
      <c r="BH562" s="140"/>
      <c r="BI562" s="140"/>
      <c r="BJ562" s="139"/>
      <c r="BK562" s="140"/>
      <c r="BL562" s="140"/>
      <c r="BM562" s="140"/>
      <c r="BN562" s="140"/>
      <c r="BO562" s="140"/>
      <c r="BP562" s="140"/>
      <c r="BQ562" s="140"/>
      <c r="BR562" s="140"/>
      <c r="BS562" s="140"/>
      <c r="BT562" s="139"/>
      <c r="BU562" s="140"/>
      <c r="BV562" s="140"/>
      <c r="BW562" s="140"/>
      <c r="BX562" s="140"/>
      <c r="BY562" s="140"/>
      <c r="BZ562" s="140"/>
      <c r="CA562" s="140"/>
      <c r="CB562" s="140"/>
      <c r="CC562" s="140"/>
      <c r="CD562" s="139"/>
      <c r="CE562" s="140"/>
      <c r="CF562" s="140"/>
      <c r="CG562" s="140"/>
      <c r="CH562" s="140"/>
      <c r="CI562" s="140"/>
      <c r="CJ562" s="140"/>
      <c r="CK562" s="140"/>
      <c r="CL562" s="140"/>
      <c r="CM562" s="140"/>
      <c r="CN562" s="139"/>
      <c r="CO562" s="140"/>
      <c r="CP562" s="140"/>
      <c r="CQ562" s="140"/>
      <c r="CR562" s="140"/>
      <c r="CS562" s="140"/>
      <c r="CT562" s="140"/>
      <c r="CU562" s="140"/>
      <c r="CV562" s="140"/>
      <c r="CW562" s="140"/>
      <c r="CX562" s="139"/>
      <c r="CY562" s="140"/>
      <c r="CZ562" s="140"/>
      <c r="DH562" s="132"/>
      <c r="DR562" s="132"/>
      <c r="EB562" s="132"/>
      <c r="EL562" s="132"/>
      <c r="EV562" s="132"/>
      <c r="FF562" s="132"/>
      <c r="FP562" s="132"/>
      <c r="FZ562" s="132"/>
      <c r="GJ562" s="132"/>
      <c r="GT562" s="132"/>
      <c r="HD562" s="132"/>
      <c r="HN562" s="132"/>
      <c r="HX562" s="132"/>
      <c r="IH562" s="132"/>
    </row>
    <row xmlns:x14ac="http://schemas.microsoft.com/office/spreadsheetml/2009/9/ac" r="563" s="3" customFormat="true" x14ac:dyDescent="0.25">
      <c r="A563" s="401"/>
      <c r="B563" s="132"/>
      <c r="L563" s="132"/>
      <c r="V563" s="132"/>
      <c r="AF563" s="132"/>
      <c r="AP563" s="132"/>
      <c r="AZ563" s="139"/>
      <c r="BA563" s="139"/>
      <c r="BB563" s="139"/>
      <c r="BC563" s="139"/>
      <c r="BD563" s="139"/>
      <c r="BE563" s="139"/>
      <c r="BF563" s="139"/>
      <c r="BG563" s="139"/>
      <c r="BH563" s="140"/>
      <c r="BI563" s="140"/>
      <c r="BJ563" s="139"/>
      <c r="BK563" s="140"/>
      <c r="BL563" s="140"/>
      <c r="BM563" s="140"/>
      <c r="BN563" s="140"/>
      <c r="BO563" s="140"/>
      <c r="BP563" s="140"/>
      <c r="BQ563" s="140"/>
      <c r="BR563" s="140"/>
      <c r="BS563" s="140"/>
      <c r="BT563" s="139"/>
      <c r="BU563" s="140"/>
      <c r="BV563" s="140"/>
      <c r="BW563" s="140"/>
      <c r="BX563" s="140"/>
      <c r="BY563" s="140"/>
      <c r="BZ563" s="140"/>
      <c r="CA563" s="140"/>
      <c r="CB563" s="140"/>
      <c r="CC563" s="140"/>
      <c r="CD563" s="139"/>
      <c r="CE563" s="140"/>
      <c r="CF563" s="140"/>
      <c r="CG563" s="140"/>
      <c r="CH563" s="140"/>
      <c r="CI563" s="140"/>
      <c r="CJ563" s="140"/>
      <c r="CK563" s="140"/>
      <c r="CL563" s="140"/>
      <c r="CM563" s="140"/>
      <c r="CN563" s="139"/>
      <c r="CO563" s="140"/>
      <c r="CP563" s="140"/>
      <c r="CQ563" s="140"/>
      <c r="CR563" s="140"/>
      <c r="CS563" s="140"/>
      <c r="CT563" s="140"/>
      <c r="CU563" s="140"/>
      <c r="CV563" s="140"/>
      <c r="CW563" s="140"/>
      <c r="CX563" s="139"/>
      <c r="CY563" s="140"/>
      <c r="CZ563" s="140"/>
      <c r="DH563" s="132"/>
      <c r="DR563" s="132"/>
      <c r="EB563" s="132"/>
      <c r="EL563" s="132"/>
      <c r="EV563" s="132"/>
      <c r="FF563" s="132"/>
      <c r="FP563" s="132"/>
      <c r="FZ563" s="132"/>
      <c r="GJ563" s="132"/>
      <c r="GT563" s="132"/>
      <c r="HD563" s="132"/>
      <c r="HN563" s="132"/>
      <c r="HX563" s="132"/>
      <c r="IH563" s="132"/>
    </row>
    <row xmlns:x14ac="http://schemas.microsoft.com/office/spreadsheetml/2009/9/ac" r="564" s="3" customFormat="true" x14ac:dyDescent="0.25">
      <c r="A564" s="401"/>
      <c r="B564" s="132"/>
      <c r="L564" s="132"/>
      <c r="V564" s="132"/>
      <c r="AF564" s="132"/>
      <c r="AP564" s="132"/>
      <c r="AZ564" s="139"/>
      <c r="BA564" s="139"/>
      <c r="BB564" s="139"/>
      <c r="BC564" s="139"/>
      <c r="BD564" s="139"/>
      <c r="BE564" s="139"/>
      <c r="BF564" s="139"/>
      <c r="BG564" s="139"/>
      <c r="BH564" s="140"/>
      <c r="BI564" s="140"/>
      <c r="BJ564" s="139"/>
      <c r="BK564" s="140"/>
      <c r="BL564" s="140"/>
      <c r="BM564" s="140"/>
      <c r="BN564" s="140"/>
      <c r="BO564" s="140"/>
      <c r="BP564" s="140"/>
      <c r="BQ564" s="140"/>
      <c r="BR564" s="140"/>
      <c r="BS564" s="140"/>
      <c r="BT564" s="139"/>
      <c r="BU564" s="140"/>
      <c r="BV564" s="140"/>
      <c r="BW564" s="140"/>
      <c r="BX564" s="140"/>
      <c r="BY564" s="140"/>
      <c r="BZ564" s="140"/>
      <c r="CA564" s="140"/>
      <c r="CB564" s="140"/>
      <c r="CC564" s="140"/>
      <c r="CD564" s="139"/>
      <c r="CE564" s="140"/>
      <c r="CF564" s="140"/>
      <c r="CG564" s="140"/>
      <c r="CH564" s="140"/>
      <c r="CI564" s="140"/>
      <c r="CJ564" s="140"/>
      <c r="CK564" s="140"/>
      <c r="CL564" s="140"/>
      <c r="CM564" s="140"/>
      <c r="CN564" s="139"/>
      <c r="CO564" s="140"/>
      <c r="CP564" s="140"/>
      <c r="CQ564" s="140"/>
      <c r="CR564" s="140"/>
      <c r="CS564" s="140"/>
      <c r="CT564" s="140"/>
      <c r="CU564" s="140"/>
      <c r="CV564" s="140"/>
      <c r="CW564" s="140"/>
      <c r="CX564" s="139"/>
      <c r="CY564" s="140"/>
      <c r="CZ564" s="140"/>
      <c r="DH564" s="132"/>
      <c r="DR564" s="132"/>
      <c r="EB564" s="132"/>
      <c r="EL564" s="132"/>
      <c r="EV564" s="132"/>
      <c r="FF564" s="132"/>
      <c r="FP564" s="132"/>
      <c r="FZ564" s="132"/>
      <c r="GJ564" s="132"/>
      <c r="GT564" s="132"/>
      <c r="HD564" s="132"/>
      <c r="HN564" s="132"/>
      <c r="HX564" s="132"/>
      <c r="IH564" s="132"/>
    </row>
    <row xmlns:x14ac="http://schemas.microsoft.com/office/spreadsheetml/2009/9/ac" r="565" s="3" customFormat="true" x14ac:dyDescent="0.25">
      <c r="A565" s="401"/>
      <c r="B565" s="132"/>
      <c r="L565" s="132"/>
      <c r="V565" s="132"/>
      <c r="AF565" s="132"/>
      <c r="AP565" s="132"/>
      <c r="AZ565" s="139"/>
      <c r="BA565" s="139"/>
      <c r="BB565" s="139"/>
      <c r="BC565" s="139"/>
      <c r="BD565" s="139"/>
      <c r="BE565" s="139"/>
      <c r="BF565" s="139"/>
      <c r="BG565" s="139"/>
      <c r="BH565" s="140"/>
      <c r="BI565" s="140"/>
      <c r="BJ565" s="139"/>
      <c r="BK565" s="140"/>
      <c r="BL565" s="140"/>
      <c r="BM565" s="140"/>
      <c r="BN565" s="140"/>
      <c r="BO565" s="140"/>
      <c r="BP565" s="140"/>
      <c r="BQ565" s="140"/>
      <c r="BR565" s="140"/>
      <c r="BS565" s="140"/>
      <c r="BT565" s="139"/>
      <c r="BU565" s="140"/>
      <c r="BV565" s="140"/>
      <c r="BW565" s="140"/>
      <c r="BX565" s="140"/>
      <c r="BY565" s="140"/>
      <c r="BZ565" s="140"/>
      <c r="CA565" s="140"/>
      <c r="CB565" s="140"/>
      <c r="CC565" s="140"/>
      <c r="CD565" s="139"/>
      <c r="CE565" s="140"/>
      <c r="CF565" s="140"/>
      <c r="CG565" s="140"/>
      <c r="CH565" s="140"/>
      <c r="CI565" s="140"/>
      <c r="CJ565" s="140"/>
      <c r="CK565" s="140"/>
      <c r="CL565" s="140"/>
      <c r="CM565" s="140"/>
      <c r="CN565" s="139"/>
      <c r="CO565" s="140"/>
      <c r="CP565" s="140"/>
      <c r="CQ565" s="140"/>
      <c r="CR565" s="140"/>
      <c r="CS565" s="140"/>
      <c r="CT565" s="140"/>
      <c r="CU565" s="140"/>
      <c r="CV565" s="140"/>
      <c r="CW565" s="140"/>
      <c r="CX565" s="139"/>
      <c r="CY565" s="140"/>
      <c r="CZ565" s="140"/>
      <c r="DH565" s="132"/>
      <c r="DR565" s="132"/>
      <c r="EB565" s="132"/>
      <c r="EL565" s="132"/>
      <c r="EV565" s="132"/>
      <c r="FF565" s="132"/>
      <c r="FP565" s="132"/>
      <c r="FZ565" s="132"/>
      <c r="GJ565" s="132"/>
      <c r="GT565" s="132"/>
      <c r="HD565" s="132"/>
      <c r="HN565" s="132"/>
      <c r="HX565" s="132"/>
      <c r="IH565" s="132"/>
    </row>
    <row xmlns:x14ac="http://schemas.microsoft.com/office/spreadsheetml/2009/9/ac" r="566" s="3" customFormat="true" x14ac:dyDescent="0.25">
      <c r="A566" s="401"/>
      <c r="B566" s="132"/>
      <c r="L566" s="132"/>
      <c r="V566" s="132"/>
      <c r="AF566" s="132"/>
      <c r="AP566" s="132"/>
      <c r="AZ566" s="139"/>
      <c r="BA566" s="139"/>
      <c r="BB566" s="139"/>
      <c r="BC566" s="139"/>
      <c r="BD566" s="139"/>
      <c r="BE566" s="139"/>
      <c r="BF566" s="139"/>
      <c r="BG566" s="139"/>
      <c r="BH566" s="140"/>
      <c r="BI566" s="140"/>
      <c r="BJ566" s="139"/>
      <c r="BK566" s="140"/>
      <c r="BL566" s="140"/>
      <c r="BM566" s="140"/>
      <c r="BN566" s="140"/>
      <c r="BO566" s="140"/>
      <c r="BP566" s="140"/>
      <c r="BQ566" s="140"/>
      <c r="BR566" s="140"/>
      <c r="BS566" s="140"/>
      <c r="BT566" s="139"/>
      <c r="BU566" s="140"/>
      <c r="BV566" s="140"/>
      <c r="BW566" s="140"/>
      <c r="BX566" s="140"/>
      <c r="BY566" s="140"/>
      <c r="BZ566" s="140"/>
      <c r="CA566" s="140"/>
      <c r="CB566" s="140"/>
      <c r="CC566" s="140"/>
      <c r="CD566" s="139"/>
      <c r="CE566" s="140"/>
      <c r="CF566" s="140"/>
      <c r="CG566" s="140"/>
      <c r="CH566" s="140"/>
      <c r="CI566" s="140"/>
      <c r="CJ566" s="140"/>
      <c r="CK566" s="140"/>
      <c r="CL566" s="140"/>
      <c r="CM566" s="140"/>
      <c r="CN566" s="139"/>
      <c r="CO566" s="140"/>
      <c r="CP566" s="140"/>
      <c r="CQ566" s="140"/>
      <c r="CR566" s="140"/>
      <c r="CS566" s="140"/>
      <c r="CT566" s="140"/>
      <c r="CU566" s="140"/>
      <c r="CV566" s="140"/>
      <c r="CW566" s="140"/>
      <c r="CX566" s="139"/>
      <c r="CY566" s="140"/>
      <c r="CZ566" s="140"/>
      <c r="DH566" s="132"/>
      <c r="DR566" s="132"/>
      <c r="EB566" s="132"/>
      <c r="EL566" s="132"/>
      <c r="EV566" s="132"/>
      <c r="FF566" s="132"/>
      <c r="FP566" s="132"/>
      <c r="FZ566" s="132"/>
      <c r="GJ566" s="132"/>
      <c r="GT566" s="132"/>
      <c r="HD566" s="132"/>
      <c r="HN566" s="132"/>
      <c r="HX566" s="132"/>
      <c r="IH566" s="132"/>
    </row>
    <row xmlns:x14ac="http://schemas.microsoft.com/office/spreadsheetml/2009/9/ac" r="567" s="3" customFormat="true" x14ac:dyDescent="0.25">
      <c r="A567" s="401"/>
      <c r="B567" s="132"/>
      <c r="L567" s="132"/>
      <c r="V567" s="132"/>
      <c r="AF567" s="132"/>
      <c r="AP567" s="132"/>
      <c r="AZ567" s="139"/>
      <c r="BA567" s="139"/>
      <c r="BB567" s="139"/>
      <c r="BC567" s="139"/>
      <c r="BD567" s="139"/>
      <c r="BE567" s="139"/>
      <c r="BF567" s="139"/>
      <c r="BG567" s="139"/>
      <c r="BH567" s="140"/>
      <c r="BI567" s="140"/>
      <c r="BJ567" s="139"/>
      <c r="BK567" s="140"/>
      <c r="BL567" s="140"/>
      <c r="BM567" s="140"/>
      <c r="BN567" s="140"/>
      <c r="BO567" s="140"/>
      <c r="BP567" s="140"/>
      <c r="BQ567" s="140"/>
      <c r="BR567" s="140"/>
      <c r="BS567" s="140"/>
      <c r="BT567" s="139"/>
      <c r="BU567" s="140"/>
      <c r="BV567" s="140"/>
      <c r="BW567" s="140"/>
      <c r="BX567" s="140"/>
      <c r="BY567" s="140"/>
      <c r="BZ567" s="140"/>
      <c r="CA567" s="140"/>
      <c r="CB567" s="140"/>
      <c r="CC567" s="140"/>
      <c r="CD567" s="139"/>
      <c r="CE567" s="140"/>
      <c r="CF567" s="140"/>
      <c r="CG567" s="140"/>
      <c r="CH567" s="140"/>
      <c r="CI567" s="140"/>
      <c r="CJ567" s="140"/>
      <c r="CK567" s="140"/>
      <c r="CL567" s="140"/>
      <c r="CM567" s="140"/>
      <c r="CN567" s="139"/>
      <c r="CO567" s="140"/>
      <c r="CP567" s="140"/>
      <c r="CQ567" s="140"/>
      <c r="CR567" s="140"/>
      <c r="CS567" s="140"/>
      <c r="CT567" s="140"/>
      <c r="CU567" s="140"/>
      <c r="CV567" s="140"/>
      <c r="CW567" s="140"/>
      <c r="CX567" s="139"/>
      <c r="CY567" s="140"/>
      <c r="CZ567" s="140"/>
      <c r="DH567" s="132"/>
      <c r="DR567" s="132"/>
      <c r="EB567" s="132"/>
      <c r="EL567" s="132"/>
      <c r="EV567" s="132"/>
      <c r="FF567" s="132"/>
      <c r="FP567" s="132"/>
      <c r="FZ567" s="132"/>
      <c r="GJ567" s="132"/>
      <c r="GT567" s="132"/>
      <c r="HD567" s="132"/>
      <c r="HN567" s="132"/>
      <c r="HX567" s="132"/>
      <c r="IH567" s="132"/>
    </row>
    <row xmlns:x14ac="http://schemas.microsoft.com/office/spreadsheetml/2009/9/ac" r="568" s="3" customFormat="true" x14ac:dyDescent="0.25">
      <c r="A568" s="401"/>
      <c r="B568" s="132"/>
      <c r="L568" s="132"/>
      <c r="V568" s="132"/>
      <c r="AF568" s="132"/>
      <c r="AP568" s="132"/>
      <c r="AZ568" s="139"/>
      <c r="BA568" s="139"/>
      <c r="BB568" s="139"/>
      <c r="BC568" s="139"/>
      <c r="BD568" s="139"/>
      <c r="BE568" s="139"/>
      <c r="BF568" s="139"/>
      <c r="BG568" s="139"/>
      <c r="BH568" s="140"/>
      <c r="BI568" s="140"/>
      <c r="BJ568" s="139"/>
      <c r="BK568" s="140"/>
      <c r="BL568" s="140"/>
      <c r="BM568" s="140"/>
      <c r="BN568" s="140"/>
      <c r="BO568" s="140"/>
      <c r="BP568" s="140"/>
      <c r="BQ568" s="140"/>
      <c r="BR568" s="140"/>
      <c r="BS568" s="140"/>
      <c r="BT568" s="139"/>
      <c r="BU568" s="140"/>
      <c r="BV568" s="140"/>
      <c r="BW568" s="140"/>
      <c r="BX568" s="140"/>
      <c r="BY568" s="140"/>
      <c r="BZ568" s="140"/>
      <c r="CA568" s="140"/>
      <c r="CB568" s="140"/>
      <c r="CC568" s="140"/>
      <c r="CD568" s="139"/>
      <c r="CE568" s="140"/>
      <c r="CF568" s="140"/>
      <c r="CG568" s="140"/>
      <c r="CH568" s="140"/>
      <c r="CI568" s="140"/>
      <c r="CJ568" s="140"/>
      <c r="CK568" s="140"/>
      <c r="CL568" s="140"/>
      <c r="CM568" s="140"/>
      <c r="CN568" s="139"/>
      <c r="CO568" s="140"/>
      <c r="CP568" s="140"/>
      <c r="CQ568" s="140"/>
      <c r="CR568" s="140"/>
      <c r="CS568" s="140"/>
      <c r="CT568" s="140"/>
      <c r="CU568" s="140"/>
      <c r="CV568" s="140"/>
      <c r="CW568" s="140"/>
      <c r="CX568" s="139"/>
      <c r="CY568" s="140"/>
      <c r="CZ568" s="140"/>
      <c r="DH568" s="132"/>
      <c r="DR568" s="132"/>
      <c r="EB568" s="132"/>
      <c r="EL568" s="132"/>
      <c r="EV568" s="132"/>
      <c r="FF568" s="132"/>
      <c r="FP568" s="132"/>
      <c r="FZ568" s="132"/>
      <c r="GJ568" s="132"/>
      <c r="GT568" s="132"/>
      <c r="HD568" s="132"/>
      <c r="HN568" s="132"/>
      <c r="HX568" s="132"/>
      <c r="IH568" s="132"/>
    </row>
    <row xmlns:x14ac="http://schemas.microsoft.com/office/spreadsheetml/2009/9/ac" r="569" s="3" customFormat="true" x14ac:dyDescent="0.25">
      <c r="A569" s="401"/>
      <c r="B569" s="132"/>
      <c r="L569" s="132"/>
      <c r="V569" s="132"/>
      <c r="AF569" s="132"/>
      <c r="AP569" s="132"/>
      <c r="AZ569" s="139"/>
      <c r="BA569" s="139"/>
      <c r="BB569" s="139"/>
      <c r="BC569" s="139"/>
      <c r="BD569" s="139"/>
      <c r="BE569" s="139"/>
      <c r="BF569" s="139"/>
      <c r="BG569" s="139"/>
      <c r="BH569" s="140"/>
      <c r="BI569" s="140"/>
      <c r="BJ569" s="139"/>
      <c r="BK569" s="140"/>
      <c r="BL569" s="140"/>
      <c r="BM569" s="140"/>
      <c r="BN569" s="140"/>
      <c r="BO569" s="140"/>
      <c r="BP569" s="140"/>
      <c r="BQ569" s="140"/>
      <c r="BR569" s="140"/>
      <c r="BS569" s="140"/>
      <c r="BT569" s="139"/>
      <c r="BU569" s="140"/>
      <c r="BV569" s="140"/>
      <c r="BW569" s="140"/>
      <c r="BX569" s="140"/>
      <c r="BY569" s="140"/>
      <c r="BZ569" s="140"/>
      <c r="CA569" s="140"/>
      <c r="CB569" s="140"/>
      <c r="CC569" s="140"/>
      <c r="CD569" s="139"/>
      <c r="CE569" s="140"/>
      <c r="CF569" s="140"/>
      <c r="CG569" s="140"/>
      <c r="CH569" s="140"/>
      <c r="CI569" s="140"/>
      <c r="CJ569" s="140"/>
      <c r="CK569" s="140"/>
      <c r="CL569" s="140"/>
      <c r="CM569" s="140"/>
      <c r="CN569" s="139"/>
      <c r="CO569" s="140"/>
      <c r="CP569" s="140"/>
      <c r="CQ569" s="140"/>
      <c r="CR569" s="140"/>
      <c r="CS569" s="140"/>
      <c r="CT569" s="140"/>
      <c r="CU569" s="140"/>
      <c r="CV569" s="140"/>
      <c r="CW569" s="140"/>
      <c r="CX569" s="139"/>
      <c r="CY569" s="140"/>
      <c r="CZ569" s="140"/>
      <c r="DH569" s="132"/>
      <c r="DR569" s="132"/>
      <c r="EB569" s="132"/>
      <c r="EL569" s="132"/>
      <c r="EV569" s="132"/>
      <c r="FF569" s="132"/>
      <c r="FP569" s="132"/>
      <c r="FZ569" s="132"/>
      <c r="GJ569" s="132"/>
      <c r="GT569" s="132"/>
      <c r="HD569" s="132"/>
      <c r="HN569" s="132"/>
      <c r="HX569" s="132"/>
      <c r="IH569" s="132"/>
    </row>
    <row xmlns:x14ac="http://schemas.microsoft.com/office/spreadsheetml/2009/9/ac" r="570" s="3" customFormat="true" x14ac:dyDescent="0.25">
      <c r="A570" s="401"/>
      <c r="B570" s="132"/>
      <c r="L570" s="132"/>
      <c r="V570" s="132"/>
      <c r="AF570" s="132"/>
      <c r="AP570" s="132"/>
      <c r="AZ570" s="139"/>
      <c r="BA570" s="139"/>
      <c r="BB570" s="139"/>
      <c r="BC570" s="139"/>
      <c r="BD570" s="139"/>
      <c r="BE570" s="139"/>
      <c r="BF570" s="139"/>
      <c r="BG570" s="139"/>
      <c r="BH570" s="140"/>
      <c r="BI570" s="140"/>
      <c r="BJ570" s="139"/>
      <c r="BK570" s="140"/>
      <c r="BL570" s="140"/>
      <c r="BM570" s="140"/>
      <c r="BN570" s="140"/>
      <c r="BO570" s="140"/>
      <c r="BP570" s="140"/>
      <c r="BQ570" s="140"/>
      <c r="BR570" s="140"/>
      <c r="BS570" s="140"/>
      <c r="BT570" s="139"/>
      <c r="BU570" s="140"/>
      <c r="BV570" s="140"/>
      <c r="BW570" s="140"/>
      <c r="BX570" s="140"/>
      <c r="BY570" s="140"/>
      <c r="BZ570" s="140"/>
      <c r="CA570" s="140"/>
      <c r="CB570" s="140"/>
      <c r="CC570" s="140"/>
      <c r="CD570" s="139"/>
      <c r="CE570" s="140"/>
      <c r="CF570" s="140"/>
      <c r="CG570" s="140"/>
      <c r="CH570" s="140"/>
      <c r="CI570" s="140"/>
      <c r="CJ570" s="140"/>
      <c r="CK570" s="140"/>
      <c r="CL570" s="140"/>
      <c r="CM570" s="140"/>
      <c r="CN570" s="139"/>
      <c r="CO570" s="140"/>
      <c r="CP570" s="140"/>
      <c r="CQ570" s="140"/>
      <c r="CR570" s="140"/>
      <c r="CS570" s="140"/>
      <c r="CT570" s="140"/>
      <c r="CU570" s="140"/>
      <c r="CV570" s="140"/>
      <c r="CW570" s="140"/>
      <c r="CX570" s="139"/>
      <c r="CY570" s="140"/>
      <c r="CZ570" s="140"/>
      <c r="DH570" s="132"/>
      <c r="DR570" s="132"/>
      <c r="EB570" s="132"/>
      <c r="EL570" s="132"/>
      <c r="EV570" s="132"/>
      <c r="FF570" s="132"/>
      <c r="FP570" s="132"/>
      <c r="FZ570" s="132"/>
      <c r="GJ570" s="132"/>
      <c r="GT570" s="132"/>
      <c r="HD570" s="132"/>
      <c r="HN570" s="132"/>
      <c r="HX570" s="132"/>
      <c r="IH570" s="132"/>
    </row>
    <row xmlns:x14ac="http://schemas.microsoft.com/office/spreadsheetml/2009/9/ac" r="571" s="3" customFormat="true" x14ac:dyDescent="0.25">
      <c r="A571" s="401"/>
      <c r="B571" s="132"/>
      <c r="L571" s="132"/>
      <c r="V571" s="132"/>
      <c r="AF571" s="132"/>
      <c r="AP571" s="132"/>
      <c r="AZ571" s="139"/>
      <c r="BA571" s="139"/>
      <c r="BB571" s="139"/>
      <c r="BC571" s="139"/>
      <c r="BD571" s="139"/>
      <c r="BE571" s="139"/>
      <c r="BF571" s="139"/>
      <c r="BG571" s="139"/>
      <c r="BH571" s="140"/>
      <c r="BI571" s="140"/>
      <c r="BJ571" s="139"/>
      <c r="BK571" s="140"/>
      <c r="BL571" s="140"/>
      <c r="BM571" s="140"/>
      <c r="BN571" s="140"/>
      <c r="BO571" s="140"/>
      <c r="BP571" s="140"/>
      <c r="BQ571" s="140"/>
      <c r="BR571" s="140"/>
      <c r="BS571" s="140"/>
      <c r="BT571" s="139"/>
      <c r="BU571" s="140"/>
      <c r="BV571" s="140"/>
      <c r="BW571" s="140"/>
      <c r="BX571" s="140"/>
      <c r="BY571" s="140"/>
      <c r="BZ571" s="140"/>
      <c r="CA571" s="140"/>
      <c r="CB571" s="140"/>
      <c r="CC571" s="140"/>
      <c r="CD571" s="139"/>
      <c r="CE571" s="140"/>
      <c r="CF571" s="140"/>
      <c r="CG571" s="140"/>
      <c r="CH571" s="140"/>
      <c r="CI571" s="140"/>
      <c r="CJ571" s="140"/>
      <c r="CK571" s="140"/>
      <c r="CL571" s="140"/>
      <c r="CM571" s="140"/>
      <c r="CN571" s="139"/>
      <c r="CO571" s="140"/>
      <c r="CP571" s="140"/>
      <c r="CQ571" s="140"/>
      <c r="CR571" s="140"/>
      <c r="CS571" s="140"/>
      <c r="CT571" s="140"/>
      <c r="CU571" s="140"/>
      <c r="CV571" s="140"/>
      <c r="CW571" s="140"/>
      <c r="CX571" s="139"/>
      <c r="CY571" s="140"/>
      <c r="CZ571" s="140"/>
      <c r="DH571" s="132"/>
      <c r="DR571" s="132"/>
      <c r="EB571" s="132"/>
      <c r="EL571" s="132"/>
      <c r="EV571" s="132"/>
      <c r="FF571" s="132"/>
      <c r="FP571" s="132"/>
      <c r="FZ571" s="132"/>
      <c r="GJ571" s="132"/>
      <c r="GT571" s="132"/>
      <c r="HD571" s="132"/>
      <c r="HN571" s="132"/>
      <c r="HX571" s="132"/>
      <c r="IH571" s="132"/>
    </row>
    <row xmlns:x14ac="http://schemas.microsoft.com/office/spreadsheetml/2009/9/ac" r="572" s="3" customFormat="true" x14ac:dyDescent="0.25">
      <c r="A572" s="401"/>
      <c r="B572" s="132"/>
      <c r="L572" s="132"/>
      <c r="V572" s="132"/>
      <c r="AF572" s="132"/>
      <c r="AP572" s="132"/>
      <c r="AZ572" s="139"/>
      <c r="BA572" s="139"/>
      <c r="BB572" s="139"/>
      <c r="BC572" s="139"/>
      <c r="BD572" s="139"/>
      <c r="BE572" s="139"/>
      <c r="BF572" s="139"/>
      <c r="BG572" s="139"/>
      <c r="BH572" s="140"/>
      <c r="BI572" s="140"/>
      <c r="BJ572" s="139"/>
      <c r="BK572" s="140"/>
      <c r="BL572" s="140"/>
      <c r="BM572" s="140"/>
      <c r="BN572" s="140"/>
      <c r="BO572" s="140"/>
      <c r="BP572" s="140"/>
      <c r="BQ572" s="140"/>
      <c r="BR572" s="140"/>
      <c r="BS572" s="140"/>
      <c r="BT572" s="139"/>
      <c r="BU572" s="140"/>
      <c r="BV572" s="140"/>
      <c r="BW572" s="140"/>
      <c r="BX572" s="140"/>
      <c r="BY572" s="140"/>
      <c r="BZ572" s="140"/>
      <c r="CA572" s="140"/>
      <c r="CB572" s="140"/>
      <c r="CC572" s="140"/>
      <c r="CD572" s="139"/>
      <c r="CE572" s="140"/>
      <c r="CF572" s="140"/>
      <c r="CG572" s="140"/>
      <c r="CH572" s="140"/>
      <c r="CI572" s="140"/>
      <c r="CJ572" s="140"/>
      <c r="CK572" s="140"/>
      <c r="CL572" s="140"/>
      <c r="CM572" s="140"/>
      <c r="CN572" s="139"/>
      <c r="CO572" s="140"/>
      <c r="CP572" s="140"/>
      <c r="CQ572" s="140"/>
      <c r="CR572" s="140"/>
      <c r="CS572" s="140"/>
      <c r="CT572" s="140"/>
      <c r="CU572" s="140"/>
      <c r="CV572" s="140"/>
      <c r="CW572" s="140"/>
      <c r="CX572" s="139"/>
      <c r="CY572" s="140"/>
      <c r="CZ572" s="140"/>
      <c r="DH572" s="132"/>
      <c r="DR572" s="132"/>
      <c r="EB572" s="132"/>
      <c r="EL572" s="132"/>
      <c r="EV572" s="132"/>
      <c r="FF572" s="132"/>
      <c r="FP572" s="132"/>
      <c r="FZ572" s="132"/>
      <c r="GJ572" s="132"/>
      <c r="GT572" s="132"/>
      <c r="HD572" s="132"/>
      <c r="HN572" s="132"/>
      <c r="HX572" s="132"/>
      <c r="IH572" s="132"/>
    </row>
    <row xmlns:x14ac="http://schemas.microsoft.com/office/spreadsheetml/2009/9/ac" r="573" s="3" customFormat="true" x14ac:dyDescent="0.25">
      <c r="A573" s="401"/>
      <c r="B573" s="132"/>
      <c r="L573" s="132"/>
      <c r="V573" s="132"/>
      <c r="AF573" s="132"/>
      <c r="AP573" s="132"/>
      <c r="AZ573" s="139"/>
      <c r="BA573" s="139"/>
      <c r="BB573" s="139"/>
      <c r="BC573" s="139"/>
      <c r="BD573" s="139"/>
      <c r="BE573" s="139"/>
      <c r="BF573" s="139"/>
      <c r="BG573" s="139"/>
      <c r="BH573" s="140"/>
      <c r="BI573" s="140"/>
      <c r="BJ573" s="139"/>
      <c r="BK573" s="140"/>
      <c r="BL573" s="140"/>
      <c r="BM573" s="140"/>
      <c r="BN573" s="140"/>
      <c r="BO573" s="140"/>
      <c r="BP573" s="140"/>
      <c r="BQ573" s="140"/>
      <c r="BR573" s="140"/>
      <c r="BS573" s="140"/>
      <c r="BT573" s="139"/>
      <c r="BU573" s="140"/>
      <c r="BV573" s="140"/>
      <c r="BW573" s="140"/>
      <c r="BX573" s="140"/>
      <c r="BY573" s="140"/>
      <c r="BZ573" s="140"/>
      <c r="CA573" s="140"/>
      <c r="CB573" s="140"/>
      <c r="CC573" s="140"/>
      <c r="CD573" s="139"/>
      <c r="CE573" s="140"/>
      <c r="CF573" s="140"/>
      <c r="CG573" s="140"/>
      <c r="CH573" s="140"/>
      <c r="CI573" s="140"/>
      <c r="CJ573" s="140"/>
      <c r="CK573" s="140"/>
      <c r="CL573" s="140"/>
      <c r="CM573" s="140"/>
      <c r="CN573" s="139"/>
      <c r="CO573" s="140"/>
      <c r="CP573" s="140"/>
      <c r="CQ573" s="140"/>
      <c r="CR573" s="140"/>
      <c r="CS573" s="140"/>
      <c r="CT573" s="140"/>
      <c r="CU573" s="140"/>
      <c r="CV573" s="140"/>
      <c r="CW573" s="140"/>
      <c r="CX573" s="139"/>
      <c r="CY573" s="140"/>
      <c r="CZ573" s="140"/>
      <c r="DH573" s="132"/>
      <c r="DR573" s="132"/>
      <c r="EB573" s="132"/>
      <c r="EL573" s="132"/>
      <c r="EV573" s="132"/>
      <c r="FF573" s="132"/>
      <c r="FP573" s="132"/>
      <c r="FZ573" s="132"/>
      <c r="GJ573" s="132"/>
      <c r="GT573" s="132"/>
      <c r="HD573" s="132"/>
      <c r="HN573" s="132"/>
      <c r="HX573" s="132"/>
      <c r="IH573" s="132"/>
    </row>
    <row xmlns:x14ac="http://schemas.microsoft.com/office/spreadsheetml/2009/9/ac" r="574" s="3" customFormat="true" x14ac:dyDescent="0.25">
      <c r="A574" s="401"/>
      <c r="B574" s="132"/>
      <c r="L574" s="132"/>
      <c r="V574" s="132"/>
      <c r="AF574" s="132"/>
      <c r="AP574" s="132"/>
      <c r="AZ574" s="139"/>
      <c r="BA574" s="139"/>
      <c r="BB574" s="139"/>
      <c r="BC574" s="139"/>
      <c r="BD574" s="139"/>
      <c r="BE574" s="139"/>
      <c r="BF574" s="139"/>
      <c r="BG574" s="139"/>
      <c r="BH574" s="140"/>
      <c r="BI574" s="140"/>
      <c r="BJ574" s="139"/>
      <c r="BK574" s="140"/>
      <c r="BL574" s="140"/>
      <c r="BM574" s="140"/>
      <c r="BN574" s="140"/>
      <c r="BO574" s="140"/>
      <c r="BP574" s="140"/>
      <c r="BQ574" s="140"/>
      <c r="BR574" s="140"/>
      <c r="BS574" s="140"/>
      <c r="BT574" s="139"/>
      <c r="BU574" s="140"/>
      <c r="BV574" s="140"/>
      <c r="BW574" s="140"/>
      <c r="BX574" s="140"/>
      <c r="BY574" s="140"/>
      <c r="BZ574" s="140"/>
      <c r="CA574" s="140"/>
      <c r="CB574" s="140"/>
      <c r="CC574" s="140"/>
      <c r="CD574" s="139"/>
      <c r="CE574" s="140"/>
      <c r="CF574" s="140"/>
      <c r="CG574" s="140"/>
      <c r="CH574" s="140"/>
      <c r="CI574" s="140"/>
      <c r="CJ574" s="140"/>
      <c r="CK574" s="140"/>
      <c r="CL574" s="140"/>
      <c r="CM574" s="140"/>
      <c r="CN574" s="139"/>
      <c r="CO574" s="140"/>
      <c r="CP574" s="140"/>
      <c r="CQ574" s="140"/>
      <c r="CR574" s="140"/>
      <c r="CS574" s="140"/>
      <c r="CT574" s="140"/>
      <c r="CU574" s="140"/>
      <c r="CV574" s="140"/>
      <c r="CW574" s="140"/>
      <c r="CX574" s="139"/>
      <c r="CY574" s="140"/>
      <c r="CZ574" s="140"/>
      <c r="DH574" s="132"/>
      <c r="DR574" s="132"/>
      <c r="EB574" s="132"/>
      <c r="EL574" s="132"/>
      <c r="EV574" s="132"/>
      <c r="FF574" s="132"/>
      <c r="FP574" s="132"/>
      <c r="FZ574" s="132"/>
      <c r="GJ574" s="132"/>
      <c r="GT574" s="132"/>
      <c r="HD574" s="132"/>
      <c r="HN574" s="132"/>
      <c r="HX574" s="132"/>
      <c r="IH574" s="132"/>
    </row>
    <row xmlns:x14ac="http://schemas.microsoft.com/office/spreadsheetml/2009/9/ac" r="575" s="3" customFormat="true" x14ac:dyDescent="0.25">
      <c r="A575" s="401"/>
      <c r="B575" s="132"/>
      <c r="L575" s="132"/>
      <c r="V575" s="132"/>
      <c r="AF575" s="132"/>
      <c r="AP575" s="132"/>
      <c r="AZ575" s="139"/>
      <c r="BA575" s="139"/>
      <c r="BB575" s="139"/>
      <c r="BC575" s="139"/>
      <c r="BD575" s="139"/>
      <c r="BE575" s="139"/>
      <c r="BF575" s="139"/>
      <c r="BG575" s="139"/>
      <c r="BH575" s="140"/>
      <c r="BI575" s="140"/>
      <c r="BJ575" s="139"/>
      <c r="BK575" s="140"/>
      <c r="BL575" s="140"/>
      <c r="BM575" s="140"/>
      <c r="BN575" s="140"/>
      <c r="BO575" s="140"/>
      <c r="BP575" s="140"/>
      <c r="BQ575" s="140"/>
      <c r="BR575" s="140"/>
      <c r="BS575" s="140"/>
      <c r="BT575" s="139"/>
      <c r="BU575" s="140"/>
      <c r="BV575" s="140"/>
      <c r="BW575" s="140"/>
      <c r="BX575" s="140"/>
      <c r="BY575" s="140"/>
      <c r="BZ575" s="140"/>
      <c r="CA575" s="140"/>
      <c r="CB575" s="140"/>
      <c r="CC575" s="140"/>
      <c r="CD575" s="139"/>
      <c r="CE575" s="140"/>
      <c r="CF575" s="140"/>
      <c r="CG575" s="140"/>
      <c r="CH575" s="140"/>
      <c r="CI575" s="140"/>
      <c r="CJ575" s="140"/>
      <c r="CK575" s="140"/>
      <c r="CL575" s="140"/>
      <c r="CM575" s="140"/>
      <c r="CN575" s="139"/>
      <c r="CO575" s="140"/>
      <c r="CP575" s="140"/>
      <c r="CQ575" s="140"/>
      <c r="CR575" s="140"/>
      <c r="CS575" s="140"/>
      <c r="CT575" s="140"/>
      <c r="CU575" s="140"/>
      <c r="CV575" s="140"/>
      <c r="CW575" s="140"/>
      <c r="CX575" s="139"/>
      <c r="CY575" s="140"/>
      <c r="CZ575" s="140"/>
      <c r="DH575" s="132"/>
      <c r="DR575" s="132"/>
      <c r="EB575" s="132"/>
      <c r="EL575" s="132"/>
      <c r="EV575" s="132"/>
      <c r="FF575" s="132"/>
      <c r="FP575" s="132"/>
      <c r="FZ575" s="132"/>
      <c r="GJ575" s="132"/>
      <c r="GT575" s="132"/>
      <c r="HD575" s="132"/>
      <c r="HN575" s="132"/>
      <c r="HX575" s="132"/>
      <c r="IH575" s="132"/>
    </row>
    <row xmlns:x14ac="http://schemas.microsoft.com/office/spreadsheetml/2009/9/ac" r="576" s="3" customFormat="true" x14ac:dyDescent="0.25">
      <c r="A576" s="401"/>
      <c r="B576" s="132"/>
      <c r="L576" s="132"/>
      <c r="V576" s="132"/>
      <c r="AF576" s="132"/>
      <c r="AP576" s="132"/>
      <c r="AZ576" s="139"/>
      <c r="BA576" s="139"/>
      <c r="BB576" s="139"/>
      <c r="BC576" s="139"/>
      <c r="BD576" s="139"/>
      <c r="BE576" s="139"/>
      <c r="BF576" s="139"/>
      <c r="BG576" s="139"/>
      <c r="BH576" s="140"/>
      <c r="BI576" s="140"/>
      <c r="BJ576" s="139"/>
      <c r="BK576" s="140"/>
      <c r="BL576" s="140"/>
      <c r="BM576" s="140"/>
      <c r="BN576" s="140"/>
      <c r="BO576" s="140"/>
      <c r="BP576" s="140"/>
      <c r="BQ576" s="140"/>
      <c r="BR576" s="140"/>
      <c r="BS576" s="140"/>
      <c r="BT576" s="139"/>
      <c r="BU576" s="140"/>
      <c r="BV576" s="140"/>
      <c r="BW576" s="140"/>
      <c r="BX576" s="140"/>
      <c r="BY576" s="140"/>
      <c r="BZ576" s="140"/>
      <c r="CA576" s="140"/>
      <c r="CB576" s="140"/>
      <c r="CC576" s="140"/>
      <c r="CD576" s="139"/>
      <c r="CE576" s="140"/>
      <c r="CF576" s="140"/>
      <c r="CG576" s="140"/>
      <c r="CH576" s="140"/>
      <c r="CI576" s="140"/>
      <c r="CJ576" s="140"/>
      <c r="CK576" s="140"/>
      <c r="CL576" s="140"/>
      <c r="CM576" s="140"/>
      <c r="CN576" s="139"/>
      <c r="CO576" s="140"/>
      <c r="CP576" s="140"/>
      <c r="CQ576" s="140"/>
      <c r="CR576" s="140"/>
      <c r="CS576" s="140"/>
      <c r="CT576" s="140"/>
      <c r="CU576" s="140"/>
      <c r="CV576" s="140"/>
      <c r="CW576" s="140"/>
      <c r="CX576" s="139"/>
      <c r="CY576" s="140"/>
      <c r="CZ576" s="140"/>
      <c r="DH576" s="132"/>
      <c r="DR576" s="132"/>
      <c r="EB576" s="132"/>
      <c r="EL576" s="132"/>
      <c r="EV576" s="132"/>
      <c r="FF576" s="132"/>
      <c r="FP576" s="132"/>
      <c r="FZ576" s="132"/>
      <c r="GJ576" s="132"/>
      <c r="GT576" s="132"/>
      <c r="HD576" s="132"/>
      <c r="HN576" s="132"/>
      <c r="HX576" s="132"/>
      <c r="IH576" s="132"/>
    </row>
    <row xmlns:x14ac="http://schemas.microsoft.com/office/spreadsheetml/2009/9/ac" r="577" s="3" customFormat="true" x14ac:dyDescent="0.25">
      <c r="A577" s="401"/>
      <c r="B577" s="132"/>
      <c r="L577" s="132"/>
      <c r="V577" s="132"/>
      <c r="AF577" s="132"/>
      <c r="AP577" s="132"/>
      <c r="AZ577" s="139"/>
      <c r="BA577" s="139"/>
      <c r="BB577" s="139"/>
      <c r="BC577" s="139"/>
      <c r="BD577" s="139"/>
      <c r="BE577" s="139"/>
      <c r="BF577" s="139"/>
      <c r="BG577" s="139"/>
      <c r="BH577" s="140"/>
      <c r="BI577" s="140"/>
      <c r="BJ577" s="139"/>
      <c r="BK577" s="140"/>
      <c r="BL577" s="140"/>
      <c r="BM577" s="140"/>
      <c r="BN577" s="140"/>
      <c r="BO577" s="140"/>
      <c r="BP577" s="140"/>
      <c r="BQ577" s="140"/>
      <c r="BR577" s="140"/>
      <c r="BS577" s="140"/>
      <c r="BT577" s="139"/>
      <c r="BU577" s="140"/>
      <c r="BV577" s="140"/>
      <c r="BW577" s="140"/>
      <c r="BX577" s="140"/>
      <c r="BY577" s="140"/>
      <c r="BZ577" s="140"/>
      <c r="CA577" s="140"/>
      <c r="CB577" s="140"/>
      <c r="CC577" s="140"/>
      <c r="CD577" s="139"/>
      <c r="CE577" s="140"/>
      <c r="CF577" s="140"/>
      <c r="CG577" s="140"/>
      <c r="CH577" s="140"/>
      <c r="CI577" s="140"/>
      <c r="CJ577" s="140"/>
      <c r="CK577" s="140"/>
      <c r="CL577" s="140"/>
      <c r="CM577" s="140"/>
      <c r="CN577" s="139"/>
      <c r="CO577" s="140"/>
      <c r="CP577" s="140"/>
      <c r="CQ577" s="140"/>
      <c r="CR577" s="140"/>
      <c r="CS577" s="140"/>
      <c r="CT577" s="140"/>
      <c r="CU577" s="140"/>
      <c r="CV577" s="140"/>
      <c r="CW577" s="140"/>
      <c r="CX577" s="139"/>
      <c r="CY577" s="140"/>
      <c r="CZ577" s="140"/>
      <c r="DH577" s="132"/>
      <c r="DR577" s="132"/>
      <c r="EB577" s="132"/>
      <c r="EL577" s="132"/>
      <c r="EV577" s="132"/>
      <c r="FF577" s="132"/>
      <c r="FP577" s="132"/>
      <c r="FZ577" s="132"/>
      <c r="GJ577" s="132"/>
      <c r="GT577" s="132"/>
      <c r="HD577" s="132"/>
      <c r="HN577" s="132"/>
      <c r="HX577" s="132"/>
      <c r="IH577" s="132"/>
    </row>
    <row xmlns:x14ac="http://schemas.microsoft.com/office/spreadsheetml/2009/9/ac" r="578" s="3" customFormat="true" x14ac:dyDescent="0.25">
      <c r="A578" s="401"/>
      <c r="B578" s="132"/>
      <c r="L578" s="132"/>
      <c r="V578" s="132"/>
      <c r="AF578" s="132"/>
      <c r="AP578" s="132"/>
      <c r="AZ578" s="139"/>
      <c r="BA578" s="139"/>
      <c r="BB578" s="139"/>
      <c r="BC578" s="139"/>
      <c r="BD578" s="139"/>
      <c r="BE578" s="139"/>
      <c r="BF578" s="139"/>
      <c r="BG578" s="139"/>
      <c r="BH578" s="140"/>
      <c r="BI578" s="140"/>
      <c r="BJ578" s="139"/>
      <c r="BK578" s="140"/>
      <c r="BL578" s="140"/>
      <c r="BM578" s="140"/>
      <c r="BN578" s="140"/>
      <c r="BO578" s="140"/>
      <c r="BP578" s="140"/>
      <c r="BQ578" s="140"/>
      <c r="BR578" s="140"/>
      <c r="BS578" s="140"/>
      <c r="BT578" s="139"/>
      <c r="BU578" s="140"/>
      <c r="BV578" s="140"/>
      <c r="BW578" s="140"/>
      <c r="BX578" s="140"/>
      <c r="BY578" s="140"/>
      <c r="BZ578" s="140"/>
      <c r="CA578" s="140"/>
      <c r="CB578" s="140"/>
      <c r="CC578" s="140"/>
      <c r="CD578" s="139"/>
      <c r="CE578" s="140"/>
      <c r="CF578" s="140"/>
      <c r="CG578" s="140"/>
      <c r="CH578" s="140"/>
      <c r="CI578" s="140"/>
      <c r="CJ578" s="140"/>
      <c r="CK578" s="140"/>
      <c r="CL578" s="140"/>
      <c r="CM578" s="140"/>
      <c r="CN578" s="139"/>
      <c r="CO578" s="140"/>
      <c r="CP578" s="140"/>
      <c r="CQ578" s="140"/>
      <c r="CR578" s="140"/>
      <c r="CS578" s="140"/>
      <c r="CT578" s="140"/>
      <c r="CU578" s="140"/>
      <c r="CV578" s="140"/>
      <c r="CW578" s="140"/>
      <c r="CX578" s="139"/>
      <c r="CY578" s="140"/>
      <c r="CZ578" s="140"/>
      <c r="DH578" s="132"/>
      <c r="DR578" s="132"/>
      <c r="EB578" s="132"/>
      <c r="EL578" s="132"/>
      <c r="EV578" s="132"/>
      <c r="FF578" s="132"/>
      <c r="FP578" s="132"/>
      <c r="FZ578" s="132"/>
      <c r="GJ578" s="132"/>
      <c r="GT578" s="132"/>
      <c r="HD578" s="132"/>
      <c r="HN578" s="132"/>
      <c r="HX578" s="132"/>
      <c r="IH578" s="132"/>
    </row>
    <row xmlns:x14ac="http://schemas.microsoft.com/office/spreadsheetml/2009/9/ac" r="579" s="3" customFormat="true" x14ac:dyDescent="0.25">
      <c r="A579" s="401"/>
      <c r="B579" s="132"/>
      <c r="L579" s="132"/>
      <c r="V579" s="132"/>
      <c r="AF579" s="132"/>
      <c r="AP579" s="132"/>
      <c r="AZ579" s="139"/>
      <c r="BA579" s="139"/>
      <c r="BB579" s="139"/>
      <c r="BC579" s="139"/>
      <c r="BD579" s="139"/>
      <c r="BE579" s="139"/>
      <c r="BF579" s="139"/>
      <c r="BG579" s="139"/>
      <c r="BH579" s="140"/>
      <c r="BI579" s="140"/>
      <c r="BJ579" s="139"/>
      <c r="BK579" s="140"/>
      <c r="BL579" s="140"/>
      <c r="BM579" s="140"/>
      <c r="BN579" s="140"/>
      <c r="BO579" s="140"/>
      <c r="BP579" s="140"/>
      <c r="BQ579" s="140"/>
      <c r="BR579" s="140"/>
      <c r="BS579" s="140"/>
      <c r="BT579" s="139"/>
      <c r="BU579" s="140"/>
      <c r="BV579" s="140"/>
      <c r="BW579" s="140"/>
      <c r="BX579" s="140"/>
      <c r="BY579" s="140"/>
      <c r="BZ579" s="140"/>
      <c r="CA579" s="140"/>
      <c r="CB579" s="140"/>
      <c r="CC579" s="140"/>
      <c r="CD579" s="139"/>
      <c r="CE579" s="140"/>
      <c r="CF579" s="140"/>
      <c r="CG579" s="140"/>
      <c r="CH579" s="140"/>
      <c r="CI579" s="140"/>
      <c r="CJ579" s="140"/>
      <c r="CK579" s="140"/>
      <c r="CL579" s="140"/>
      <c r="CM579" s="140"/>
      <c r="CN579" s="139"/>
      <c r="CO579" s="140"/>
      <c r="CP579" s="140"/>
      <c r="CQ579" s="140"/>
      <c r="CR579" s="140"/>
      <c r="CS579" s="140"/>
      <c r="CT579" s="140"/>
      <c r="CU579" s="140"/>
      <c r="CV579" s="140"/>
      <c r="CW579" s="140"/>
      <c r="CX579" s="139"/>
      <c r="CY579" s="140"/>
      <c r="CZ579" s="140"/>
      <c r="DH579" s="132"/>
      <c r="DR579" s="132"/>
      <c r="EB579" s="132"/>
      <c r="EL579" s="132"/>
      <c r="EV579" s="132"/>
      <c r="FF579" s="132"/>
      <c r="FP579" s="132"/>
      <c r="FZ579" s="132"/>
      <c r="GJ579" s="132"/>
      <c r="GT579" s="132"/>
      <c r="HD579" s="132"/>
      <c r="HN579" s="132"/>
      <c r="HX579" s="132"/>
      <c r="IH579" s="132"/>
    </row>
    <row xmlns:x14ac="http://schemas.microsoft.com/office/spreadsheetml/2009/9/ac" r="580" s="3" customFormat="true" x14ac:dyDescent="0.25">
      <c r="A580" s="401"/>
      <c r="B580" s="132"/>
      <c r="L580" s="132"/>
      <c r="V580" s="132"/>
      <c r="AF580" s="132"/>
      <c r="AP580" s="132"/>
      <c r="AZ580" s="139"/>
      <c r="BA580" s="139"/>
      <c r="BB580" s="139"/>
      <c r="BC580" s="139"/>
      <c r="BD580" s="139"/>
      <c r="BE580" s="139"/>
      <c r="BF580" s="139"/>
      <c r="BG580" s="139"/>
      <c r="BH580" s="140"/>
      <c r="BI580" s="140"/>
      <c r="BJ580" s="139"/>
      <c r="BK580" s="140"/>
      <c r="BL580" s="140"/>
      <c r="BM580" s="140"/>
      <c r="BN580" s="140"/>
      <c r="BO580" s="140"/>
      <c r="BP580" s="140"/>
      <c r="BQ580" s="140"/>
      <c r="BR580" s="140"/>
      <c r="BS580" s="140"/>
      <c r="BT580" s="139"/>
      <c r="BU580" s="140"/>
      <c r="BV580" s="140"/>
      <c r="BW580" s="140"/>
      <c r="BX580" s="140"/>
      <c r="BY580" s="140"/>
      <c r="BZ580" s="140"/>
      <c r="CA580" s="140"/>
      <c r="CB580" s="140"/>
      <c r="CC580" s="140"/>
      <c r="CD580" s="139"/>
      <c r="CE580" s="140"/>
      <c r="CF580" s="140"/>
      <c r="CG580" s="140"/>
      <c r="CH580" s="140"/>
      <c r="CI580" s="140"/>
      <c r="CJ580" s="140"/>
      <c r="CK580" s="140"/>
      <c r="CL580" s="140"/>
      <c r="CM580" s="140"/>
      <c r="CN580" s="139"/>
      <c r="CO580" s="140"/>
      <c r="CP580" s="140"/>
      <c r="CQ580" s="140"/>
      <c r="CR580" s="140"/>
      <c r="CS580" s="140"/>
      <c r="CT580" s="140"/>
      <c r="CU580" s="140"/>
      <c r="CV580" s="140"/>
      <c r="CW580" s="140"/>
      <c r="CX580" s="139"/>
      <c r="CY580" s="140"/>
      <c r="CZ580" s="140"/>
      <c r="DH580" s="132"/>
      <c r="DR580" s="132"/>
      <c r="EB580" s="132"/>
      <c r="EL580" s="132"/>
      <c r="EV580" s="132"/>
      <c r="FF580" s="132"/>
      <c r="FP580" s="132"/>
      <c r="FZ580" s="132"/>
      <c r="GJ580" s="132"/>
      <c r="GT580" s="132"/>
      <c r="HD580" s="132"/>
      <c r="HN580" s="132"/>
      <c r="HX580" s="132"/>
      <c r="IH580" s="132"/>
    </row>
    <row xmlns:x14ac="http://schemas.microsoft.com/office/spreadsheetml/2009/9/ac" r="581" s="3" customFormat="true" x14ac:dyDescent="0.25">
      <c r="A581" s="401"/>
      <c r="B581" s="132"/>
      <c r="L581" s="132"/>
      <c r="V581" s="132"/>
      <c r="AF581" s="132"/>
      <c r="AP581" s="132"/>
      <c r="AZ581" s="139"/>
      <c r="BA581" s="139"/>
      <c r="BB581" s="139"/>
      <c r="BC581" s="139"/>
      <c r="BD581" s="139"/>
      <c r="BE581" s="139"/>
      <c r="BF581" s="139"/>
      <c r="BG581" s="139"/>
      <c r="BH581" s="140"/>
      <c r="BI581" s="140"/>
      <c r="BJ581" s="139"/>
      <c r="BK581" s="140"/>
      <c r="BL581" s="140"/>
      <c r="BM581" s="140"/>
      <c r="BN581" s="140"/>
      <c r="BO581" s="140"/>
      <c r="BP581" s="140"/>
      <c r="BQ581" s="140"/>
      <c r="BR581" s="140"/>
      <c r="BS581" s="140"/>
      <c r="BT581" s="139"/>
      <c r="BU581" s="140"/>
      <c r="BV581" s="140"/>
      <c r="BW581" s="140"/>
      <c r="BX581" s="140"/>
      <c r="BY581" s="140"/>
      <c r="BZ581" s="140"/>
      <c r="CA581" s="140"/>
      <c r="CB581" s="140"/>
      <c r="CC581" s="140"/>
      <c r="CD581" s="139"/>
      <c r="CE581" s="140"/>
      <c r="CF581" s="140"/>
      <c r="CG581" s="140"/>
      <c r="CH581" s="140"/>
      <c r="CI581" s="140"/>
      <c r="CJ581" s="140"/>
      <c r="CK581" s="140"/>
      <c r="CL581" s="140"/>
      <c r="CM581" s="140"/>
      <c r="CN581" s="139"/>
      <c r="CO581" s="140"/>
      <c r="CP581" s="140"/>
      <c r="CQ581" s="140"/>
      <c r="CR581" s="140"/>
      <c r="CS581" s="140"/>
      <c r="CT581" s="140"/>
      <c r="CU581" s="140"/>
      <c r="CV581" s="140"/>
      <c r="CW581" s="140"/>
      <c r="CX581" s="139"/>
      <c r="CY581" s="140"/>
      <c r="CZ581" s="140"/>
      <c r="DH581" s="132"/>
      <c r="DR581" s="132"/>
      <c r="EB581" s="132"/>
      <c r="EL581" s="132"/>
      <c r="EV581" s="132"/>
      <c r="FF581" s="132"/>
      <c r="FP581" s="132"/>
      <c r="FZ581" s="132"/>
      <c r="GJ581" s="132"/>
      <c r="GT581" s="132"/>
      <c r="HD581" s="132"/>
      <c r="HN581" s="132"/>
      <c r="HX581" s="132"/>
      <c r="IH581" s="132"/>
    </row>
    <row xmlns:x14ac="http://schemas.microsoft.com/office/spreadsheetml/2009/9/ac" r="582" s="3" customFormat="true" x14ac:dyDescent="0.25">
      <c r="A582" s="401"/>
      <c r="B582" s="132"/>
      <c r="L582" s="132"/>
      <c r="V582" s="132"/>
      <c r="AF582" s="132"/>
      <c r="AP582" s="132"/>
      <c r="AZ582" s="139"/>
      <c r="BA582" s="139"/>
      <c r="BB582" s="139"/>
      <c r="BC582" s="139"/>
      <c r="BD582" s="139"/>
      <c r="BE582" s="139"/>
      <c r="BF582" s="139"/>
      <c r="BG582" s="139"/>
      <c r="BH582" s="140"/>
      <c r="BI582" s="140"/>
      <c r="BJ582" s="139"/>
      <c r="BK582" s="140"/>
      <c r="BL582" s="140"/>
      <c r="BM582" s="140"/>
      <c r="BN582" s="140"/>
      <c r="BO582" s="140"/>
      <c r="BP582" s="140"/>
      <c r="BQ582" s="140"/>
      <c r="BR582" s="140"/>
      <c r="BS582" s="140"/>
      <c r="BT582" s="139"/>
      <c r="BU582" s="140"/>
      <c r="BV582" s="140"/>
      <c r="BW582" s="140"/>
      <c r="BX582" s="140"/>
      <c r="BY582" s="140"/>
      <c r="BZ582" s="140"/>
      <c r="CA582" s="140"/>
      <c r="CB582" s="140"/>
      <c r="CC582" s="140"/>
      <c r="CD582" s="139"/>
      <c r="CE582" s="140"/>
      <c r="CF582" s="140"/>
      <c r="CG582" s="140"/>
      <c r="CH582" s="140"/>
      <c r="CI582" s="140"/>
      <c r="CJ582" s="140"/>
      <c r="CK582" s="140"/>
      <c r="CL582" s="140"/>
      <c r="CM582" s="140"/>
      <c r="CN582" s="139"/>
      <c r="CO582" s="140"/>
      <c r="CP582" s="140"/>
      <c r="CQ582" s="140"/>
      <c r="CR582" s="140"/>
      <c r="CS582" s="140"/>
      <c r="CT582" s="140"/>
      <c r="CU582" s="140"/>
      <c r="CV582" s="140"/>
      <c r="CW582" s="140"/>
      <c r="CX582" s="139"/>
      <c r="CY582" s="140"/>
      <c r="CZ582" s="140"/>
      <c r="DH582" s="132"/>
      <c r="DR582" s="132"/>
      <c r="EB582" s="132"/>
      <c r="EL582" s="132"/>
      <c r="EV582" s="132"/>
      <c r="FF582" s="132"/>
      <c r="FP582" s="132"/>
      <c r="FZ582" s="132"/>
      <c r="GJ582" s="132"/>
      <c r="GT582" s="132"/>
      <c r="HD582" s="132"/>
      <c r="HN582" s="132"/>
      <c r="HX582" s="132"/>
      <c r="IH582" s="132"/>
    </row>
    <row xmlns:x14ac="http://schemas.microsoft.com/office/spreadsheetml/2009/9/ac" r="583" s="3" customFormat="true" x14ac:dyDescent="0.25">
      <c r="A583" s="401"/>
      <c r="B583" s="132"/>
      <c r="L583" s="132"/>
      <c r="V583" s="132"/>
      <c r="AF583" s="132"/>
      <c r="AP583" s="132"/>
      <c r="AZ583" s="139"/>
      <c r="BA583" s="139"/>
      <c r="BB583" s="139"/>
      <c r="BC583" s="139"/>
      <c r="BD583" s="139"/>
      <c r="BE583" s="139"/>
      <c r="BF583" s="139"/>
      <c r="BG583" s="139"/>
      <c r="BH583" s="140"/>
      <c r="BI583" s="140"/>
      <c r="BJ583" s="139"/>
      <c r="BK583" s="140"/>
      <c r="BL583" s="140"/>
      <c r="BM583" s="140"/>
      <c r="BN583" s="140"/>
      <c r="BO583" s="140"/>
      <c r="BP583" s="140"/>
      <c r="BQ583" s="140"/>
      <c r="BR583" s="140"/>
      <c r="BS583" s="140"/>
      <c r="BT583" s="139"/>
      <c r="BU583" s="140"/>
      <c r="BV583" s="140"/>
      <c r="BW583" s="140"/>
      <c r="BX583" s="140"/>
      <c r="BY583" s="140"/>
      <c r="BZ583" s="140"/>
      <c r="CA583" s="140"/>
      <c r="CB583" s="140"/>
      <c r="CC583" s="140"/>
      <c r="CD583" s="139"/>
      <c r="CE583" s="140"/>
      <c r="CF583" s="140"/>
      <c r="CG583" s="140"/>
      <c r="CH583" s="140"/>
      <c r="CI583" s="140"/>
      <c r="CJ583" s="140"/>
      <c r="CK583" s="140"/>
      <c r="CL583" s="140"/>
      <c r="CM583" s="140"/>
      <c r="CN583" s="139"/>
      <c r="CO583" s="140"/>
      <c r="CP583" s="140"/>
      <c r="CQ583" s="140"/>
      <c r="CR583" s="140"/>
      <c r="CS583" s="140"/>
      <c r="CT583" s="140"/>
      <c r="CU583" s="140"/>
      <c r="CV583" s="140"/>
      <c r="CW583" s="140"/>
      <c r="CX583" s="139"/>
      <c r="CY583" s="140"/>
      <c r="CZ583" s="140"/>
      <c r="DH583" s="132"/>
      <c r="DR583" s="132"/>
      <c r="EB583" s="132"/>
      <c r="EL583" s="132"/>
      <c r="EV583" s="132"/>
      <c r="FF583" s="132"/>
      <c r="FP583" s="132"/>
      <c r="FZ583" s="132"/>
      <c r="GJ583" s="132"/>
      <c r="GT583" s="132"/>
      <c r="HD583" s="132"/>
      <c r="HN583" s="132"/>
      <c r="HX583" s="132"/>
      <c r="IH583" s="132"/>
    </row>
    <row xmlns:x14ac="http://schemas.microsoft.com/office/spreadsheetml/2009/9/ac" r="584" s="3" customFormat="true" x14ac:dyDescent="0.25">
      <c r="A584" s="401"/>
      <c r="B584" s="132"/>
      <c r="L584" s="132"/>
      <c r="V584" s="132"/>
      <c r="AF584" s="132"/>
      <c r="AP584" s="132"/>
      <c r="AZ584" s="139"/>
      <c r="BA584" s="139"/>
      <c r="BB584" s="139"/>
      <c r="BC584" s="139"/>
      <c r="BD584" s="139"/>
      <c r="BE584" s="139"/>
      <c r="BF584" s="139"/>
      <c r="BG584" s="139"/>
      <c r="BH584" s="140"/>
      <c r="BI584" s="140"/>
      <c r="BJ584" s="139"/>
      <c r="BK584" s="140"/>
      <c r="BL584" s="140"/>
      <c r="BM584" s="140"/>
      <c r="BN584" s="140"/>
      <c r="BO584" s="140"/>
      <c r="BP584" s="140"/>
      <c r="BQ584" s="140"/>
      <c r="BR584" s="140"/>
      <c r="BS584" s="140"/>
      <c r="BT584" s="139"/>
      <c r="BU584" s="140"/>
      <c r="BV584" s="140"/>
      <c r="BW584" s="140"/>
      <c r="BX584" s="140"/>
      <c r="BY584" s="140"/>
      <c r="BZ584" s="140"/>
      <c r="CA584" s="140"/>
      <c r="CB584" s="140"/>
      <c r="CC584" s="140"/>
      <c r="CD584" s="139"/>
      <c r="CE584" s="140"/>
      <c r="CF584" s="140"/>
      <c r="CG584" s="140"/>
      <c r="CH584" s="140"/>
      <c r="CI584" s="140"/>
      <c r="CJ584" s="140"/>
      <c r="CK584" s="140"/>
      <c r="CL584" s="140"/>
      <c r="CM584" s="140"/>
      <c r="CN584" s="139"/>
      <c r="CO584" s="140"/>
      <c r="CP584" s="140"/>
      <c r="CQ584" s="140"/>
      <c r="CR584" s="140"/>
      <c r="CS584" s="140"/>
      <c r="CT584" s="140"/>
      <c r="CU584" s="140"/>
      <c r="CV584" s="140"/>
      <c r="CW584" s="140"/>
      <c r="CX584" s="139"/>
      <c r="CY584" s="140"/>
      <c r="CZ584" s="140"/>
      <c r="DH584" s="132"/>
      <c r="DR584" s="132"/>
      <c r="EB584" s="132"/>
      <c r="EL584" s="132"/>
      <c r="EV584" s="132"/>
      <c r="FF584" s="132"/>
      <c r="FP584" s="132"/>
      <c r="FZ584" s="132"/>
      <c r="GJ584" s="132"/>
      <c r="GT584" s="132"/>
      <c r="HD584" s="132"/>
      <c r="HN584" s="132"/>
      <c r="HX584" s="132"/>
      <c r="IH584" s="132"/>
    </row>
    <row xmlns:x14ac="http://schemas.microsoft.com/office/spreadsheetml/2009/9/ac" r="585" s="3" customFormat="true" x14ac:dyDescent="0.25">
      <c r="A585" s="401"/>
      <c r="B585" s="132"/>
      <c r="L585" s="132"/>
      <c r="V585" s="132"/>
      <c r="AF585" s="132"/>
      <c r="AP585" s="132"/>
      <c r="AZ585" s="139"/>
      <c r="BA585" s="139"/>
      <c r="BB585" s="139"/>
      <c r="BC585" s="139"/>
      <c r="BD585" s="139"/>
      <c r="BE585" s="139"/>
      <c r="BF585" s="139"/>
      <c r="BG585" s="139"/>
      <c r="BH585" s="140"/>
      <c r="BI585" s="140"/>
      <c r="BJ585" s="139"/>
      <c r="BK585" s="140"/>
      <c r="BL585" s="140"/>
      <c r="BM585" s="140"/>
      <c r="BN585" s="140"/>
      <c r="BO585" s="140"/>
      <c r="BP585" s="140"/>
      <c r="BQ585" s="140"/>
      <c r="BR585" s="140"/>
      <c r="BS585" s="140"/>
      <c r="BT585" s="139"/>
      <c r="BU585" s="140"/>
      <c r="BV585" s="140"/>
      <c r="BW585" s="140"/>
      <c r="BX585" s="140"/>
      <c r="BY585" s="140"/>
      <c r="BZ585" s="140"/>
      <c r="CA585" s="140"/>
      <c r="CB585" s="140"/>
      <c r="CC585" s="140"/>
      <c r="CD585" s="139"/>
      <c r="CE585" s="140"/>
      <c r="CF585" s="140"/>
      <c r="CG585" s="140"/>
      <c r="CH585" s="140"/>
      <c r="CI585" s="140"/>
      <c r="CJ585" s="140"/>
      <c r="CK585" s="140"/>
      <c r="CL585" s="140"/>
      <c r="CM585" s="140"/>
      <c r="CN585" s="139"/>
      <c r="CO585" s="140"/>
      <c r="CP585" s="140"/>
      <c r="CQ585" s="140"/>
      <c r="CR585" s="140"/>
      <c r="CS585" s="140"/>
      <c r="CT585" s="140"/>
      <c r="CU585" s="140"/>
      <c r="CV585" s="140"/>
      <c r="CW585" s="140"/>
      <c r="CX585" s="139"/>
      <c r="CY585" s="140"/>
      <c r="CZ585" s="140"/>
      <c r="DH585" s="132"/>
      <c r="DR585" s="132"/>
      <c r="EB585" s="132"/>
      <c r="EL585" s="132"/>
      <c r="EV585" s="132"/>
      <c r="FF585" s="132"/>
      <c r="FP585" s="132"/>
      <c r="FZ585" s="132"/>
      <c r="GJ585" s="132"/>
      <c r="GT585" s="132"/>
      <c r="HD585" s="132"/>
      <c r="HN585" s="132"/>
      <c r="HX585" s="132"/>
      <c r="IH585" s="132"/>
    </row>
    <row xmlns:x14ac="http://schemas.microsoft.com/office/spreadsheetml/2009/9/ac" r="586" s="3" customFormat="true" x14ac:dyDescent="0.25">
      <c r="A586" s="401"/>
      <c r="B586" s="132"/>
      <c r="L586" s="132"/>
      <c r="V586" s="132"/>
      <c r="AF586" s="132"/>
      <c r="AP586" s="132"/>
      <c r="AZ586" s="139"/>
      <c r="BA586" s="139"/>
      <c r="BB586" s="139"/>
      <c r="BC586" s="139"/>
      <c r="BD586" s="139"/>
      <c r="BE586" s="139"/>
      <c r="BF586" s="139"/>
      <c r="BG586" s="139"/>
      <c r="BH586" s="140"/>
      <c r="BI586" s="140"/>
      <c r="BJ586" s="139"/>
      <c r="BK586" s="140"/>
      <c r="BL586" s="140"/>
      <c r="BM586" s="140"/>
      <c r="BN586" s="140"/>
      <c r="BO586" s="140"/>
      <c r="BP586" s="140"/>
      <c r="BQ586" s="140"/>
      <c r="BR586" s="140"/>
      <c r="BS586" s="140"/>
      <c r="BT586" s="139"/>
      <c r="BU586" s="140"/>
      <c r="BV586" s="140"/>
      <c r="BW586" s="140"/>
      <c r="BX586" s="140"/>
      <c r="BY586" s="140"/>
      <c r="BZ586" s="140"/>
      <c r="CA586" s="140"/>
      <c r="CB586" s="140"/>
      <c r="CC586" s="140"/>
      <c r="CD586" s="139"/>
      <c r="CE586" s="140"/>
      <c r="CF586" s="140"/>
      <c r="CG586" s="140"/>
      <c r="CH586" s="140"/>
      <c r="CI586" s="140"/>
      <c r="CJ586" s="140"/>
      <c r="CK586" s="140"/>
      <c r="CL586" s="140"/>
      <c r="CM586" s="140"/>
      <c r="CN586" s="139"/>
      <c r="CO586" s="140"/>
      <c r="CP586" s="140"/>
      <c r="CQ586" s="140"/>
      <c r="CR586" s="140"/>
      <c r="CS586" s="140"/>
      <c r="CT586" s="140"/>
      <c r="CU586" s="140"/>
      <c r="CV586" s="140"/>
      <c r="CW586" s="140"/>
      <c r="CX586" s="139"/>
      <c r="CY586" s="140"/>
      <c r="CZ586" s="140"/>
      <c r="DH586" s="132"/>
      <c r="DR586" s="132"/>
      <c r="EB586" s="132"/>
      <c r="EL586" s="132"/>
      <c r="EV586" s="132"/>
      <c r="FF586" s="132"/>
      <c r="FP586" s="132"/>
      <c r="FZ586" s="132"/>
      <c r="GJ586" s="132"/>
      <c r="GT586" s="132"/>
      <c r="HD586" s="132"/>
      <c r="HN586" s="132"/>
      <c r="HX586" s="132"/>
      <c r="IH586" s="132"/>
    </row>
    <row xmlns:x14ac="http://schemas.microsoft.com/office/spreadsheetml/2009/9/ac" r="587" s="3" customFormat="true" x14ac:dyDescent="0.25">
      <c r="A587" s="401"/>
      <c r="B587" s="132"/>
      <c r="L587" s="132"/>
      <c r="V587" s="132"/>
      <c r="AF587" s="132"/>
      <c r="AP587" s="132"/>
      <c r="AZ587" s="139"/>
      <c r="BA587" s="139"/>
      <c r="BB587" s="139"/>
      <c r="BC587" s="139"/>
      <c r="BD587" s="139"/>
      <c r="BE587" s="139"/>
      <c r="BF587" s="139"/>
      <c r="BG587" s="139"/>
      <c r="BH587" s="140"/>
      <c r="BI587" s="140"/>
      <c r="BJ587" s="139"/>
      <c r="BK587" s="140"/>
      <c r="BL587" s="140"/>
      <c r="BM587" s="140"/>
      <c r="BN587" s="140"/>
      <c r="BO587" s="140"/>
      <c r="BP587" s="140"/>
      <c r="BQ587" s="140"/>
      <c r="BR587" s="140"/>
      <c r="BS587" s="140"/>
      <c r="BT587" s="139"/>
      <c r="BU587" s="140"/>
      <c r="BV587" s="140"/>
      <c r="BW587" s="140"/>
      <c r="BX587" s="140"/>
      <c r="BY587" s="140"/>
      <c r="BZ587" s="140"/>
      <c r="CA587" s="140"/>
      <c r="CB587" s="140"/>
      <c r="CC587" s="140"/>
      <c r="CD587" s="139"/>
      <c r="CE587" s="140"/>
      <c r="CF587" s="140"/>
      <c r="CG587" s="140"/>
      <c r="CH587" s="140"/>
      <c r="CI587" s="140"/>
      <c r="CJ587" s="140"/>
      <c r="CK587" s="140"/>
      <c r="CL587" s="140"/>
      <c r="CM587" s="140"/>
      <c r="CN587" s="139"/>
      <c r="CO587" s="140"/>
      <c r="CP587" s="140"/>
      <c r="CQ587" s="140"/>
      <c r="CR587" s="140"/>
      <c r="CS587" s="140"/>
      <c r="CT587" s="140"/>
      <c r="CU587" s="140"/>
      <c r="CV587" s="140"/>
      <c r="CW587" s="140"/>
      <c r="CX587" s="139"/>
      <c r="CY587" s="140"/>
      <c r="CZ587" s="140"/>
      <c r="DH587" s="132"/>
      <c r="DR587" s="132"/>
      <c r="EB587" s="132"/>
      <c r="EL587" s="132"/>
      <c r="EV587" s="132"/>
      <c r="FF587" s="132"/>
      <c r="FP587" s="132"/>
      <c r="FZ587" s="132"/>
      <c r="GJ587" s="132"/>
      <c r="GT587" s="132"/>
      <c r="HD587" s="132"/>
      <c r="HN587" s="132"/>
      <c r="HX587" s="132"/>
      <c r="IH587" s="132"/>
    </row>
    <row xmlns:x14ac="http://schemas.microsoft.com/office/spreadsheetml/2009/9/ac" r="588" s="3" customFormat="true" x14ac:dyDescent="0.25">
      <c r="A588" s="401"/>
      <c r="B588" s="132"/>
      <c r="L588" s="132"/>
      <c r="V588" s="132"/>
      <c r="AF588" s="132"/>
      <c r="AP588" s="132"/>
      <c r="AZ588" s="139"/>
      <c r="BA588" s="139"/>
      <c r="BB588" s="139"/>
      <c r="BC588" s="139"/>
      <c r="BD588" s="139"/>
      <c r="BE588" s="139"/>
      <c r="BF588" s="139"/>
      <c r="BG588" s="139"/>
      <c r="BH588" s="140"/>
      <c r="BI588" s="140"/>
      <c r="BJ588" s="139"/>
      <c r="BK588" s="140"/>
      <c r="BL588" s="140"/>
      <c r="BM588" s="140"/>
      <c r="BN588" s="140"/>
      <c r="BO588" s="140"/>
      <c r="BP588" s="140"/>
      <c r="BQ588" s="140"/>
      <c r="BR588" s="140"/>
      <c r="BS588" s="140"/>
      <c r="BT588" s="139"/>
      <c r="BU588" s="140"/>
      <c r="BV588" s="140"/>
      <c r="BW588" s="140"/>
      <c r="BX588" s="140"/>
      <c r="BY588" s="140"/>
      <c r="BZ588" s="140"/>
      <c r="CA588" s="140"/>
      <c r="CB588" s="140"/>
      <c r="CC588" s="140"/>
      <c r="CD588" s="139"/>
      <c r="CE588" s="140"/>
      <c r="CF588" s="140"/>
      <c r="CG588" s="140"/>
      <c r="CH588" s="140"/>
      <c r="CI588" s="140"/>
      <c r="CJ588" s="140"/>
      <c r="CK588" s="140"/>
      <c r="CL588" s="140"/>
      <c r="CM588" s="140"/>
      <c r="CN588" s="139"/>
      <c r="CO588" s="140"/>
      <c r="CP588" s="140"/>
      <c r="CQ588" s="140"/>
      <c r="CR588" s="140"/>
      <c r="CS588" s="140"/>
      <c r="CT588" s="140"/>
      <c r="CU588" s="140"/>
      <c r="CV588" s="140"/>
      <c r="CW588" s="140"/>
      <c r="CX588" s="139"/>
      <c r="CY588" s="140"/>
      <c r="CZ588" s="140"/>
      <c r="DH588" s="132"/>
      <c r="DR588" s="132"/>
      <c r="EB588" s="132"/>
      <c r="EL588" s="132"/>
      <c r="EV588" s="132"/>
      <c r="FF588" s="132"/>
      <c r="FP588" s="132"/>
      <c r="FZ588" s="132"/>
      <c r="GJ588" s="132"/>
      <c r="GT588" s="132"/>
      <c r="HD588" s="132"/>
      <c r="HN588" s="132"/>
      <c r="HX588" s="132"/>
      <c r="IH588" s="132"/>
    </row>
    <row xmlns:x14ac="http://schemas.microsoft.com/office/spreadsheetml/2009/9/ac" r="589" s="3" customFormat="true" x14ac:dyDescent="0.25">
      <c r="A589" s="401"/>
      <c r="B589" s="132"/>
      <c r="L589" s="132"/>
      <c r="V589" s="132"/>
      <c r="AF589" s="132"/>
      <c r="AP589" s="132"/>
      <c r="AZ589" s="139"/>
      <c r="BA589" s="139"/>
      <c r="BB589" s="139"/>
      <c r="BC589" s="139"/>
      <c r="BD589" s="139"/>
      <c r="BE589" s="139"/>
      <c r="BF589" s="139"/>
      <c r="BG589" s="139"/>
      <c r="BH589" s="140"/>
      <c r="BI589" s="140"/>
      <c r="BJ589" s="139"/>
      <c r="BK589" s="140"/>
      <c r="BL589" s="140"/>
      <c r="BM589" s="140"/>
      <c r="BN589" s="140"/>
      <c r="BO589" s="140"/>
      <c r="BP589" s="140"/>
      <c r="BQ589" s="140"/>
      <c r="BR589" s="140"/>
      <c r="BS589" s="140"/>
      <c r="BT589" s="139"/>
      <c r="BU589" s="140"/>
      <c r="BV589" s="140"/>
      <c r="BW589" s="140"/>
      <c r="BX589" s="140"/>
      <c r="BY589" s="140"/>
      <c r="BZ589" s="140"/>
      <c r="CA589" s="140"/>
      <c r="CB589" s="140"/>
      <c r="CC589" s="140"/>
      <c r="CD589" s="139"/>
      <c r="CE589" s="140"/>
      <c r="CF589" s="140"/>
      <c r="CG589" s="140"/>
      <c r="CH589" s="140"/>
      <c r="CI589" s="140"/>
      <c r="CJ589" s="140"/>
      <c r="CK589" s="140"/>
      <c r="CL589" s="140"/>
      <c r="CM589" s="140"/>
      <c r="CN589" s="139"/>
      <c r="CO589" s="140"/>
      <c r="CP589" s="140"/>
      <c r="CQ589" s="140"/>
      <c r="CR589" s="140"/>
      <c r="CS589" s="140"/>
      <c r="CT589" s="140"/>
      <c r="CU589" s="140"/>
      <c r="CV589" s="140"/>
      <c r="CW589" s="140"/>
      <c r="CX589" s="139"/>
      <c r="CY589" s="140"/>
      <c r="CZ589" s="140"/>
      <c r="DH589" s="132"/>
      <c r="DR589" s="132"/>
      <c r="EB589" s="132"/>
      <c r="EL589" s="132"/>
      <c r="EV589" s="132"/>
      <c r="FF589" s="132"/>
      <c r="FP589" s="132"/>
      <c r="FZ589" s="132"/>
      <c r="GJ589" s="132"/>
      <c r="GT589" s="132"/>
      <c r="HD589" s="132"/>
      <c r="HN589" s="132"/>
      <c r="HX589" s="132"/>
      <c r="IH589" s="132"/>
    </row>
    <row xmlns:x14ac="http://schemas.microsoft.com/office/spreadsheetml/2009/9/ac" r="590" s="3" customFormat="true" x14ac:dyDescent="0.25">
      <c r="A590" s="401"/>
      <c r="B590" s="132"/>
      <c r="L590" s="132"/>
      <c r="V590" s="132"/>
      <c r="AF590" s="132"/>
      <c r="AP590" s="132"/>
      <c r="AZ590" s="139"/>
      <c r="BA590" s="139"/>
      <c r="BB590" s="139"/>
      <c r="BC590" s="139"/>
      <c r="BD590" s="139"/>
      <c r="BE590" s="139"/>
      <c r="BF590" s="139"/>
      <c r="BG590" s="139"/>
      <c r="BH590" s="140"/>
      <c r="BI590" s="140"/>
      <c r="BJ590" s="139"/>
      <c r="BK590" s="140"/>
      <c r="BL590" s="140"/>
      <c r="BM590" s="140"/>
      <c r="BN590" s="140"/>
      <c r="BO590" s="140"/>
      <c r="BP590" s="140"/>
      <c r="BQ590" s="140"/>
      <c r="BR590" s="140"/>
      <c r="BS590" s="140"/>
      <c r="BT590" s="139"/>
      <c r="BU590" s="140"/>
      <c r="BV590" s="140"/>
      <c r="BW590" s="140"/>
      <c r="BX590" s="140"/>
      <c r="BY590" s="140"/>
      <c r="BZ590" s="140"/>
      <c r="CA590" s="140"/>
      <c r="CB590" s="140"/>
      <c r="CC590" s="140"/>
      <c r="CD590" s="139"/>
      <c r="CE590" s="140"/>
      <c r="CF590" s="140"/>
      <c r="CG590" s="140"/>
      <c r="CH590" s="140"/>
      <c r="CI590" s="140"/>
      <c r="CJ590" s="140"/>
      <c r="CK590" s="140"/>
      <c r="CL590" s="140"/>
      <c r="CM590" s="140"/>
      <c r="CN590" s="139"/>
      <c r="CO590" s="140"/>
      <c r="CP590" s="140"/>
      <c r="CQ590" s="140"/>
      <c r="CR590" s="140"/>
      <c r="CS590" s="140"/>
      <c r="CT590" s="140"/>
      <c r="CU590" s="140"/>
      <c r="CV590" s="140"/>
      <c r="CW590" s="140"/>
      <c r="CX590" s="139"/>
      <c r="CY590" s="140"/>
      <c r="CZ590" s="140"/>
      <c r="DH590" s="132"/>
      <c r="DR590" s="132"/>
      <c r="EB590" s="132"/>
      <c r="EL590" s="132"/>
      <c r="EV590" s="132"/>
      <c r="FF590" s="132"/>
      <c r="FP590" s="132"/>
      <c r="FZ590" s="132"/>
      <c r="GJ590" s="132"/>
      <c r="GT590" s="132"/>
      <c r="HD590" s="132"/>
      <c r="HN590" s="132"/>
      <c r="HX590" s="132"/>
      <c r="IH590" s="132"/>
    </row>
    <row xmlns:x14ac="http://schemas.microsoft.com/office/spreadsheetml/2009/9/ac" r="591" s="3" customFormat="true" x14ac:dyDescent="0.25">
      <c r="A591" s="401"/>
      <c r="B591" s="132"/>
      <c r="L591" s="132"/>
      <c r="V591" s="132"/>
      <c r="AF591" s="132"/>
      <c r="AP591" s="132"/>
      <c r="AZ591" s="139"/>
      <c r="BA591" s="139"/>
      <c r="BB591" s="139"/>
      <c r="BC591" s="139"/>
      <c r="BD591" s="139"/>
      <c r="BE591" s="139"/>
      <c r="BF591" s="139"/>
      <c r="BG591" s="139"/>
      <c r="BH591" s="140"/>
      <c r="BI591" s="140"/>
      <c r="BJ591" s="139"/>
      <c r="BK591" s="140"/>
      <c r="BL591" s="140"/>
      <c r="BM591" s="140"/>
      <c r="BN591" s="140"/>
      <c r="BO591" s="140"/>
      <c r="BP591" s="140"/>
      <c r="BQ591" s="140"/>
      <c r="BR591" s="140"/>
      <c r="BS591" s="140"/>
      <c r="BT591" s="139"/>
      <c r="BU591" s="140"/>
      <c r="BV591" s="140"/>
      <c r="BW591" s="140"/>
      <c r="BX591" s="140"/>
      <c r="BY591" s="140"/>
      <c r="BZ591" s="140"/>
      <c r="CA591" s="140"/>
      <c r="CB591" s="140"/>
      <c r="CC591" s="140"/>
      <c r="CD591" s="139"/>
      <c r="CE591" s="140"/>
      <c r="CF591" s="140"/>
      <c r="CG591" s="140"/>
      <c r="CH591" s="140"/>
      <c r="CI591" s="140"/>
      <c r="CJ591" s="140"/>
      <c r="CK591" s="140"/>
      <c r="CL591" s="140"/>
      <c r="CM591" s="140"/>
      <c r="CN591" s="139"/>
      <c r="CO591" s="140"/>
      <c r="CP591" s="140"/>
      <c r="CQ591" s="140"/>
      <c r="CR591" s="140"/>
      <c r="CS591" s="140"/>
      <c r="CT591" s="140"/>
      <c r="CU591" s="140"/>
      <c r="CV591" s="140"/>
      <c r="CW591" s="140"/>
      <c r="CX591" s="139"/>
      <c r="CY591" s="140"/>
      <c r="CZ591" s="140"/>
      <c r="DH591" s="132"/>
      <c r="DR591" s="132"/>
      <c r="EB591" s="132"/>
      <c r="EL591" s="132"/>
      <c r="EV591" s="132"/>
      <c r="FF591" s="132"/>
      <c r="FP591" s="132"/>
      <c r="FZ591" s="132"/>
      <c r="GJ591" s="132"/>
      <c r="GT591" s="132"/>
      <c r="HD591" s="132"/>
      <c r="HN591" s="132"/>
      <c r="HX591" s="132"/>
      <c r="IH591" s="132"/>
    </row>
    <row xmlns:x14ac="http://schemas.microsoft.com/office/spreadsheetml/2009/9/ac" r="592" s="3" customFormat="true" x14ac:dyDescent="0.25">
      <c r="A592" s="401"/>
      <c r="B592" s="132"/>
      <c r="L592" s="132"/>
      <c r="V592" s="132"/>
      <c r="AF592" s="132"/>
      <c r="AP592" s="132"/>
      <c r="AZ592" s="139"/>
      <c r="BA592" s="139"/>
      <c r="BB592" s="139"/>
      <c r="BC592" s="139"/>
      <c r="BD592" s="139"/>
      <c r="BE592" s="139"/>
      <c r="BF592" s="139"/>
      <c r="BG592" s="139"/>
      <c r="BH592" s="140"/>
      <c r="BI592" s="140"/>
      <c r="BJ592" s="139"/>
      <c r="BK592" s="140"/>
      <c r="BL592" s="140"/>
      <c r="BM592" s="140"/>
      <c r="BN592" s="140"/>
      <c r="BO592" s="140"/>
      <c r="BP592" s="140"/>
      <c r="BQ592" s="140"/>
      <c r="BR592" s="140"/>
      <c r="BS592" s="140"/>
      <c r="BT592" s="139"/>
      <c r="BU592" s="140"/>
      <c r="BV592" s="140"/>
      <c r="BW592" s="140"/>
      <c r="BX592" s="140"/>
      <c r="BY592" s="140"/>
      <c r="BZ592" s="140"/>
      <c r="CA592" s="140"/>
      <c r="CB592" s="140"/>
      <c r="CC592" s="140"/>
      <c r="CD592" s="139"/>
      <c r="CE592" s="140"/>
      <c r="CF592" s="140"/>
      <c r="CG592" s="140"/>
      <c r="CH592" s="140"/>
      <c r="CI592" s="140"/>
      <c r="CJ592" s="140"/>
      <c r="CK592" s="140"/>
      <c r="CL592" s="140"/>
      <c r="CM592" s="140"/>
      <c r="CN592" s="139"/>
      <c r="CO592" s="140"/>
      <c r="CP592" s="140"/>
      <c r="CQ592" s="140"/>
      <c r="CR592" s="140"/>
      <c r="CS592" s="140"/>
      <c r="CT592" s="140"/>
      <c r="CU592" s="140"/>
      <c r="CV592" s="140"/>
      <c r="CW592" s="140"/>
      <c r="CX592" s="139"/>
      <c r="CY592" s="140"/>
      <c r="CZ592" s="140"/>
      <c r="DH592" s="132"/>
      <c r="DR592" s="132"/>
      <c r="EB592" s="132"/>
      <c r="EL592" s="132"/>
      <c r="EV592" s="132"/>
      <c r="FF592" s="132"/>
      <c r="FP592" s="132"/>
      <c r="FZ592" s="132"/>
      <c r="GJ592" s="132"/>
      <c r="GT592" s="132"/>
      <c r="HD592" s="132"/>
      <c r="HN592" s="132"/>
      <c r="HX592" s="132"/>
      <c r="IH592" s="132"/>
    </row>
    <row xmlns:x14ac="http://schemas.microsoft.com/office/spreadsheetml/2009/9/ac" r="593" s="3" customFormat="true" x14ac:dyDescent="0.25">
      <c r="A593" s="401"/>
      <c r="B593" s="132"/>
      <c r="L593" s="132"/>
      <c r="V593" s="132"/>
      <c r="AF593" s="132"/>
      <c r="AP593" s="132"/>
      <c r="AZ593" s="139"/>
      <c r="BA593" s="139"/>
      <c r="BB593" s="139"/>
      <c r="BC593" s="139"/>
      <c r="BD593" s="139"/>
      <c r="BE593" s="139"/>
      <c r="BF593" s="139"/>
      <c r="BG593" s="139"/>
      <c r="BH593" s="140"/>
      <c r="BI593" s="140"/>
      <c r="BJ593" s="139"/>
      <c r="BK593" s="140"/>
      <c r="BL593" s="140"/>
      <c r="BM593" s="140"/>
      <c r="BN593" s="140"/>
      <c r="BO593" s="140"/>
      <c r="BP593" s="140"/>
      <c r="BQ593" s="140"/>
      <c r="BR593" s="140"/>
      <c r="BS593" s="140"/>
      <c r="BT593" s="139"/>
      <c r="BU593" s="140"/>
      <c r="BV593" s="140"/>
      <c r="BW593" s="140"/>
      <c r="BX593" s="140"/>
      <c r="BY593" s="140"/>
      <c r="BZ593" s="140"/>
      <c r="CA593" s="140"/>
      <c r="CB593" s="140"/>
      <c r="CC593" s="140"/>
      <c r="CD593" s="139"/>
      <c r="CE593" s="140"/>
      <c r="CF593" s="140"/>
      <c r="CG593" s="140"/>
      <c r="CH593" s="140"/>
      <c r="CI593" s="140"/>
      <c r="CJ593" s="140"/>
      <c r="CK593" s="140"/>
      <c r="CL593" s="140"/>
      <c r="CM593" s="140"/>
      <c r="CN593" s="139"/>
      <c r="CO593" s="140"/>
      <c r="CP593" s="140"/>
      <c r="CQ593" s="140"/>
      <c r="CR593" s="140"/>
      <c r="CS593" s="140"/>
      <c r="CT593" s="140"/>
      <c r="CU593" s="140"/>
      <c r="CV593" s="140"/>
      <c r="CW593" s="140"/>
      <c r="CX593" s="139"/>
      <c r="CY593" s="140"/>
      <c r="CZ593" s="140"/>
      <c r="DH593" s="132"/>
      <c r="DR593" s="132"/>
      <c r="EB593" s="132"/>
      <c r="EL593" s="132"/>
      <c r="EV593" s="132"/>
      <c r="FF593" s="132"/>
      <c r="FP593" s="132"/>
      <c r="FZ593" s="132"/>
      <c r="GJ593" s="132"/>
      <c r="GT593" s="132"/>
      <c r="HD593" s="132"/>
      <c r="HN593" s="132"/>
      <c r="HX593" s="132"/>
      <c r="IH593" s="132"/>
    </row>
    <row xmlns:x14ac="http://schemas.microsoft.com/office/spreadsheetml/2009/9/ac" r="594" s="3" customFormat="true" x14ac:dyDescent="0.25">
      <c r="A594" s="401"/>
      <c r="B594" s="132"/>
      <c r="L594" s="132"/>
      <c r="V594" s="132"/>
      <c r="AF594" s="132"/>
      <c r="AP594" s="132"/>
      <c r="AZ594" s="139"/>
      <c r="BA594" s="139"/>
      <c r="BB594" s="139"/>
      <c r="BC594" s="139"/>
      <c r="BD594" s="139"/>
      <c r="BE594" s="139"/>
      <c r="BF594" s="139"/>
      <c r="BG594" s="139"/>
      <c r="BH594" s="140"/>
      <c r="BI594" s="140"/>
      <c r="BJ594" s="139"/>
      <c r="BK594" s="140"/>
      <c r="BL594" s="140"/>
      <c r="BM594" s="140"/>
      <c r="BN594" s="140"/>
      <c r="BO594" s="140"/>
      <c r="BP594" s="140"/>
      <c r="BQ594" s="140"/>
      <c r="BR594" s="140"/>
      <c r="BS594" s="140"/>
      <c r="BT594" s="139"/>
      <c r="BU594" s="140"/>
      <c r="BV594" s="140"/>
      <c r="BW594" s="140"/>
      <c r="BX594" s="140"/>
      <c r="BY594" s="140"/>
      <c r="BZ594" s="140"/>
      <c r="CA594" s="140"/>
      <c r="CB594" s="140"/>
      <c r="CC594" s="140"/>
      <c r="CD594" s="139"/>
      <c r="CE594" s="140"/>
      <c r="CF594" s="140"/>
      <c r="CG594" s="140"/>
      <c r="CH594" s="140"/>
      <c r="CI594" s="140"/>
      <c r="CJ594" s="140"/>
      <c r="CK594" s="140"/>
      <c r="CL594" s="140"/>
      <c r="CM594" s="140"/>
      <c r="CN594" s="139"/>
      <c r="CO594" s="140"/>
      <c r="CP594" s="140"/>
      <c r="CQ594" s="140"/>
      <c r="CR594" s="140"/>
      <c r="CS594" s="140"/>
      <c r="CT594" s="140"/>
      <c r="CU594" s="140"/>
      <c r="CV594" s="140"/>
      <c r="CW594" s="140"/>
      <c r="CX594" s="139"/>
      <c r="CY594" s="140"/>
      <c r="CZ594" s="140"/>
      <c r="DH594" s="132"/>
      <c r="DR594" s="132"/>
      <c r="EB594" s="132"/>
      <c r="EL594" s="132"/>
      <c r="EV594" s="132"/>
      <c r="FF594" s="132"/>
      <c r="FP594" s="132"/>
      <c r="FZ594" s="132"/>
      <c r="GJ594" s="132"/>
      <c r="GT594" s="132"/>
      <c r="HD594" s="132"/>
      <c r="HN594" s="132"/>
      <c r="HX594" s="132"/>
      <c r="IH594" s="132"/>
    </row>
    <row xmlns:x14ac="http://schemas.microsoft.com/office/spreadsheetml/2009/9/ac" r="595" s="3" customFormat="true" x14ac:dyDescent="0.25">
      <c r="A595" s="401"/>
      <c r="B595" s="132"/>
      <c r="L595" s="132"/>
      <c r="V595" s="132"/>
      <c r="AF595" s="132"/>
      <c r="AP595" s="132"/>
      <c r="AZ595" s="139"/>
      <c r="BA595" s="139"/>
      <c r="BB595" s="139"/>
      <c r="BC595" s="139"/>
      <c r="BD595" s="139"/>
      <c r="BE595" s="139"/>
      <c r="BF595" s="139"/>
      <c r="BG595" s="139"/>
      <c r="BH595" s="140"/>
      <c r="BI595" s="140"/>
      <c r="BJ595" s="139"/>
      <c r="BK595" s="140"/>
      <c r="BL595" s="140"/>
      <c r="BM595" s="140"/>
      <c r="BN595" s="140"/>
      <c r="BO595" s="140"/>
      <c r="BP595" s="140"/>
      <c r="BQ595" s="140"/>
      <c r="BR595" s="140"/>
      <c r="BS595" s="140"/>
      <c r="BT595" s="139"/>
      <c r="BU595" s="140"/>
      <c r="BV595" s="140"/>
      <c r="BW595" s="140"/>
      <c r="BX595" s="140"/>
      <c r="BY595" s="140"/>
      <c r="BZ595" s="140"/>
      <c r="CA595" s="140"/>
      <c r="CB595" s="140"/>
      <c r="CC595" s="140"/>
      <c r="CD595" s="139"/>
      <c r="CE595" s="140"/>
      <c r="CF595" s="140"/>
      <c r="CG595" s="140"/>
      <c r="CH595" s="140"/>
      <c r="CI595" s="140"/>
      <c r="CJ595" s="140"/>
      <c r="CK595" s="140"/>
      <c r="CL595" s="140"/>
      <c r="CM595" s="140"/>
      <c r="CN595" s="139"/>
      <c r="CO595" s="140"/>
      <c r="CP595" s="140"/>
      <c r="CQ595" s="140"/>
      <c r="CR595" s="140"/>
      <c r="CS595" s="140"/>
      <c r="CT595" s="140"/>
      <c r="CU595" s="140"/>
      <c r="CV595" s="140"/>
      <c r="CW595" s="140"/>
      <c r="CX595" s="139"/>
      <c r="CY595" s="140"/>
      <c r="CZ595" s="140"/>
      <c r="DH595" s="132"/>
      <c r="DR595" s="132"/>
      <c r="EB595" s="132"/>
      <c r="EL595" s="132"/>
      <c r="EV595" s="132"/>
      <c r="FF595" s="132"/>
      <c r="FP595" s="132"/>
      <c r="FZ595" s="132"/>
      <c r="GJ595" s="132"/>
      <c r="GT595" s="132"/>
      <c r="HD595" s="132"/>
      <c r="HN595" s="132"/>
      <c r="HX595" s="132"/>
      <c r="IH595" s="132"/>
    </row>
    <row xmlns:x14ac="http://schemas.microsoft.com/office/spreadsheetml/2009/9/ac" r="596" s="3" customFormat="true" x14ac:dyDescent="0.25">
      <c r="A596" s="401"/>
      <c r="B596" s="132"/>
      <c r="L596" s="132"/>
      <c r="V596" s="132"/>
      <c r="AF596" s="132"/>
      <c r="AP596" s="132"/>
      <c r="AZ596" s="139"/>
      <c r="BA596" s="139"/>
      <c r="BB596" s="139"/>
      <c r="BC596" s="139"/>
      <c r="BD596" s="139"/>
      <c r="BE596" s="139"/>
      <c r="BF596" s="139"/>
      <c r="BG596" s="139"/>
      <c r="BH596" s="140"/>
      <c r="BI596" s="140"/>
      <c r="BJ596" s="139"/>
      <c r="BK596" s="140"/>
      <c r="BL596" s="140"/>
      <c r="BM596" s="140"/>
      <c r="BN596" s="140"/>
      <c r="BO596" s="140"/>
      <c r="BP596" s="140"/>
      <c r="BQ596" s="140"/>
      <c r="BR596" s="140"/>
      <c r="BS596" s="140"/>
      <c r="BT596" s="139"/>
      <c r="BU596" s="140"/>
      <c r="BV596" s="140"/>
      <c r="BW596" s="140"/>
      <c r="BX596" s="140"/>
      <c r="BY596" s="140"/>
      <c r="BZ596" s="140"/>
      <c r="CA596" s="140"/>
      <c r="CB596" s="140"/>
      <c r="CC596" s="140"/>
      <c r="CD596" s="139"/>
      <c r="CE596" s="140"/>
      <c r="CF596" s="140"/>
      <c r="CG596" s="140"/>
      <c r="CH596" s="140"/>
      <c r="CI596" s="140"/>
      <c r="CJ596" s="140"/>
      <c r="CK596" s="140"/>
      <c r="CL596" s="140"/>
      <c r="CM596" s="140"/>
      <c r="CN596" s="139"/>
      <c r="CO596" s="140"/>
      <c r="CP596" s="140"/>
      <c r="CQ596" s="140"/>
      <c r="CR596" s="140"/>
      <c r="CS596" s="140"/>
      <c r="CT596" s="140"/>
      <c r="CU596" s="140"/>
      <c r="CV596" s="140"/>
      <c r="CW596" s="140"/>
      <c r="CX596" s="139"/>
      <c r="CY596" s="140"/>
      <c r="CZ596" s="140"/>
      <c r="DH596" s="132"/>
      <c r="DR596" s="132"/>
      <c r="EB596" s="132"/>
      <c r="EL596" s="132"/>
      <c r="EV596" s="132"/>
      <c r="FF596" s="132"/>
      <c r="FP596" s="132"/>
      <c r="FZ596" s="132"/>
      <c r="GJ596" s="132"/>
      <c r="GT596" s="132"/>
      <c r="HD596" s="132"/>
      <c r="HN596" s="132"/>
      <c r="HX596" s="132"/>
      <c r="IH596" s="132"/>
    </row>
    <row xmlns:x14ac="http://schemas.microsoft.com/office/spreadsheetml/2009/9/ac" r="597" s="3" customFormat="true" x14ac:dyDescent="0.25">
      <c r="A597" s="401"/>
      <c r="B597" s="132"/>
      <c r="L597" s="132"/>
      <c r="V597" s="132"/>
      <c r="AF597" s="132"/>
      <c r="AP597" s="132"/>
      <c r="AZ597" s="139"/>
      <c r="BA597" s="139"/>
      <c r="BB597" s="139"/>
      <c r="BC597" s="139"/>
      <c r="BD597" s="139"/>
      <c r="BE597" s="139"/>
      <c r="BF597" s="139"/>
      <c r="BG597" s="139"/>
      <c r="BH597" s="140"/>
      <c r="BI597" s="140"/>
      <c r="BJ597" s="139"/>
      <c r="BK597" s="140"/>
      <c r="BL597" s="140"/>
      <c r="BM597" s="140"/>
      <c r="BN597" s="140"/>
      <c r="BO597" s="140"/>
      <c r="BP597" s="140"/>
      <c r="BQ597" s="140"/>
      <c r="BR597" s="140"/>
      <c r="BS597" s="140"/>
      <c r="BT597" s="139"/>
      <c r="BU597" s="140"/>
      <c r="BV597" s="140"/>
      <c r="BW597" s="140"/>
      <c r="BX597" s="140"/>
      <c r="BY597" s="140"/>
      <c r="BZ597" s="140"/>
      <c r="CA597" s="140"/>
      <c r="CB597" s="140"/>
      <c r="CC597" s="140"/>
      <c r="CD597" s="139"/>
      <c r="CE597" s="140"/>
      <c r="CF597" s="140"/>
      <c r="CG597" s="140"/>
      <c r="CH597" s="140"/>
      <c r="CI597" s="140"/>
      <c r="CJ597" s="140"/>
      <c r="CK597" s="140"/>
      <c r="CL597" s="140"/>
      <c r="CM597" s="140"/>
      <c r="CN597" s="139"/>
      <c r="CO597" s="140"/>
      <c r="CP597" s="140"/>
      <c r="CQ597" s="140"/>
      <c r="CR597" s="140"/>
      <c r="CS597" s="140"/>
      <c r="CT597" s="140"/>
      <c r="CU597" s="140"/>
      <c r="CV597" s="140"/>
      <c r="CW597" s="140"/>
      <c r="CX597" s="139"/>
      <c r="CY597" s="140"/>
      <c r="CZ597" s="140"/>
      <c r="DH597" s="132"/>
      <c r="DR597" s="132"/>
      <c r="EB597" s="132"/>
      <c r="EL597" s="132"/>
      <c r="EV597" s="132"/>
      <c r="FF597" s="132"/>
      <c r="FP597" s="132"/>
      <c r="FZ597" s="132"/>
      <c r="GJ597" s="132"/>
      <c r="GT597" s="132"/>
      <c r="HD597" s="132"/>
      <c r="HN597" s="132"/>
      <c r="HX597" s="132"/>
      <c r="IH597" s="132"/>
    </row>
    <row xmlns:x14ac="http://schemas.microsoft.com/office/spreadsheetml/2009/9/ac" r="598" s="3" customFormat="true" x14ac:dyDescent="0.25">
      <c r="A598" s="401"/>
      <c r="B598" s="132"/>
      <c r="L598" s="132"/>
      <c r="V598" s="132"/>
      <c r="AF598" s="132"/>
      <c r="AP598" s="132"/>
      <c r="AZ598" s="139"/>
      <c r="BA598" s="139"/>
      <c r="BB598" s="139"/>
      <c r="BC598" s="139"/>
      <c r="BD598" s="139"/>
      <c r="BE598" s="139"/>
      <c r="BF598" s="139"/>
      <c r="BG598" s="139"/>
      <c r="BH598" s="140"/>
      <c r="BI598" s="140"/>
      <c r="BJ598" s="139"/>
      <c r="BK598" s="140"/>
      <c r="BL598" s="140"/>
      <c r="BM598" s="140"/>
      <c r="BN598" s="140"/>
      <c r="BO598" s="140"/>
      <c r="BP598" s="140"/>
      <c r="BQ598" s="140"/>
      <c r="BR598" s="140"/>
      <c r="BS598" s="140"/>
      <c r="BT598" s="139"/>
      <c r="BU598" s="140"/>
      <c r="BV598" s="140"/>
      <c r="BW598" s="140"/>
      <c r="BX598" s="140"/>
      <c r="BY598" s="140"/>
      <c r="BZ598" s="140"/>
      <c r="CA598" s="140"/>
      <c r="CB598" s="140"/>
      <c r="CC598" s="140"/>
      <c r="CD598" s="139"/>
      <c r="CE598" s="140"/>
      <c r="CF598" s="140"/>
      <c r="CG598" s="140"/>
      <c r="CH598" s="140"/>
      <c r="CI598" s="140"/>
      <c r="CJ598" s="140"/>
      <c r="CK598" s="140"/>
      <c r="CL598" s="140"/>
      <c r="CM598" s="140"/>
      <c r="CN598" s="139"/>
      <c r="CO598" s="140"/>
      <c r="CP598" s="140"/>
      <c r="CQ598" s="140"/>
      <c r="CR598" s="140"/>
      <c r="CS598" s="140"/>
      <c r="CT598" s="140"/>
      <c r="CU598" s="140"/>
      <c r="CV598" s="140"/>
      <c r="CW598" s="140"/>
      <c r="CX598" s="139"/>
      <c r="CY598" s="140"/>
      <c r="CZ598" s="140"/>
      <c r="DH598" s="132"/>
      <c r="DR598" s="132"/>
      <c r="EB598" s="132"/>
      <c r="EL598" s="132"/>
      <c r="EV598" s="132"/>
      <c r="FF598" s="132"/>
      <c r="FP598" s="132"/>
      <c r="FZ598" s="132"/>
      <c r="GJ598" s="132"/>
      <c r="GT598" s="132"/>
      <c r="HD598" s="132"/>
      <c r="HN598" s="132"/>
      <c r="HX598" s="132"/>
      <c r="IH598" s="132"/>
    </row>
    <row xmlns:x14ac="http://schemas.microsoft.com/office/spreadsheetml/2009/9/ac" r="599" s="3" customFormat="true" x14ac:dyDescent="0.25">
      <c r="A599" s="401"/>
      <c r="B599" s="132"/>
      <c r="L599" s="132"/>
      <c r="V599" s="132"/>
      <c r="AF599" s="132"/>
      <c r="AP599" s="132"/>
      <c r="AZ599" s="139"/>
      <c r="BA599" s="139"/>
      <c r="BB599" s="139"/>
      <c r="BC599" s="139"/>
      <c r="BD599" s="139"/>
      <c r="BE599" s="139"/>
      <c r="BF599" s="139"/>
      <c r="BG599" s="139"/>
      <c r="BH599" s="140"/>
      <c r="BI599" s="140"/>
      <c r="BJ599" s="139"/>
      <c r="BK599" s="140"/>
      <c r="BL599" s="140"/>
      <c r="BM599" s="140"/>
      <c r="BN599" s="140"/>
      <c r="BO599" s="140"/>
      <c r="BP599" s="140"/>
      <c r="BQ599" s="140"/>
      <c r="BR599" s="140"/>
      <c r="BS599" s="140"/>
      <c r="BT599" s="139"/>
      <c r="BU599" s="140"/>
      <c r="BV599" s="140"/>
      <c r="BW599" s="140"/>
      <c r="BX599" s="140"/>
      <c r="BY599" s="140"/>
      <c r="BZ599" s="140"/>
      <c r="CA599" s="140"/>
      <c r="CB599" s="140"/>
      <c r="CC599" s="140"/>
      <c r="CD599" s="139"/>
      <c r="CE599" s="140"/>
      <c r="CF599" s="140"/>
      <c r="CG599" s="140"/>
      <c r="CH599" s="140"/>
      <c r="CI599" s="140"/>
      <c r="CJ599" s="140"/>
      <c r="CK599" s="140"/>
      <c r="CL599" s="140"/>
      <c r="CM599" s="140"/>
      <c r="CN599" s="139"/>
      <c r="CO599" s="140"/>
      <c r="CP599" s="140"/>
      <c r="CQ599" s="140"/>
      <c r="CR599" s="140"/>
      <c r="CS599" s="140"/>
      <c r="CT599" s="140"/>
      <c r="CU599" s="140"/>
      <c r="CV599" s="140"/>
      <c r="CW599" s="140"/>
      <c r="CX599" s="139"/>
      <c r="CY599" s="140"/>
      <c r="CZ599" s="140"/>
      <c r="DH599" s="132"/>
      <c r="DR599" s="132"/>
      <c r="EB599" s="132"/>
      <c r="EL599" s="132"/>
      <c r="EV599" s="132"/>
      <c r="FF599" s="132"/>
      <c r="FP599" s="132"/>
      <c r="FZ599" s="132"/>
      <c r="GJ599" s="132"/>
      <c r="GT599" s="132"/>
      <c r="HD599" s="132"/>
      <c r="HN599" s="132"/>
      <c r="HX599" s="132"/>
      <c r="IH599" s="132"/>
    </row>
    <row xmlns:x14ac="http://schemas.microsoft.com/office/spreadsheetml/2009/9/ac" r="600" s="3" customFormat="true" x14ac:dyDescent="0.25">
      <c r="A600" s="401"/>
      <c r="B600" s="132"/>
      <c r="L600" s="132"/>
      <c r="V600" s="132"/>
      <c r="AF600" s="132"/>
      <c r="AP600" s="132"/>
      <c r="AZ600" s="139"/>
      <c r="BA600" s="139"/>
      <c r="BB600" s="139"/>
      <c r="BC600" s="139"/>
      <c r="BD600" s="139"/>
      <c r="BE600" s="139"/>
      <c r="BF600" s="139"/>
      <c r="BG600" s="139"/>
      <c r="BH600" s="140"/>
      <c r="BI600" s="140"/>
      <c r="BJ600" s="139"/>
      <c r="BK600" s="140"/>
      <c r="BL600" s="140"/>
      <c r="BM600" s="140"/>
      <c r="BN600" s="140"/>
      <c r="BO600" s="140"/>
      <c r="BP600" s="140"/>
      <c r="BQ600" s="140"/>
      <c r="BR600" s="140"/>
      <c r="BS600" s="140"/>
      <c r="BT600" s="139"/>
      <c r="BU600" s="140"/>
      <c r="BV600" s="140"/>
      <c r="BW600" s="140"/>
      <c r="BX600" s="140"/>
      <c r="BY600" s="140"/>
      <c r="BZ600" s="140"/>
      <c r="CA600" s="140"/>
      <c r="CB600" s="140"/>
      <c r="CC600" s="140"/>
      <c r="CD600" s="139"/>
      <c r="CE600" s="140"/>
      <c r="CF600" s="140"/>
      <c r="CG600" s="140"/>
      <c r="CH600" s="140"/>
      <c r="CI600" s="140"/>
      <c r="CJ600" s="140"/>
      <c r="CK600" s="140"/>
      <c r="CL600" s="140"/>
      <c r="CM600" s="140"/>
      <c r="CN600" s="139"/>
      <c r="CO600" s="140"/>
      <c r="CP600" s="140"/>
      <c r="CQ600" s="140"/>
      <c r="CR600" s="140"/>
      <c r="CS600" s="140"/>
      <c r="CT600" s="140"/>
      <c r="CU600" s="140"/>
      <c r="CV600" s="140"/>
      <c r="CW600" s="140"/>
      <c r="CX600" s="139"/>
      <c r="CY600" s="140"/>
      <c r="CZ600" s="140"/>
      <c r="DH600" s="132"/>
      <c r="DR600" s="132"/>
      <c r="EB600" s="132"/>
      <c r="EL600" s="132"/>
      <c r="EV600" s="132"/>
      <c r="FF600" s="132"/>
      <c r="FP600" s="132"/>
      <c r="FZ600" s="132"/>
      <c r="GJ600" s="132"/>
      <c r="GT600" s="132"/>
      <c r="HD600" s="132"/>
      <c r="HN600" s="132"/>
      <c r="HX600" s="132"/>
      <c r="IH600" s="132"/>
    </row>
    <row xmlns:x14ac="http://schemas.microsoft.com/office/spreadsheetml/2009/9/ac" r="601" s="3" customFormat="true" x14ac:dyDescent="0.25">
      <c r="A601" s="401"/>
      <c r="B601" s="132"/>
      <c r="L601" s="132"/>
      <c r="V601" s="132"/>
      <c r="AF601" s="132"/>
      <c r="AP601" s="132"/>
      <c r="AZ601" s="139"/>
      <c r="BA601" s="139"/>
      <c r="BB601" s="139"/>
      <c r="BC601" s="139"/>
      <c r="BD601" s="139"/>
      <c r="BE601" s="139"/>
      <c r="BF601" s="139"/>
      <c r="BG601" s="139"/>
      <c r="BH601" s="140"/>
      <c r="BI601" s="140"/>
      <c r="BJ601" s="139"/>
      <c r="BK601" s="140"/>
      <c r="BL601" s="140"/>
      <c r="BM601" s="140"/>
      <c r="BN601" s="140"/>
      <c r="BO601" s="140"/>
      <c r="BP601" s="140"/>
      <c r="BQ601" s="140"/>
      <c r="BR601" s="140"/>
      <c r="BS601" s="140"/>
      <c r="BT601" s="139"/>
      <c r="BU601" s="140"/>
      <c r="BV601" s="140"/>
      <c r="BW601" s="140"/>
      <c r="BX601" s="140"/>
      <c r="BY601" s="140"/>
      <c r="BZ601" s="140"/>
      <c r="CA601" s="140"/>
      <c r="CB601" s="140"/>
      <c r="CC601" s="140"/>
      <c r="CD601" s="139"/>
      <c r="CE601" s="140"/>
      <c r="CF601" s="140"/>
      <c r="CG601" s="140"/>
      <c r="CH601" s="140"/>
      <c r="CI601" s="140"/>
      <c r="CJ601" s="140"/>
      <c r="CK601" s="140"/>
      <c r="CL601" s="140"/>
      <c r="CM601" s="140"/>
      <c r="CN601" s="139"/>
      <c r="CO601" s="140"/>
      <c r="CP601" s="140"/>
      <c r="CQ601" s="140"/>
      <c r="CR601" s="140"/>
      <c r="CS601" s="140"/>
      <c r="CT601" s="140"/>
      <c r="CU601" s="140"/>
      <c r="CV601" s="140"/>
      <c r="CW601" s="140"/>
      <c r="CX601" s="139"/>
      <c r="CY601" s="140"/>
      <c r="CZ601" s="140"/>
      <c r="DH601" s="132"/>
      <c r="DR601" s="132"/>
      <c r="EB601" s="132"/>
      <c r="EL601" s="132"/>
      <c r="EV601" s="132"/>
      <c r="FF601" s="132"/>
      <c r="FP601" s="132"/>
      <c r="FZ601" s="132"/>
      <c r="GJ601" s="132"/>
      <c r="GT601" s="132"/>
      <c r="HD601" s="132"/>
      <c r="HN601" s="132"/>
      <c r="HX601" s="132"/>
      <c r="IH601" s="132"/>
    </row>
    <row xmlns:x14ac="http://schemas.microsoft.com/office/spreadsheetml/2009/9/ac" r="602" s="3" customFormat="true" x14ac:dyDescent="0.25">
      <c r="A602" s="401"/>
      <c r="B602" s="132"/>
      <c r="L602" s="132"/>
      <c r="V602" s="132"/>
      <c r="AF602" s="132"/>
      <c r="AP602" s="132"/>
      <c r="AZ602" s="139"/>
      <c r="BA602" s="139"/>
      <c r="BB602" s="139"/>
      <c r="BC602" s="139"/>
      <c r="BD602" s="139"/>
      <c r="BE602" s="139"/>
      <c r="BF602" s="139"/>
      <c r="BG602" s="139"/>
      <c r="BH602" s="140"/>
      <c r="BI602" s="140"/>
      <c r="BJ602" s="139"/>
      <c r="BK602" s="140"/>
      <c r="BL602" s="140"/>
      <c r="BM602" s="140"/>
      <c r="BN602" s="140"/>
      <c r="BO602" s="140"/>
      <c r="BP602" s="140"/>
      <c r="BQ602" s="140"/>
      <c r="BR602" s="140"/>
      <c r="BS602" s="140"/>
      <c r="BT602" s="139"/>
      <c r="BU602" s="140"/>
      <c r="BV602" s="140"/>
      <c r="BW602" s="140"/>
      <c r="BX602" s="140"/>
      <c r="BY602" s="140"/>
      <c r="BZ602" s="140"/>
      <c r="CA602" s="140"/>
      <c r="CB602" s="140"/>
      <c r="CC602" s="140"/>
      <c r="CD602" s="139"/>
      <c r="CE602" s="140"/>
      <c r="CF602" s="140"/>
      <c r="CG602" s="140"/>
      <c r="CH602" s="140"/>
      <c r="CI602" s="140"/>
      <c r="CJ602" s="140"/>
      <c r="CK602" s="140"/>
      <c r="CL602" s="140"/>
      <c r="CM602" s="140"/>
      <c r="CN602" s="139"/>
      <c r="CO602" s="140"/>
      <c r="CP602" s="140"/>
      <c r="CQ602" s="140"/>
      <c r="CR602" s="140"/>
      <c r="CS602" s="140"/>
      <c r="CT602" s="140"/>
      <c r="CU602" s="140"/>
      <c r="CV602" s="140"/>
      <c r="CW602" s="140"/>
      <c r="CX602" s="139"/>
      <c r="CY602" s="140"/>
      <c r="CZ602" s="140"/>
      <c r="DH602" s="132"/>
      <c r="DR602" s="132"/>
      <c r="EB602" s="132"/>
      <c r="EL602" s="132"/>
      <c r="EV602" s="132"/>
      <c r="FF602" s="132"/>
      <c r="FP602" s="132"/>
      <c r="FZ602" s="132"/>
      <c r="GJ602" s="132"/>
      <c r="GT602" s="132"/>
      <c r="HD602" s="132"/>
      <c r="HN602" s="132"/>
      <c r="HX602" s="132"/>
      <c r="IH602" s="132"/>
    </row>
    <row xmlns:x14ac="http://schemas.microsoft.com/office/spreadsheetml/2009/9/ac" r="603" s="3" customFormat="true" x14ac:dyDescent="0.25">
      <c r="A603" s="401"/>
      <c r="B603" s="132"/>
      <c r="L603" s="132"/>
      <c r="V603" s="132"/>
      <c r="AF603" s="132"/>
      <c r="AP603" s="132"/>
      <c r="AZ603" s="139"/>
      <c r="BA603" s="139"/>
      <c r="BB603" s="139"/>
      <c r="BC603" s="139"/>
      <c r="BD603" s="139"/>
      <c r="BE603" s="139"/>
      <c r="BF603" s="139"/>
      <c r="BG603" s="139"/>
      <c r="BH603" s="140"/>
      <c r="BI603" s="140"/>
      <c r="BJ603" s="139"/>
      <c r="BK603" s="140"/>
      <c r="BL603" s="140"/>
      <c r="BM603" s="140"/>
      <c r="BN603" s="140"/>
      <c r="BO603" s="140"/>
      <c r="BP603" s="140"/>
      <c r="BQ603" s="140"/>
      <c r="BR603" s="140"/>
      <c r="BS603" s="140"/>
      <c r="BT603" s="139"/>
      <c r="BU603" s="140"/>
      <c r="BV603" s="140"/>
      <c r="BW603" s="140"/>
      <c r="BX603" s="140"/>
      <c r="BY603" s="140"/>
      <c r="BZ603" s="140"/>
      <c r="CA603" s="140"/>
      <c r="CB603" s="140"/>
      <c r="CC603" s="140"/>
      <c r="CD603" s="139"/>
      <c r="CE603" s="140"/>
      <c r="CF603" s="140"/>
      <c r="CG603" s="140"/>
      <c r="CH603" s="140"/>
      <c r="CI603" s="140"/>
      <c r="CJ603" s="140"/>
      <c r="CK603" s="140"/>
      <c r="CL603" s="140"/>
      <c r="CM603" s="140"/>
      <c r="CN603" s="139"/>
      <c r="CO603" s="140"/>
      <c r="CP603" s="140"/>
      <c r="CQ603" s="140"/>
      <c r="CR603" s="140"/>
      <c r="CS603" s="140"/>
      <c r="CT603" s="140"/>
      <c r="CU603" s="140"/>
      <c r="CV603" s="140"/>
      <c r="CW603" s="140"/>
      <c r="CX603" s="139"/>
      <c r="CY603" s="140"/>
      <c r="CZ603" s="140"/>
      <c r="DH603" s="132"/>
      <c r="DR603" s="132"/>
      <c r="EB603" s="132"/>
      <c r="EL603" s="132"/>
      <c r="EV603" s="132"/>
      <c r="FF603" s="132"/>
      <c r="FP603" s="132"/>
      <c r="FZ603" s="132"/>
      <c r="GJ603" s="132"/>
      <c r="GT603" s="132"/>
      <c r="HD603" s="132"/>
      <c r="HN603" s="132"/>
      <c r="HX603" s="132"/>
      <c r="IH603" s="132"/>
    </row>
    <row xmlns:x14ac="http://schemas.microsoft.com/office/spreadsheetml/2009/9/ac" r="604" s="3" customFormat="true" x14ac:dyDescent="0.25">
      <c r="A604" s="401"/>
      <c r="B604" s="132"/>
      <c r="L604" s="132"/>
      <c r="V604" s="132"/>
      <c r="AF604" s="132"/>
      <c r="AP604" s="132"/>
      <c r="AZ604" s="139"/>
      <c r="BA604" s="139"/>
      <c r="BB604" s="139"/>
      <c r="BC604" s="139"/>
      <c r="BD604" s="139"/>
      <c r="BE604" s="139"/>
      <c r="BF604" s="139"/>
      <c r="BG604" s="139"/>
      <c r="BH604" s="140"/>
      <c r="BI604" s="140"/>
      <c r="BJ604" s="139"/>
      <c r="BK604" s="140"/>
      <c r="BL604" s="140"/>
      <c r="BM604" s="140"/>
      <c r="BN604" s="140"/>
      <c r="BO604" s="140"/>
      <c r="BP604" s="140"/>
      <c r="BQ604" s="140"/>
      <c r="BR604" s="140"/>
      <c r="BS604" s="140"/>
      <c r="BT604" s="139"/>
      <c r="BU604" s="140"/>
      <c r="BV604" s="140"/>
      <c r="BW604" s="140"/>
      <c r="BX604" s="140"/>
      <c r="BY604" s="140"/>
      <c r="BZ604" s="140"/>
      <c r="CA604" s="140"/>
      <c r="CB604" s="140"/>
      <c r="CC604" s="140"/>
      <c r="CD604" s="139"/>
      <c r="CE604" s="140"/>
      <c r="CF604" s="140"/>
      <c r="CG604" s="140"/>
      <c r="CH604" s="140"/>
      <c r="CI604" s="140"/>
      <c r="CJ604" s="140"/>
      <c r="CK604" s="140"/>
      <c r="CL604" s="140"/>
      <c r="CM604" s="140"/>
      <c r="CN604" s="139"/>
      <c r="CO604" s="140"/>
      <c r="CP604" s="140"/>
      <c r="CQ604" s="140"/>
      <c r="CR604" s="140"/>
      <c r="CS604" s="140"/>
      <c r="CT604" s="140"/>
      <c r="CU604" s="140"/>
      <c r="CV604" s="140"/>
      <c r="CW604" s="140"/>
      <c r="CX604" s="139"/>
      <c r="CY604" s="140"/>
      <c r="CZ604" s="140"/>
      <c r="DH604" s="132"/>
      <c r="DR604" s="132"/>
      <c r="EB604" s="132"/>
      <c r="EL604" s="132"/>
      <c r="EV604" s="132"/>
      <c r="FF604" s="132"/>
      <c r="FP604" s="132"/>
      <c r="FZ604" s="132"/>
      <c r="GJ604" s="132"/>
      <c r="GT604" s="132"/>
      <c r="HD604" s="132"/>
      <c r="HN604" s="132"/>
      <c r="HX604" s="132"/>
      <c r="IH604" s="132"/>
    </row>
    <row xmlns:x14ac="http://schemas.microsoft.com/office/spreadsheetml/2009/9/ac" r="605" s="3" customFormat="true" x14ac:dyDescent="0.25">
      <c r="A605" s="401"/>
      <c r="B605" s="132"/>
      <c r="L605" s="132"/>
      <c r="V605" s="132"/>
      <c r="AF605" s="132"/>
      <c r="AP605" s="132"/>
      <c r="AZ605" s="139"/>
      <c r="BA605" s="139"/>
      <c r="BB605" s="139"/>
      <c r="BC605" s="139"/>
      <c r="BD605" s="139"/>
      <c r="BE605" s="139"/>
      <c r="BF605" s="139"/>
      <c r="BG605" s="139"/>
      <c r="BH605" s="140"/>
      <c r="BI605" s="140"/>
      <c r="BJ605" s="139"/>
      <c r="BK605" s="140"/>
      <c r="BL605" s="140"/>
      <c r="BM605" s="140"/>
      <c r="BN605" s="140"/>
      <c r="BO605" s="140"/>
      <c r="BP605" s="140"/>
      <c r="BQ605" s="140"/>
      <c r="BR605" s="140"/>
      <c r="BS605" s="140"/>
      <c r="BT605" s="139"/>
      <c r="BU605" s="140"/>
      <c r="BV605" s="140"/>
      <c r="BW605" s="140"/>
      <c r="BX605" s="140"/>
      <c r="BY605" s="140"/>
      <c r="BZ605" s="140"/>
      <c r="CA605" s="140"/>
      <c r="CB605" s="140"/>
      <c r="CC605" s="140"/>
      <c r="CD605" s="139"/>
      <c r="CE605" s="140"/>
      <c r="CF605" s="140"/>
      <c r="CG605" s="140"/>
      <c r="CH605" s="140"/>
      <c r="CI605" s="140"/>
      <c r="CJ605" s="140"/>
      <c r="CK605" s="140"/>
      <c r="CL605" s="140"/>
      <c r="CM605" s="140"/>
      <c r="CN605" s="139"/>
      <c r="CO605" s="140"/>
      <c r="CP605" s="140"/>
      <c r="CQ605" s="140"/>
      <c r="CR605" s="140"/>
      <c r="CS605" s="140"/>
      <c r="CT605" s="140"/>
      <c r="CU605" s="140"/>
      <c r="CV605" s="140"/>
      <c r="CW605" s="140"/>
      <c r="CX605" s="139"/>
      <c r="CY605" s="140"/>
      <c r="CZ605" s="140"/>
      <c r="DH605" s="132"/>
      <c r="DR605" s="132"/>
      <c r="EB605" s="132"/>
      <c r="EL605" s="132"/>
      <c r="EV605" s="132"/>
      <c r="FF605" s="132"/>
      <c r="FP605" s="132"/>
      <c r="FZ605" s="132"/>
      <c r="GJ605" s="132"/>
      <c r="GT605" s="132"/>
      <c r="HD605" s="132"/>
      <c r="HN605" s="132"/>
      <c r="HX605" s="132"/>
      <c r="IH605" s="132"/>
    </row>
    <row xmlns:x14ac="http://schemas.microsoft.com/office/spreadsheetml/2009/9/ac" r="606" s="3" customFormat="true" x14ac:dyDescent="0.25">
      <c r="A606" s="401"/>
      <c r="B606" s="132"/>
      <c r="L606" s="132"/>
      <c r="V606" s="132"/>
      <c r="AF606" s="132"/>
      <c r="AP606" s="132"/>
      <c r="AZ606" s="139"/>
      <c r="BA606" s="139"/>
      <c r="BB606" s="139"/>
      <c r="BC606" s="139"/>
      <c r="BD606" s="139"/>
      <c r="BE606" s="139"/>
      <c r="BF606" s="139"/>
      <c r="BG606" s="139"/>
      <c r="BH606" s="140"/>
      <c r="BI606" s="140"/>
      <c r="BJ606" s="139"/>
      <c r="BK606" s="140"/>
      <c r="BL606" s="140"/>
      <c r="BM606" s="140"/>
      <c r="BN606" s="140"/>
      <c r="BO606" s="140"/>
      <c r="BP606" s="140"/>
      <c r="BQ606" s="140"/>
      <c r="BR606" s="140"/>
      <c r="BS606" s="140"/>
      <c r="BT606" s="139"/>
      <c r="BU606" s="140"/>
      <c r="BV606" s="140"/>
      <c r="BW606" s="140"/>
      <c r="BX606" s="140"/>
      <c r="BY606" s="140"/>
      <c r="BZ606" s="140"/>
      <c r="CA606" s="140"/>
      <c r="CB606" s="140"/>
      <c r="CC606" s="140"/>
      <c r="CD606" s="139"/>
      <c r="CE606" s="140"/>
      <c r="CF606" s="140"/>
      <c r="CG606" s="140"/>
      <c r="CH606" s="140"/>
      <c r="CI606" s="140"/>
      <c r="CJ606" s="140"/>
      <c r="CK606" s="140"/>
      <c r="CL606" s="140"/>
      <c r="CM606" s="140"/>
      <c r="CN606" s="139"/>
      <c r="CO606" s="140"/>
      <c r="CP606" s="140"/>
      <c r="CQ606" s="140"/>
      <c r="CR606" s="140"/>
      <c r="CS606" s="140"/>
      <c r="CT606" s="140"/>
      <c r="CU606" s="140"/>
      <c r="CV606" s="140"/>
      <c r="CW606" s="140"/>
      <c r="CX606" s="139"/>
      <c r="CY606" s="140"/>
      <c r="CZ606" s="140"/>
      <c r="DH606" s="132"/>
      <c r="DR606" s="132"/>
      <c r="EB606" s="132"/>
      <c r="EL606" s="132"/>
      <c r="EV606" s="132"/>
      <c r="FF606" s="132"/>
      <c r="FP606" s="132"/>
      <c r="FZ606" s="132"/>
      <c r="GJ606" s="132"/>
      <c r="GT606" s="132"/>
      <c r="HD606" s="132"/>
      <c r="HN606" s="132"/>
      <c r="HX606" s="132"/>
      <c r="IH606" s="132"/>
    </row>
    <row xmlns:x14ac="http://schemas.microsoft.com/office/spreadsheetml/2009/9/ac" r="607" s="3" customFormat="true" x14ac:dyDescent="0.25">
      <c r="A607" s="401"/>
      <c r="B607" s="132"/>
      <c r="L607" s="132"/>
      <c r="V607" s="132"/>
      <c r="AF607" s="132"/>
      <c r="AP607" s="132"/>
      <c r="AZ607" s="139"/>
      <c r="BA607" s="139"/>
      <c r="BB607" s="139"/>
      <c r="BC607" s="139"/>
      <c r="BD607" s="139"/>
      <c r="BE607" s="139"/>
      <c r="BF607" s="139"/>
      <c r="BG607" s="139"/>
      <c r="BH607" s="140"/>
      <c r="BI607" s="140"/>
      <c r="BJ607" s="139"/>
      <c r="BK607" s="140"/>
      <c r="BL607" s="140"/>
      <c r="BM607" s="140"/>
      <c r="BN607" s="140"/>
      <c r="BO607" s="140"/>
      <c r="BP607" s="140"/>
      <c r="BQ607" s="140"/>
      <c r="BR607" s="140"/>
      <c r="BS607" s="140"/>
      <c r="BT607" s="139"/>
      <c r="BU607" s="140"/>
      <c r="BV607" s="140"/>
      <c r="BW607" s="140"/>
      <c r="BX607" s="140"/>
      <c r="BY607" s="140"/>
      <c r="BZ607" s="140"/>
      <c r="CA607" s="140"/>
      <c r="CB607" s="140"/>
      <c r="CC607" s="140"/>
      <c r="CD607" s="139"/>
      <c r="CE607" s="140"/>
      <c r="CF607" s="140"/>
      <c r="CG607" s="140"/>
      <c r="CH607" s="140"/>
      <c r="CI607" s="140"/>
      <c r="CJ607" s="140"/>
      <c r="CK607" s="140"/>
      <c r="CL607" s="140"/>
      <c r="CM607" s="140"/>
      <c r="CN607" s="139"/>
      <c r="CO607" s="140"/>
      <c r="CP607" s="140"/>
      <c r="CQ607" s="140"/>
      <c r="CR607" s="140"/>
      <c r="CS607" s="140"/>
      <c r="CT607" s="140"/>
      <c r="CU607" s="140"/>
      <c r="CV607" s="140"/>
      <c r="CW607" s="140"/>
      <c r="CX607" s="139"/>
      <c r="CY607" s="140"/>
      <c r="CZ607" s="140"/>
      <c r="DH607" s="132"/>
      <c r="DR607" s="132"/>
      <c r="EB607" s="132"/>
      <c r="EL607" s="132"/>
      <c r="EV607" s="132"/>
      <c r="FF607" s="132"/>
      <c r="FP607" s="132"/>
      <c r="FZ607" s="132"/>
      <c r="GJ607" s="132"/>
      <c r="GT607" s="132"/>
      <c r="HD607" s="132"/>
      <c r="HN607" s="132"/>
      <c r="HX607" s="132"/>
      <c r="IH607" s="132"/>
    </row>
    <row xmlns:x14ac="http://schemas.microsoft.com/office/spreadsheetml/2009/9/ac" r="608" s="3" customFormat="true" x14ac:dyDescent="0.25">
      <c r="A608" s="401"/>
      <c r="B608" s="132"/>
      <c r="L608" s="132"/>
      <c r="V608" s="132"/>
      <c r="AF608" s="132"/>
      <c r="AP608" s="132"/>
      <c r="AZ608" s="139"/>
      <c r="BA608" s="139"/>
      <c r="BB608" s="139"/>
      <c r="BC608" s="139"/>
      <c r="BD608" s="139"/>
      <c r="BE608" s="139"/>
      <c r="BF608" s="139"/>
      <c r="BG608" s="139"/>
      <c r="BH608" s="140"/>
      <c r="BI608" s="140"/>
      <c r="BJ608" s="139"/>
      <c r="BK608" s="140"/>
      <c r="BL608" s="140"/>
      <c r="BM608" s="140"/>
      <c r="BN608" s="140"/>
      <c r="BO608" s="140"/>
      <c r="BP608" s="140"/>
      <c r="BQ608" s="140"/>
      <c r="BR608" s="140"/>
      <c r="BS608" s="140"/>
      <c r="BT608" s="139"/>
      <c r="BU608" s="140"/>
      <c r="BV608" s="140"/>
      <c r="BW608" s="140"/>
      <c r="BX608" s="140"/>
      <c r="BY608" s="140"/>
      <c r="BZ608" s="140"/>
      <c r="CA608" s="140"/>
      <c r="CB608" s="140"/>
      <c r="CC608" s="140"/>
      <c r="CD608" s="139"/>
      <c r="CE608" s="140"/>
      <c r="CF608" s="140"/>
      <c r="CG608" s="140"/>
      <c r="CH608" s="140"/>
      <c r="CI608" s="140"/>
      <c r="CJ608" s="140"/>
      <c r="CK608" s="140"/>
      <c r="CL608" s="140"/>
      <c r="CM608" s="140"/>
      <c r="CN608" s="139"/>
      <c r="CO608" s="140"/>
      <c r="CP608" s="140"/>
      <c r="CQ608" s="140"/>
      <c r="CR608" s="140"/>
      <c r="CS608" s="140"/>
      <c r="CT608" s="140"/>
      <c r="CU608" s="140"/>
      <c r="CV608" s="140"/>
      <c r="CW608" s="140"/>
      <c r="CX608" s="139"/>
      <c r="CY608" s="140"/>
      <c r="CZ608" s="140"/>
      <c r="DH608" s="132"/>
      <c r="DR608" s="132"/>
      <c r="EB608" s="132"/>
      <c r="EL608" s="132"/>
      <c r="EV608" s="132"/>
      <c r="FF608" s="132"/>
      <c r="FP608" s="132"/>
      <c r="FZ608" s="132"/>
      <c r="GJ608" s="132"/>
      <c r="GT608" s="132"/>
      <c r="HD608" s="132"/>
      <c r="HN608" s="132"/>
      <c r="HX608" s="132"/>
      <c r="IH608" s="132"/>
    </row>
    <row xmlns:x14ac="http://schemas.microsoft.com/office/spreadsheetml/2009/9/ac" r="609" s="3" customFormat="true" x14ac:dyDescent="0.25">
      <c r="A609" s="401"/>
      <c r="B609" s="132"/>
      <c r="L609" s="132"/>
      <c r="V609" s="132"/>
      <c r="AF609" s="132"/>
      <c r="AP609" s="132"/>
      <c r="AZ609" s="139"/>
      <c r="BA609" s="139"/>
      <c r="BB609" s="139"/>
      <c r="BC609" s="139"/>
      <c r="BD609" s="139"/>
      <c r="BE609" s="139"/>
      <c r="BF609" s="139"/>
      <c r="BG609" s="139"/>
      <c r="BH609" s="140"/>
      <c r="BI609" s="140"/>
      <c r="BJ609" s="139"/>
      <c r="BK609" s="140"/>
      <c r="BL609" s="140"/>
      <c r="BM609" s="140"/>
      <c r="BN609" s="140"/>
      <c r="BO609" s="140"/>
      <c r="BP609" s="140"/>
      <c r="BQ609" s="140"/>
      <c r="BR609" s="140"/>
      <c r="BS609" s="140"/>
      <c r="BT609" s="139"/>
      <c r="BU609" s="140"/>
      <c r="BV609" s="140"/>
      <c r="BW609" s="140"/>
      <c r="BX609" s="140"/>
      <c r="BY609" s="140"/>
      <c r="BZ609" s="140"/>
      <c r="CA609" s="140"/>
      <c r="CB609" s="140"/>
      <c r="CC609" s="140"/>
      <c r="CD609" s="139"/>
      <c r="CE609" s="140"/>
      <c r="CF609" s="140"/>
      <c r="CG609" s="140"/>
      <c r="CH609" s="140"/>
      <c r="CI609" s="140"/>
      <c r="CJ609" s="140"/>
      <c r="CK609" s="140"/>
      <c r="CL609" s="140"/>
      <c r="CM609" s="140"/>
      <c r="CN609" s="139"/>
      <c r="CO609" s="140"/>
      <c r="CP609" s="140"/>
      <c r="CQ609" s="140"/>
      <c r="CR609" s="140"/>
      <c r="CS609" s="140"/>
      <c r="CT609" s="140"/>
      <c r="CU609" s="140"/>
      <c r="CV609" s="140"/>
      <c r="CW609" s="140"/>
      <c r="CX609" s="139"/>
      <c r="CY609" s="140"/>
      <c r="CZ609" s="140"/>
      <c r="DH609" s="132"/>
      <c r="DR609" s="132"/>
      <c r="EB609" s="132"/>
      <c r="EL609" s="132"/>
      <c r="EV609" s="132"/>
      <c r="FF609" s="132"/>
      <c r="FP609" s="132"/>
      <c r="FZ609" s="132"/>
      <c r="GJ609" s="132"/>
      <c r="GT609" s="132"/>
      <c r="HD609" s="132"/>
      <c r="HN609" s="132"/>
      <c r="HX609" s="132"/>
      <c r="IH609" s="132"/>
    </row>
    <row xmlns:x14ac="http://schemas.microsoft.com/office/spreadsheetml/2009/9/ac" r="610" s="3" customFormat="true" x14ac:dyDescent="0.25">
      <c r="A610" s="401"/>
      <c r="B610" s="132"/>
      <c r="L610" s="132"/>
      <c r="V610" s="132"/>
      <c r="AF610" s="132"/>
      <c r="AP610" s="132"/>
      <c r="AZ610" s="139"/>
      <c r="BA610" s="139"/>
      <c r="BB610" s="139"/>
      <c r="BC610" s="139"/>
      <c r="BD610" s="139"/>
      <c r="BE610" s="139"/>
      <c r="BF610" s="139"/>
      <c r="BG610" s="139"/>
      <c r="BH610" s="140"/>
      <c r="BI610" s="140"/>
      <c r="BJ610" s="139"/>
      <c r="BK610" s="140"/>
      <c r="BL610" s="140"/>
      <c r="BM610" s="140"/>
      <c r="BN610" s="140"/>
      <c r="BO610" s="140"/>
      <c r="BP610" s="140"/>
      <c r="BQ610" s="140"/>
      <c r="BR610" s="140"/>
      <c r="BS610" s="140"/>
      <c r="BT610" s="139"/>
      <c r="BU610" s="140"/>
      <c r="BV610" s="140"/>
      <c r="BW610" s="140"/>
      <c r="BX610" s="140"/>
      <c r="BY610" s="140"/>
      <c r="BZ610" s="140"/>
      <c r="CA610" s="140"/>
      <c r="CB610" s="140"/>
      <c r="CC610" s="140"/>
      <c r="CD610" s="139"/>
      <c r="CE610" s="140"/>
      <c r="CF610" s="140"/>
      <c r="CG610" s="140"/>
      <c r="CH610" s="140"/>
      <c r="CI610" s="140"/>
      <c r="CJ610" s="140"/>
      <c r="CK610" s="140"/>
      <c r="CL610" s="140"/>
      <c r="CM610" s="140"/>
      <c r="CN610" s="139"/>
      <c r="CO610" s="140"/>
      <c r="CP610" s="140"/>
      <c r="CQ610" s="140"/>
      <c r="CR610" s="140"/>
      <c r="CS610" s="140"/>
      <c r="CT610" s="140"/>
      <c r="CU610" s="140"/>
      <c r="CV610" s="140"/>
      <c r="CW610" s="140"/>
      <c r="CX610" s="139"/>
      <c r="CY610" s="140"/>
      <c r="CZ610" s="140"/>
      <c r="DH610" s="132"/>
      <c r="DR610" s="132"/>
      <c r="EB610" s="132"/>
      <c r="EL610" s="132"/>
      <c r="EV610" s="132"/>
      <c r="FF610" s="132"/>
      <c r="FP610" s="132"/>
      <c r="FZ610" s="132"/>
      <c r="GJ610" s="132"/>
      <c r="GT610" s="132"/>
      <c r="HD610" s="132"/>
      <c r="HN610" s="132"/>
      <c r="HX610" s="132"/>
      <c r="IH610" s="132"/>
    </row>
    <row xmlns:x14ac="http://schemas.microsoft.com/office/spreadsheetml/2009/9/ac" r="611" s="3" customFormat="true" x14ac:dyDescent="0.25">
      <c r="A611" s="401"/>
      <c r="B611" s="132"/>
      <c r="L611" s="132"/>
      <c r="V611" s="132"/>
      <c r="AF611" s="132"/>
      <c r="AP611" s="132"/>
      <c r="AZ611" s="139"/>
      <c r="BA611" s="139"/>
      <c r="BB611" s="139"/>
      <c r="BC611" s="139"/>
      <c r="BD611" s="139"/>
      <c r="BE611" s="139"/>
      <c r="BF611" s="139"/>
      <c r="BG611" s="139"/>
      <c r="BH611" s="140"/>
      <c r="BI611" s="140"/>
      <c r="BJ611" s="139"/>
      <c r="BK611" s="140"/>
      <c r="BL611" s="140"/>
      <c r="BM611" s="140"/>
      <c r="BN611" s="140"/>
      <c r="BO611" s="140"/>
      <c r="BP611" s="140"/>
      <c r="BQ611" s="140"/>
      <c r="BR611" s="140"/>
      <c r="BS611" s="140"/>
      <c r="BT611" s="139"/>
      <c r="BU611" s="140"/>
      <c r="BV611" s="140"/>
      <c r="BW611" s="140"/>
      <c r="BX611" s="140"/>
      <c r="BY611" s="140"/>
      <c r="BZ611" s="140"/>
      <c r="CA611" s="140"/>
      <c r="CB611" s="140"/>
      <c r="CC611" s="140"/>
      <c r="CD611" s="139"/>
      <c r="CE611" s="140"/>
      <c r="CF611" s="140"/>
      <c r="CG611" s="140"/>
      <c r="CH611" s="140"/>
      <c r="CI611" s="140"/>
      <c r="CJ611" s="140"/>
      <c r="CK611" s="140"/>
      <c r="CL611" s="140"/>
      <c r="CM611" s="140"/>
      <c r="CN611" s="139"/>
      <c r="CO611" s="140"/>
      <c r="CP611" s="140"/>
      <c r="CQ611" s="140"/>
      <c r="CR611" s="140"/>
      <c r="CS611" s="140"/>
      <c r="CT611" s="140"/>
      <c r="CU611" s="140"/>
      <c r="CV611" s="140"/>
      <c r="CW611" s="140"/>
      <c r="CX611" s="139"/>
      <c r="CY611" s="140"/>
      <c r="CZ611" s="140"/>
      <c r="DH611" s="132"/>
      <c r="DR611" s="132"/>
      <c r="EB611" s="132"/>
      <c r="EL611" s="132"/>
      <c r="EV611" s="132"/>
      <c r="FF611" s="132"/>
      <c r="FP611" s="132"/>
      <c r="FZ611" s="132"/>
      <c r="GJ611" s="132"/>
      <c r="GT611" s="132"/>
      <c r="HD611" s="132"/>
      <c r="HN611" s="132"/>
      <c r="HX611" s="132"/>
      <c r="IH611" s="132"/>
    </row>
    <row xmlns:x14ac="http://schemas.microsoft.com/office/spreadsheetml/2009/9/ac" r="612" s="3" customFormat="true" x14ac:dyDescent="0.25">
      <c r="A612" s="401"/>
      <c r="B612" s="132"/>
      <c r="L612" s="132"/>
      <c r="V612" s="132"/>
      <c r="AF612" s="132"/>
      <c r="AP612" s="132"/>
      <c r="AZ612" s="139"/>
      <c r="BA612" s="139"/>
      <c r="BB612" s="139"/>
      <c r="BC612" s="139"/>
      <c r="BD612" s="139"/>
      <c r="BE612" s="139"/>
      <c r="BF612" s="139"/>
      <c r="BG612" s="139"/>
      <c r="BH612" s="140"/>
      <c r="BI612" s="140"/>
      <c r="BJ612" s="139"/>
      <c r="BK612" s="140"/>
      <c r="BL612" s="140"/>
      <c r="BM612" s="140"/>
      <c r="BN612" s="140"/>
      <c r="BO612" s="140"/>
      <c r="BP612" s="140"/>
      <c r="BQ612" s="140"/>
      <c r="BR612" s="140"/>
      <c r="BS612" s="140"/>
      <c r="BT612" s="139"/>
      <c r="BU612" s="140"/>
      <c r="BV612" s="140"/>
      <c r="BW612" s="140"/>
      <c r="BX612" s="140"/>
      <c r="BY612" s="140"/>
      <c r="BZ612" s="140"/>
      <c r="CA612" s="140"/>
      <c r="CB612" s="140"/>
      <c r="CC612" s="140"/>
      <c r="CD612" s="139"/>
      <c r="CE612" s="140"/>
      <c r="CF612" s="140"/>
      <c r="CG612" s="140"/>
      <c r="CH612" s="140"/>
      <c r="CI612" s="140"/>
      <c r="CJ612" s="140"/>
      <c r="CK612" s="140"/>
      <c r="CL612" s="140"/>
      <c r="CM612" s="140"/>
      <c r="CN612" s="139"/>
      <c r="CO612" s="140"/>
      <c r="CP612" s="140"/>
      <c r="CQ612" s="140"/>
      <c r="CR612" s="140"/>
      <c r="CS612" s="140"/>
      <c r="CT612" s="140"/>
      <c r="CU612" s="140"/>
      <c r="CV612" s="140"/>
      <c r="CW612" s="140"/>
      <c r="CX612" s="139"/>
      <c r="CY612" s="140"/>
      <c r="CZ612" s="140"/>
      <c r="DH612" s="132"/>
      <c r="DR612" s="132"/>
      <c r="EB612" s="132"/>
      <c r="EL612" s="132"/>
      <c r="EV612" s="132"/>
      <c r="FF612" s="132"/>
      <c r="FP612" s="132"/>
      <c r="FZ612" s="132"/>
      <c r="GJ612" s="132"/>
      <c r="GT612" s="132"/>
      <c r="HD612" s="132"/>
      <c r="HN612" s="132"/>
      <c r="HX612" s="132"/>
      <c r="IH612" s="132"/>
    </row>
    <row xmlns:x14ac="http://schemas.microsoft.com/office/spreadsheetml/2009/9/ac" r="613" s="3" customFormat="true" x14ac:dyDescent="0.25">
      <c r="A613" s="401"/>
      <c r="B613" s="132"/>
      <c r="L613" s="132"/>
      <c r="V613" s="132"/>
      <c r="AF613" s="132"/>
      <c r="AP613" s="132"/>
      <c r="AZ613" s="139"/>
      <c r="BA613" s="139"/>
      <c r="BB613" s="139"/>
      <c r="BC613" s="139"/>
      <c r="BD613" s="139"/>
      <c r="BE613" s="139"/>
      <c r="BF613" s="139"/>
      <c r="BG613" s="139"/>
      <c r="BH613" s="140"/>
      <c r="BI613" s="140"/>
      <c r="BJ613" s="139"/>
      <c r="BK613" s="140"/>
      <c r="BL613" s="140"/>
      <c r="BM613" s="140"/>
      <c r="BN613" s="140"/>
      <c r="BO613" s="140"/>
      <c r="BP613" s="140"/>
      <c r="BQ613" s="140"/>
      <c r="BR613" s="140"/>
      <c r="BS613" s="140"/>
      <c r="BT613" s="139"/>
      <c r="BU613" s="140"/>
      <c r="BV613" s="140"/>
      <c r="BW613" s="140"/>
      <c r="BX613" s="140"/>
      <c r="BY613" s="140"/>
      <c r="BZ613" s="140"/>
      <c r="CA613" s="140"/>
      <c r="CB613" s="140"/>
      <c r="CC613" s="140"/>
      <c r="CD613" s="139"/>
      <c r="CE613" s="140"/>
      <c r="CF613" s="140"/>
      <c r="CG613" s="140"/>
      <c r="CH613" s="140"/>
      <c r="CI613" s="140"/>
      <c r="CJ613" s="140"/>
      <c r="CK613" s="140"/>
      <c r="CL613" s="140"/>
      <c r="CM613" s="140"/>
      <c r="CN613" s="139"/>
      <c r="CO613" s="140"/>
      <c r="CP613" s="140"/>
      <c r="CQ613" s="140"/>
      <c r="CR613" s="140"/>
      <c r="CS613" s="140"/>
      <c r="CT613" s="140"/>
      <c r="CU613" s="140"/>
      <c r="CV613" s="140"/>
      <c r="CW613" s="140"/>
      <c r="CX613" s="139"/>
      <c r="CY613" s="140"/>
      <c r="CZ613" s="140"/>
      <c r="DH613" s="132"/>
      <c r="DR613" s="132"/>
      <c r="EB613" s="132"/>
      <c r="EL613" s="132"/>
      <c r="EV613" s="132"/>
      <c r="FF613" s="132"/>
      <c r="FP613" s="132"/>
      <c r="FZ613" s="132"/>
      <c r="GJ613" s="132"/>
      <c r="GT613" s="132"/>
      <c r="HD613" s="132"/>
      <c r="HN613" s="132"/>
      <c r="HX613" s="132"/>
      <c r="IH613" s="132"/>
    </row>
    <row xmlns:x14ac="http://schemas.microsoft.com/office/spreadsheetml/2009/9/ac" r="614" s="3" customFormat="true" x14ac:dyDescent="0.25">
      <c r="A614" s="401"/>
      <c r="B614" s="132"/>
      <c r="L614" s="132"/>
      <c r="V614" s="132"/>
      <c r="AF614" s="132"/>
      <c r="AP614" s="132"/>
      <c r="AZ614" s="139"/>
      <c r="BA614" s="139"/>
      <c r="BB614" s="139"/>
      <c r="BC614" s="139"/>
      <c r="BD614" s="139"/>
      <c r="BE614" s="139"/>
      <c r="BF614" s="139"/>
      <c r="BG614" s="139"/>
      <c r="BH614" s="140"/>
      <c r="BI614" s="140"/>
      <c r="BJ614" s="139"/>
      <c r="BK614" s="140"/>
      <c r="BL614" s="140"/>
      <c r="BM614" s="140"/>
      <c r="BN614" s="140"/>
      <c r="BO614" s="140"/>
      <c r="BP614" s="140"/>
      <c r="BQ614" s="140"/>
      <c r="BR614" s="140"/>
      <c r="BS614" s="140"/>
      <c r="BT614" s="139"/>
      <c r="BU614" s="140"/>
      <c r="BV614" s="140"/>
      <c r="BW614" s="140"/>
      <c r="BX614" s="140"/>
      <c r="BY614" s="140"/>
      <c r="BZ614" s="140"/>
      <c r="CA614" s="140"/>
      <c r="CB614" s="140"/>
      <c r="CC614" s="140"/>
      <c r="CD614" s="139"/>
      <c r="CE614" s="140"/>
      <c r="CF614" s="140"/>
      <c r="CG614" s="140"/>
      <c r="CH614" s="140"/>
      <c r="CI614" s="140"/>
      <c r="CJ614" s="140"/>
      <c r="CK614" s="140"/>
      <c r="CL614" s="140"/>
      <c r="CM614" s="140"/>
      <c r="CN614" s="139"/>
      <c r="CO614" s="140"/>
      <c r="CP614" s="140"/>
      <c r="CQ614" s="140"/>
      <c r="CR614" s="140"/>
      <c r="CS614" s="140"/>
      <c r="CT614" s="140"/>
      <c r="CU614" s="140"/>
      <c r="CV614" s="140"/>
      <c r="CW614" s="140"/>
      <c r="CX614" s="139"/>
      <c r="CY614" s="140"/>
      <c r="CZ614" s="140"/>
      <c r="DH614" s="132"/>
      <c r="DR614" s="132"/>
      <c r="EB614" s="132"/>
      <c r="EL614" s="132"/>
      <c r="EV614" s="132"/>
      <c r="FF614" s="132"/>
      <c r="FP614" s="132"/>
      <c r="FZ614" s="132"/>
      <c r="GJ614" s="132"/>
      <c r="GT614" s="132"/>
      <c r="HD614" s="132"/>
      <c r="HN614" s="132"/>
      <c r="HX614" s="132"/>
      <c r="IH614" s="132"/>
    </row>
    <row xmlns:x14ac="http://schemas.microsoft.com/office/spreadsheetml/2009/9/ac" r="615" s="3" customFormat="true" x14ac:dyDescent="0.25">
      <c r="A615" s="401"/>
      <c r="B615" s="132"/>
      <c r="L615" s="132"/>
      <c r="V615" s="132"/>
      <c r="AF615" s="132"/>
      <c r="AP615" s="132"/>
      <c r="AZ615" s="139"/>
      <c r="BA615" s="139"/>
      <c r="BB615" s="139"/>
      <c r="BC615" s="139"/>
      <c r="BD615" s="139"/>
      <c r="BE615" s="139"/>
      <c r="BF615" s="139"/>
      <c r="BG615" s="139"/>
      <c r="BH615" s="140"/>
      <c r="BI615" s="140"/>
      <c r="BJ615" s="139"/>
      <c r="BK615" s="140"/>
      <c r="BL615" s="140"/>
      <c r="BM615" s="140"/>
      <c r="BN615" s="140"/>
      <c r="BO615" s="140"/>
      <c r="BP615" s="140"/>
      <c r="BQ615" s="140"/>
      <c r="BR615" s="140"/>
      <c r="BS615" s="140"/>
      <c r="BT615" s="139"/>
      <c r="BU615" s="140"/>
      <c r="BV615" s="140"/>
      <c r="BW615" s="140"/>
      <c r="BX615" s="140"/>
      <c r="BY615" s="140"/>
      <c r="BZ615" s="140"/>
      <c r="CA615" s="140"/>
      <c r="CB615" s="140"/>
      <c r="CC615" s="140"/>
      <c r="CD615" s="139"/>
      <c r="CE615" s="140"/>
      <c r="CF615" s="140"/>
      <c r="CG615" s="140"/>
      <c r="CH615" s="140"/>
      <c r="CI615" s="140"/>
      <c r="CJ615" s="140"/>
      <c r="CK615" s="140"/>
      <c r="CL615" s="140"/>
      <c r="CM615" s="140"/>
      <c r="CN615" s="139"/>
      <c r="CO615" s="140"/>
      <c r="CP615" s="140"/>
      <c r="CQ615" s="140"/>
      <c r="CR615" s="140"/>
      <c r="CS615" s="140"/>
      <c r="CT615" s="140"/>
      <c r="CU615" s="140"/>
      <c r="CV615" s="140"/>
      <c r="CW615" s="140"/>
      <c r="CX615" s="139"/>
      <c r="CY615" s="140"/>
      <c r="CZ615" s="140"/>
      <c r="DH615" s="132"/>
      <c r="DR615" s="132"/>
      <c r="EB615" s="132"/>
      <c r="EL615" s="132"/>
      <c r="EV615" s="132"/>
      <c r="FF615" s="132"/>
      <c r="FP615" s="132"/>
      <c r="FZ615" s="132"/>
      <c r="GJ615" s="132"/>
      <c r="GT615" s="132"/>
      <c r="HD615" s="132"/>
      <c r="HN615" s="132"/>
      <c r="HX615" s="132"/>
      <c r="IH615" s="132"/>
    </row>
    <row xmlns:x14ac="http://schemas.microsoft.com/office/spreadsheetml/2009/9/ac" r="616" s="3" customFormat="true" x14ac:dyDescent="0.25">
      <c r="A616" s="401"/>
      <c r="B616" s="132"/>
      <c r="L616" s="132"/>
      <c r="V616" s="132"/>
      <c r="AF616" s="132"/>
      <c r="AP616" s="132"/>
      <c r="AZ616" s="139"/>
      <c r="BA616" s="139"/>
      <c r="BB616" s="139"/>
      <c r="BC616" s="139"/>
      <c r="BD616" s="139"/>
      <c r="BE616" s="139"/>
      <c r="BF616" s="139"/>
      <c r="BG616" s="139"/>
      <c r="BH616" s="140"/>
      <c r="BI616" s="140"/>
      <c r="BJ616" s="139"/>
      <c r="BK616" s="140"/>
      <c r="BL616" s="140"/>
      <c r="BM616" s="140"/>
      <c r="BN616" s="140"/>
      <c r="BO616" s="140"/>
      <c r="BP616" s="140"/>
      <c r="BQ616" s="140"/>
      <c r="BR616" s="140"/>
      <c r="BS616" s="140"/>
      <c r="BT616" s="139"/>
      <c r="BU616" s="140"/>
      <c r="BV616" s="140"/>
      <c r="BW616" s="140"/>
      <c r="BX616" s="140"/>
      <c r="BY616" s="140"/>
      <c r="BZ616" s="140"/>
      <c r="CA616" s="140"/>
      <c r="CB616" s="140"/>
      <c r="CC616" s="140"/>
      <c r="CD616" s="139"/>
      <c r="CE616" s="140"/>
      <c r="CF616" s="140"/>
      <c r="CG616" s="140"/>
      <c r="CH616" s="140"/>
      <c r="CI616" s="140"/>
      <c r="CJ616" s="140"/>
      <c r="CK616" s="140"/>
      <c r="CL616" s="140"/>
      <c r="CM616" s="140"/>
      <c r="CN616" s="139"/>
      <c r="CO616" s="140"/>
      <c r="CP616" s="140"/>
      <c r="CQ616" s="140"/>
      <c r="CR616" s="140"/>
      <c r="CS616" s="140"/>
      <c r="CT616" s="140"/>
      <c r="CU616" s="140"/>
      <c r="CV616" s="140"/>
      <c r="CW616" s="140"/>
      <c r="CX616" s="139"/>
      <c r="CY616" s="140"/>
      <c r="CZ616" s="140"/>
      <c r="DH616" s="132"/>
      <c r="DR616" s="132"/>
      <c r="EB616" s="132"/>
      <c r="EL616" s="132"/>
      <c r="EV616" s="132"/>
      <c r="FF616" s="132"/>
      <c r="FP616" s="132"/>
      <c r="FZ616" s="132"/>
      <c r="GJ616" s="132"/>
      <c r="GT616" s="132"/>
      <c r="HD616" s="132"/>
      <c r="HN616" s="132"/>
      <c r="HX616" s="132"/>
      <c r="IH616" s="132"/>
    </row>
    <row xmlns:x14ac="http://schemas.microsoft.com/office/spreadsheetml/2009/9/ac" r="617" s="3" customFormat="true" x14ac:dyDescent="0.25">
      <c r="A617" s="401"/>
      <c r="B617" s="132"/>
      <c r="L617" s="132"/>
      <c r="V617" s="132"/>
      <c r="AF617" s="132"/>
      <c r="AP617" s="132"/>
      <c r="AZ617" s="139"/>
      <c r="BA617" s="139"/>
      <c r="BB617" s="139"/>
      <c r="BC617" s="139"/>
      <c r="BD617" s="139"/>
      <c r="BE617" s="139"/>
      <c r="BF617" s="139"/>
      <c r="BG617" s="139"/>
      <c r="BH617" s="140"/>
      <c r="BI617" s="140"/>
      <c r="BJ617" s="139"/>
      <c r="BK617" s="140"/>
      <c r="BL617" s="140"/>
      <c r="BM617" s="140"/>
      <c r="BN617" s="140"/>
      <c r="BO617" s="140"/>
      <c r="BP617" s="140"/>
      <c r="BQ617" s="140"/>
      <c r="BR617" s="140"/>
      <c r="BS617" s="140"/>
      <c r="BT617" s="139"/>
      <c r="BU617" s="140"/>
      <c r="BV617" s="140"/>
      <c r="BW617" s="140"/>
      <c r="BX617" s="140"/>
      <c r="BY617" s="140"/>
      <c r="BZ617" s="140"/>
      <c r="CA617" s="140"/>
      <c r="CB617" s="140"/>
      <c r="CC617" s="140"/>
      <c r="CD617" s="139"/>
      <c r="CE617" s="140"/>
      <c r="CF617" s="140"/>
      <c r="CG617" s="140"/>
      <c r="CH617" s="140"/>
      <c r="CI617" s="140"/>
      <c r="CJ617" s="140"/>
      <c r="CK617" s="140"/>
      <c r="CL617" s="140"/>
      <c r="CM617" s="140"/>
      <c r="CN617" s="139"/>
      <c r="CO617" s="140"/>
      <c r="CP617" s="140"/>
      <c r="CQ617" s="140"/>
      <c r="CR617" s="140"/>
      <c r="CS617" s="140"/>
      <c r="CT617" s="140"/>
      <c r="CU617" s="140"/>
      <c r="CV617" s="140"/>
      <c r="CW617" s="140"/>
      <c r="CX617" s="139"/>
      <c r="CY617" s="140"/>
      <c r="CZ617" s="140"/>
      <c r="DH617" s="132"/>
      <c r="DR617" s="132"/>
      <c r="EB617" s="132"/>
      <c r="EL617" s="132"/>
      <c r="EV617" s="132"/>
      <c r="FF617" s="132"/>
      <c r="FP617" s="132"/>
      <c r="FZ617" s="132"/>
      <c r="GJ617" s="132"/>
      <c r="GT617" s="132"/>
      <c r="HD617" s="132"/>
      <c r="HN617" s="132"/>
      <c r="HX617" s="132"/>
      <c r="IH617" s="132"/>
    </row>
    <row xmlns:x14ac="http://schemas.microsoft.com/office/spreadsheetml/2009/9/ac" r="618" s="3" customFormat="true" x14ac:dyDescent="0.25">
      <c r="A618" s="401"/>
      <c r="B618" s="132"/>
      <c r="L618" s="132"/>
      <c r="V618" s="132"/>
      <c r="AF618" s="132"/>
      <c r="AP618" s="132"/>
      <c r="AZ618" s="139"/>
      <c r="BA618" s="139"/>
      <c r="BB618" s="139"/>
      <c r="BC618" s="139"/>
      <c r="BD618" s="139"/>
      <c r="BE618" s="139"/>
      <c r="BF618" s="139"/>
      <c r="BG618" s="139"/>
      <c r="BH618" s="140"/>
      <c r="BI618" s="140"/>
      <c r="BJ618" s="139"/>
      <c r="BK618" s="140"/>
      <c r="BL618" s="140"/>
      <c r="BM618" s="140"/>
      <c r="BN618" s="140"/>
      <c r="BO618" s="140"/>
      <c r="BP618" s="140"/>
      <c r="BQ618" s="140"/>
      <c r="BR618" s="140"/>
      <c r="BS618" s="140"/>
      <c r="BT618" s="139"/>
      <c r="BU618" s="140"/>
      <c r="BV618" s="140"/>
      <c r="BW618" s="140"/>
      <c r="BX618" s="140"/>
      <c r="BY618" s="140"/>
      <c r="BZ618" s="140"/>
      <c r="CA618" s="140"/>
      <c r="CB618" s="140"/>
      <c r="CC618" s="140"/>
      <c r="CD618" s="139"/>
      <c r="CE618" s="140"/>
      <c r="CF618" s="140"/>
      <c r="CG618" s="140"/>
      <c r="CH618" s="140"/>
      <c r="CI618" s="140"/>
      <c r="CJ618" s="140"/>
      <c r="CK618" s="140"/>
      <c r="CL618" s="140"/>
      <c r="CM618" s="140"/>
      <c r="CN618" s="139"/>
      <c r="CO618" s="140"/>
      <c r="CP618" s="140"/>
      <c r="CQ618" s="140"/>
      <c r="CR618" s="140"/>
      <c r="CS618" s="140"/>
      <c r="CT618" s="140"/>
      <c r="CU618" s="140"/>
      <c r="CV618" s="140"/>
      <c r="CW618" s="140"/>
      <c r="CX618" s="139"/>
      <c r="CY618" s="140"/>
      <c r="CZ618" s="140"/>
      <c r="DH618" s="132"/>
      <c r="DR618" s="132"/>
      <c r="EB618" s="132"/>
      <c r="EL618" s="132"/>
      <c r="EV618" s="132"/>
      <c r="FF618" s="132"/>
      <c r="FP618" s="132"/>
      <c r="FZ618" s="132"/>
      <c r="GJ618" s="132"/>
      <c r="GT618" s="132"/>
      <c r="HD618" s="132"/>
      <c r="HN618" s="132"/>
      <c r="HX618" s="132"/>
      <c r="IH618" s="132"/>
    </row>
    <row xmlns:x14ac="http://schemas.microsoft.com/office/spreadsheetml/2009/9/ac" r="619" s="3" customFormat="true" x14ac:dyDescent="0.25">
      <c r="A619" s="401"/>
      <c r="B619" s="132"/>
      <c r="L619" s="132"/>
      <c r="V619" s="132"/>
      <c r="AF619" s="132"/>
      <c r="AP619" s="132"/>
      <c r="AZ619" s="139"/>
      <c r="BA619" s="139"/>
      <c r="BB619" s="139"/>
      <c r="BC619" s="139"/>
      <c r="BD619" s="139"/>
      <c r="BE619" s="139"/>
      <c r="BF619" s="139"/>
      <c r="BG619" s="139"/>
      <c r="BH619" s="140"/>
      <c r="BI619" s="140"/>
      <c r="BJ619" s="139"/>
      <c r="BK619" s="140"/>
      <c r="BL619" s="140"/>
      <c r="BM619" s="140"/>
      <c r="BN619" s="140"/>
      <c r="BO619" s="140"/>
      <c r="BP619" s="140"/>
      <c r="BQ619" s="140"/>
      <c r="BR619" s="140"/>
      <c r="BS619" s="140"/>
      <c r="BT619" s="139"/>
      <c r="BU619" s="140"/>
      <c r="BV619" s="140"/>
      <c r="BW619" s="140"/>
      <c r="BX619" s="140"/>
      <c r="BY619" s="140"/>
      <c r="BZ619" s="140"/>
      <c r="CA619" s="140"/>
      <c r="CB619" s="140"/>
      <c r="CC619" s="140"/>
      <c r="CD619" s="139"/>
      <c r="CE619" s="140"/>
      <c r="CF619" s="140"/>
      <c r="CG619" s="140"/>
      <c r="CH619" s="140"/>
      <c r="CI619" s="140"/>
      <c r="CJ619" s="140"/>
      <c r="CK619" s="140"/>
      <c r="CL619" s="140"/>
      <c r="CM619" s="140"/>
      <c r="CN619" s="139"/>
      <c r="CO619" s="140"/>
      <c r="CP619" s="140"/>
      <c r="CQ619" s="140"/>
      <c r="CR619" s="140"/>
      <c r="CS619" s="140"/>
      <c r="CT619" s="140"/>
      <c r="CU619" s="140"/>
      <c r="CV619" s="140"/>
      <c r="CW619" s="140"/>
      <c r="CX619" s="139"/>
      <c r="CY619" s="140"/>
      <c r="CZ619" s="140"/>
      <c r="DH619" s="132"/>
      <c r="DR619" s="132"/>
      <c r="EB619" s="132"/>
      <c r="EL619" s="132"/>
      <c r="EV619" s="132"/>
      <c r="FF619" s="132"/>
      <c r="FP619" s="132"/>
      <c r="FZ619" s="132"/>
      <c r="GJ619" s="132"/>
      <c r="GT619" s="132"/>
      <c r="HD619" s="132"/>
      <c r="HN619" s="132"/>
      <c r="HX619" s="132"/>
      <c r="IH619" s="132"/>
    </row>
    <row xmlns:x14ac="http://schemas.microsoft.com/office/spreadsheetml/2009/9/ac" r="620" s="3" customFormat="true" x14ac:dyDescent="0.25">
      <c r="A620" s="401"/>
      <c r="B620" s="132"/>
      <c r="L620" s="132"/>
      <c r="V620" s="132"/>
      <c r="AF620" s="132"/>
      <c r="AP620" s="132"/>
      <c r="AZ620" s="139"/>
      <c r="BA620" s="139"/>
      <c r="BB620" s="139"/>
      <c r="BC620" s="139"/>
      <c r="BD620" s="139"/>
      <c r="BE620" s="139"/>
      <c r="BF620" s="139"/>
      <c r="BG620" s="139"/>
      <c r="BH620" s="140"/>
      <c r="BI620" s="140"/>
      <c r="BJ620" s="139"/>
      <c r="BK620" s="140"/>
      <c r="BL620" s="140"/>
      <c r="BM620" s="140"/>
      <c r="BN620" s="140"/>
      <c r="BO620" s="140"/>
      <c r="BP620" s="140"/>
      <c r="BQ620" s="140"/>
      <c r="BR620" s="140"/>
      <c r="BS620" s="140"/>
      <c r="BT620" s="139"/>
      <c r="BU620" s="140"/>
      <c r="BV620" s="140"/>
      <c r="BW620" s="140"/>
      <c r="BX620" s="140"/>
      <c r="BY620" s="140"/>
      <c r="BZ620" s="140"/>
      <c r="CA620" s="140"/>
      <c r="CB620" s="140"/>
      <c r="CC620" s="140"/>
      <c r="CD620" s="139"/>
      <c r="CE620" s="140"/>
      <c r="CF620" s="140"/>
      <c r="CG620" s="140"/>
      <c r="CH620" s="140"/>
      <c r="CI620" s="140"/>
      <c r="CJ620" s="140"/>
      <c r="CK620" s="140"/>
      <c r="CL620" s="140"/>
      <c r="CM620" s="140"/>
      <c r="CN620" s="139"/>
      <c r="CO620" s="140"/>
      <c r="CP620" s="140"/>
      <c r="CQ620" s="140"/>
      <c r="CR620" s="140"/>
      <c r="CS620" s="140"/>
      <c r="CT620" s="140"/>
      <c r="CU620" s="140"/>
      <c r="CV620" s="140"/>
      <c r="CW620" s="140"/>
      <c r="CX620" s="139"/>
      <c r="CY620" s="140"/>
      <c r="CZ620" s="140"/>
      <c r="DH620" s="132"/>
      <c r="DR620" s="132"/>
      <c r="EB620" s="132"/>
      <c r="EL620" s="132"/>
      <c r="EV620" s="132"/>
      <c r="FF620" s="132"/>
      <c r="FP620" s="132"/>
      <c r="FZ620" s="132"/>
      <c r="GJ620" s="132"/>
      <c r="GT620" s="132"/>
      <c r="HD620" s="132"/>
      <c r="HN620" s="132"/>
      <c r="HX620" s="132"/>
      <c r="IH620" s="132"/>
    </row>
    <row xmlns:x14ac="http://schemas.microsoft.com/office/spreadsheetml/2009/9/ac" r="621" s="3" customFormat="true" x14ac:dyDescent="0.25">
      <c r="A621" s="401"/>
      <c r="B621" s="132"/>
      <c r="L621" s="132"/>
      <c r="V621" s="132"/>
      <c r="AF621" s="132"/>
      <c r="AP621" s="132"/>
      <c r="AZ621" s="139"/>
      <c r="BA621" s="139"/>
      <c r="BB621" s="139"/>
      <c r="BC621" s="139"/>
      <c r="BD621" s="139"/>
      <c r="BE621" s="139"/>
      <c r="BF621" s="139"/>
      <c r="BG621" s="139"/>
      <c r="BH621" s="140"/>
      <c r="BI621" s="140"/>
      <c r="BJ621" s="139"/>
      <c r="BK621" s="140"/>
      <c r="BL621" s="140"/>
      <c r="BM621" s="140"/>
      <c r="BN621" s="140"/>
      <c r="BO621" s="140"/>
      <c r="BP621" s="140"/>
      <c r="BQ621" s="140"/>
      <c r="BR621" s="140"/>
      <c r="BS621" s="140"/>
      <c r="BT621" s="139"/>
      <c r="BU621" s="140"/>
      <c r="BV621" s="140"/>
      <c r="BW621" s="140"/>
      <c r="BX621" s="140"/>
      <c r="BY621" s="140"/>
      <c r="BZ621" s="140"/>
      <c r="CA621" s="140"/>
      <c r="CB621" s="140"/>
      <c r="CC621" s="140"/>
      <c r="CD621" s="139"/>
      <c r="CE621" s="140"/>
      <c r="CF621" s="140"/>
      <c r="CG621" s="140"/>
      <c r="CH621" s="140"/>
      <c r="CI621" s="140"/>
      <c r="CJ621" s="140"/>
      <c r="CK621" s="140"/>
      <c r="CL621" s="140"/>
      <c r="CM621" s="140"/>
      <c r="CN621" s="139"/>
      <c r="CO621" s="140"/>
      <c r="CP621" s="140"/>
      <c r="CQ621" s="140"/>
      <c r="CR621" s="140"/>
      <c r="CS621" s="140"/>
      <c r="CT621" s="140"/>
      <c r="CU621" s="140"/>
      <c r="CV621" s="140"/>
      <c r="CW621" s="140"/>
      <c r="CX621" s="139"/>
      <c r="CY621" s="140"/>
      <c r="CZ621" s="140"/>
      <c r="DH621" s="132"/>
      <c r="DR621" s="132"/>
      <c r="EB621" s="132"/>
      <c r="EL621" s="132"/>
      <c r="EV621" s="132"/>
      <c r="FF621" s="132"/>
      <c r="FP621" s="132"/>
      <c r="FZ621" s="132"/>
      <c r="GJ621" s="132"/>
      <c r="GT621" s="132"/>
      <c r="HD621" s="132"/>
      <c r="HN621" s="132"/>
      <c r="HX621" s="132"/>
      <c r="IH621" s="132"/>
    </row>
    <row xmlns:x14ac="http://schemas.microsoft.com/office/spreadsheetml/2009/9/ac" r="622" s="3" customFormat="true" x14ac:dyDescent="0.25">
      <c r="A622" s="401"/>
      <c r="B622" s="132"/>
      <c r="L622" s="132"/>
      <c r="V622" s="132"/>
      <c r="AF622" s="132"/>
      <c r="AP622" s="132"/>
      <c r="AZ622" s="139"/>
      <c r="BA622" s="139"/>
      <c r="BB622" s="139"/>
      <c r="BC622" s="139"/>
      <c r="BD622" s="139"/>
      <c r="BE622" s="139"/>
      <c r="BF622" s="139"/>
      <c r="BG622" s="139"/>
      <c r="BH622" s="140"/>
      <c r="BI622" s="140"/>
      <c r="BJ622" s="139"/>
      <c r="BK622" s="140"/>
      <c r="BL622" s="140"/>
      <c r="BM622" s="140"/>
      <c r="BN622" s="140"/>
      <c r="BO622" s="140"/>
      <c r="BP622" s="140"/>
      <c r="BQ622" s="140"/>
      <c r="BR622" s="140"/>
      <c r="BS622" s="140"/>
      <c r="BT622" s="139"/>
      <c r="BU622" s="140"/>
      <c r="BV622" s="140"/>
      <c r="BW622" s="140"/>
      <c r="BX622" s="140"/>
      <c r="BY622" s="140"/>
      <c r="BZ622" s="140"/>
      <c r="CA622" s="140"/>
      <c r="CB622" s="140"/>
      <c r="CC622" s="140"/>
      <c r="CD622" s="139"/>
      <c r="CE622" s="140"/>
      <c r="CF622" s="140"/>
      <c r="CG622" s="140"/>
      <c r="CH622" s="140"/>
      <c r="CI622" s="140"/>
      <c r="CJ622" s="140"/>
      <c r="CK622" s="140"/>
      <c r="CL622" s="140"/>
      <c r="CM622" s="140"/>
      <c r="CN622" s="139"/>
      <c r="CO622" s="140"/>
      <c r="CP622" s="140"/>
      <c r="CQ622" s="140"/>
      <c r="CR622" s="140"/>
      <c r="CS622" s="140"/>
      <c r="CT622" s="140"/>
      <c r="CU622" s="140"/>
      <c r="CV622" s="140"/>
      <c r="CW622" s="140"/>
      <c r="CX622" s="139"/>
      <c r="CY622" s="140"/>
      <c r="CZ622" s="140"/>
      <c r="DH622" s="132"/>
      <c r="DR622" s="132"/>
      <c r="EB622" s="132"/>
      <c r="EL622" s="132"/>
      <c r="EV622" s="132"/>
      <c r="FF622" s="132"/>
      <c r="FP622" s="132"/>
      <c r="FZ622" s="132"/>
      <c r="GJ622" s="132"/>
      <c r="GT622" s="132"/>
      <c r="HD622" s="132"/>
      <c r="HN622" s="132"/>
      <c r="HX622" s="132"/>
      <c r="IH622" s="132"/>
    </row>
  </sheetData>
  <mergeCells count="20">
    <mergeCell ref="CY10:DE10"/>
    <mergeCell ref="CO10:CU10"/>
    <mergeCell ref="C10:I10"/>
    <mergeCell ref="M10:S10"/>
    <mergeCell ref="W10:AC10"/>
    <mergeCell ref="AG10:AM10"/>
    <mergeCell ref="AQ10:AW10"/>
    <mergeCell ref="A2:A3"/>
    <mergeCell ref="CE10:CK10"/>
    <mergeCell ref="BU10:CA10"/>
    <mergeCell ref="BA10:BG10"/>
    <mergeCell ref="BK10:BQ10"/>
    <mergeCell ref="EC10:EI10"/>
    <mergeCell ref="DI10:DO10"/>
    <mergeCell ref="DS10:DY10"/>
    <mergeCell ref="FG10:FM10"/>
    <mergeCell ref="GA10:GG10"/>
    <mergeCell ref="FQ10:FW10"/>
    <mergeCell ref="EM10:ES10"/>
    <mergeCell ref="EW10:FC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20"/>
    <col min="3" max="7" width="11.75" style="120" customWidth="true"/>
    <col min="8" max="16384" width="9" style="120"/>
  </cols>
  <sheetData>
    <row xmlns:x14ac="http://schemas.microsoft.com/office/spreadsheetml/2009/9/ac" r="2" ht="20.25" x14ac:dyDescent="0.2">
      <c r="B2" s="116" t="str">
        <f>+Introduction!C7</f>
        <v>Senegal</v>
      </c>
      <c r="C2" s="117"/>
      <c r="D2" s="118"/>
      <c r="E2" s="118"/>
      <c r="F2" s="118"/>
      <c r="G2" s="119"/>
    </row>
    <row xmlns:x14ac="http://schemas.microsoft.com/office/spreadsheetml/2009/9/ac" r="3" x14ac:dyDescent="0.2">
      <c r="B3" s="596" t="s">
        <v>175</v>
      </c>
      <c r="C3" s="596"/>
      <c r="D3" s="596"/>
      <c r="E3" s="596"/>
      <c r="F3" s="596"/>
      <c r="G3" s="597"/>
    </row>
    <row xmlns:x14ac="http://schemas.microsoft.com/office/spreadsheetml/2009/9/ac" r="4" ht="13.5" x14ac:dyDescent="0.2">
      <c r="B4" s="121" t="s">
        <v>4</v>
      </c>
      <c r="C4" s="121" t="s">
        <v>59</v>
      </c>
      <c r="D4" s="121" t="s">
        <v>63</v>
      </c>
      <c r="E4" s="121" t="s">
        <v>60</v>
      </c>
      <c r="F4" s="121" t="s">
        <v>61</v>
      </c>
      <c r="G4" s="121" t="s">
        <v>62</v>
      </c>
    </row>
    <row xmlns:x14ac="http://schemas.microsoft.com/office/spreadsheetml/2009/9/ac" r="5" x14ac:dyDescent="0.2">
      <c r="B5" s="803">
        <v>2000</v>
      </c>
      <c r="C5" s="947">
        <v>4043857</v>
      </c>
      <c r="D5" s="948">
        <v>40.319999694824219</v>
      </c>
      <c r="E5" s="949">
        <v>863156</v>
      </c>
      <c r="F5" s="950">
        <v>1585731</v>
      </c>
      <c r="G5" s="951">
        <v>1594970</v>
      </c>
    </row>
    <row xmlns:x14ac="http://schemas.microsoft.com/office/spreadsheetml/2009/9/ac" r="6" x14ac:dyDescent="0.2">
      <c r="B6" s="809">
        <v>2001</v>
      </c>
      <c r="C6" s="952">
        <v>4120279</v>
      </c>
      <c r="D6" s="953">
        <v>40.464000701904297</v>
      </c>
      <c r="E6" s="954">
        <v>876761</v>
      </c>
      <c r="F6" s="955">
        <v>1611082</v>
      </c>
      <c r="G6" s="956">
        <v>1632436</v>
      </c>
    </row>
    <row xmlns:x14ac="http://schemas.microsoft.com/office/spreadsheetml/2009/9/ac" r="7" x14ac:dyDescent="0.2">
      <c r="B7" s="815">
        <v>2002</v>
      </c>
      <c r="C7" s="957">
        <v>4198777</v>
      </c>
      <c r="D7" s="958">
        <v>40.606998443603516</v>
      </c>
      <c r="E7" s="959">
        <v>895407</v>
      </c>
      <c r="F7" s="960">
        <v>1637032</v>
      </c>
      <c r="G7" s="961">
        <v>1666338</v>
      </c>
    </row>
    <row xmlns:x14ac="http://schemas.microsoft.com/office/spreadsheetml/2009/9/ac" r="8" x14ac:dyDescent="0.2">
      <c r="B8" s="821">
        <v>2003</v>
      </c>
      <c r="C8" s="962">
        <v>4279776</v>
      </c>
      <c r="D8" s="963">
        <v>40.898002624511719</v>
      </c>
      <c r="E8" s="964">
        <v>916868</v>
      </c>
      <c r="F8" s="965">
        <v>1663436</v>
      </c>
      <c r="G8" s="966">
        <v>1699472</v>
      </c>
    </row>
    <row xmlns:x14ac="http://schemas.microsoft.com/office/spreadsheetml/2009/9/ac" r="9" x14ac:dyDescent="0.2">
      <c r="B9" s="827">
        <v>2004</v>
      </c>
      <c r="C9" s="967">
        <v>4475745</v>
      </c>
      <c r="D9" s="968">
        <v>41.305999755859375</v>
      </c>
      <c r="E9" s="969">
        <v>978298</v>
      </c>
      <c r="F9" s="970">
        <v>1723929</v>
      </c>
      <c r="G9" s="971">
        <v>1773518</v>
      </c>
    </row>
    <row xmlns:x14ac="http://schemas.microsoft.com/office/spreadsheetml/2009/9/ac" r="10" x14ac:dyDescent="0.2">
      <c r="B10" s="833">
        <v>2005</v>
      </c>
      <c r="C10" s="972">
        <v>4568549</v>
      </c>
      <c r="D10" s="973">
        <v>41.714000701904297</v>
      </c>
      <c r="E10" s="974">
        <v>1006502</v>
      </c>
      <c r="F10" s="975">
        <v>1758541</v>
      </c>
      <c r="G10" s="976">
        <v>1803506</v>
      </c>
    </row>
    <row xmlns:x14ac="http://schemas.microsoft.com/office/spreadsheetml/2009/9/ac" r="11" x14ac:dyDescent="0.2">
      <c r="B11" s="839">
        <v>2006</v>
      </c>
      <c r="C11" s="977">
        <v>4666976</v>
      </c>
      <c r="D11" s="978">
        <v>42.124000549316406</v>
      </c>
      <c r="E11" s="979">
        <v>1032455</v>
      </c>
      <c r="F11" s="980">
        <v>1800255</v>
      </c>
      <c r="G11" s="981">
        <v>1834266</v>
      </c>
    </row>
    <row xmlns:x14ac="http://schemas.microsoft.com/office/spreadsheetml/2009/9/ac" r="12" x14ac:dyDescent="0.2">
      <c r="B12" s="845">
        <v>2007</v>
      </c>
      <c r="C12" s="982">
        <v>4771754</v>
      </c>
      <c r="D12" s="983">
        <v>42.534999847412109</v>
      </c>
      <c r="E12" s="984">
        <v>1061434</v>
      </c>
      <c r="F12" s="985">
        <v>1847567</v>
      </c>
      <c r="G12" s="986">
        <v>1862753</v>
      </c>
    </row>
    <row xmlns:x14ac="http://schemas.microsoft.com/office/spreadsheetml/2009/9/ac" r="13" x14ac:dyDescent="0.2">
      <c r="B13" s="851">
        <v>2008</v>
      </c>
      <c r="C13" s="987">
        <v>4884013</v>
      </c>
      <c r="D13" s="988">
        <v>42.946998596191406</v>
      </c>
      <c r="E13" s="989">
        <v>1091275</v>
      </c>
      <c r="F13" s="990">
        <v>1898203</v>
      </c>
      <c r="G13" s="991">
        <v>1894535</v>
      </c>
    </row>
    <row xmlns:x14ac="http://schemas.microsoft.com/office/spreadsheetml/2009/9/ac" r="14" x14ac:dyDescent="0.2">
      <c r="B14" s="857">
        <v>2009</v>
      </c>
      <c r="C14" s="992">
        <v>5004483</v>
      </c>
      <c r="D14" s="993">
        <v>43.359001159667969</v>
      </c>
      <c r="E14" s="994">
        <v>1124658</v>
      </c>
      <c r="F14" s="995">
        <v>1952637</v>
      </c>
      <c r="G14" s="996">
        <v>1927188</v>
      </c>
    </row>
    <row xmlns:x14ac="http://schemas.microsoft.com/office/spreadsheetml/2009/9/ac" r="15" x14ac:dyDescent="0.2">
      <c r="B15" s="863">
        <v>2010</v>
      </c>
      <c r="C15" s="997">
        <v>5134041</v>
      </c>
      <c r="D15" s="998">
        <v>43.773002624511719</v>
      </c>
      <c r="E15" s="999">
        <v>1162010</v>
      </c>
      <c r="F15" s="1000">
        <v>2010553</v>
      </c>
      <c r="G15" s="1001">
        <v>1961478</v>
      </c>
    </row>
    <row xmlns:x14ac="http://schemas.microsoft.com/office/spreadsheetml/2009/9/ac" r="16" x14ac:dyDescent="0.2">
      <c r="B16" s="869">
        <v>2011</v>
      </c>
      <c r="C16" s="1002">
        <v>5268088</v>
      </c>
      <c r="D16" s="1003">
        <v>44.187999725341797</v>
      </c>
      <c r="E16" s="1004">
        <v>1197389</v>
      </c>
      <c r="F16" s="1005">
        <v>2069785</v>
      </c>
      <c r="G16" s="1006">
        <v>2000914</v>
      </c>
    </row>
    <row xmlns:x14ac="http://schemas.microsoft.com/office/spreadsheetml/2009/9/ac" r="17" x14ac:dyDescent="0.2">
      <c r="B17" s="875">
        <v>2012</v>
      </c>
      <c r="C17" s="1007">
        <v>5408076</v>
      </c>
      <c r="D17" s="1008">
        <v>44.603000640869141</v>
      </c>
      <c r="E17" s="1009">
        <v>1229742</v>
      </c>
      <c r="F17" s="1010">
        <v>2130297</v>
      </c>
      <c r="G17" s="1011">
        <v>2048037</v>
      </c>
    </row>
    <row xmlns:x14ac="http://schemas.microsoft.com/office/spreadsheetml/2009/9/ac" r="18" x14ac:dyDescent="0.2">
      <c r="B18" s="881">
        <v>2013</v>
      </c>
      <c r="C18" s="1012">
        <v>5558646</v>
      </c>
      <c r="D18" s="1013">
        <v>45.019001007080078</v>
      </c>
      <c r="E18" s="1014">
        <v>1262556</v>
      </c>
      <c r="F18" s="1015">
        <v>2197449</v>
      </c>
      <c r="G18" s="1016">
        <v>2098641</v>
      </c>
    </row>
    <row xmlns:x14ac="http://schemas.microsoft.com/office/spreadsheetml/2009/9/ac" r="19" x14ac:dyDescent="0.2">
      <c r="B19" s="887">
        <v>2014</v>
      </c>
      <c r="C19" s="1017">
        <v>5715569</v>
      </c>
      <c r="D19" s="1018">
        <v>45.436000823974609</v>
      </c>
      <c r="E19" s="1019">
        <v>1297231</v>
      </c>
      <c r="F19" s="1020">
        <v>2263391</v>
      </c>
      <c r="G19" s="1021">
        <v>2154947</v>
      </c>
    </row>
    <row xmlns:x14ac="http://schemas.microsoft.com/office/spreadsheetml/2009/9/ac" r="20" x14ac:dyDescent="0.2">
      <c r="B20" s="893">
        <v>2015</v>
      </c>
      <c r="C20" s="1022">
        <v>5879147</v>
      </c>
      <c r="D20" s="1023">
        <v>45.86199951171875</v>
      </c>
      <c r="E20" s="1024">
        <v>1333245</v>
      </c>
      <c r="F20" s="1025">
        <v>2329801</v>
      </c>
      <c r="G20" s="1026">
        <v>2216101</v>
      </c>
    </row>
    <row xmlns:x14ac="http://schemas.microsoft.com/office/spreadsheetml/2009/9/ac" r="21" x14ac:dyDescent="0.2">
      <c r="B21" s="899">
        <v>2016</v>
      </c>
      <c r="C21" s="1027">
        <v>6048100</v>
      </c>
      <c r="D21" s="1028">
        <v>46.296001434326172</v>
      </c>
      <c r="E21" s="1029">
        <v>1364169</v>
      </c>
      <c r="F21" s="1030">
        <v>2400741</v>
      </c>
      <c r="G21" s="1031">
        <v>2283190</v>
      </c>
    </row>
    <row xmlns:x14ac="http://schemas.microsoft.com/office/spreadsheetml/2009/9/ac" r="22" x14ac:dyDescent="0.2">
      <c r="B22" s="905">
        <v>2017</v>
      </c>
      <c r="C22" s="1032">
        <v>6219400</v>
      </c>
      <c r="D22" s="1033">
        <v>46.740001678466797</v>
      </c>
      <c r="E22" s="1034">
        <v>1395262</v>
      </c>
      <c r="F22" s="1035">
        <v>2471751</v>
      </c>
      <c r="G22" s="1036">
        <v>2352387</v>
      </c>
    </row>
    <row xmlns:x14ac="http://schemas.microsoft.com/office/spreadsheetml/2009/9/ac" r="23" x14ac:dyDescent="0.2">
      <c r="B23" s="911">
        <v>2018</v>
      </c>
      <c r="C23" s="1037">
        <v>6390266</v>
      </c>
      <c r="D23" s="1038">
        <v>47.192001342773438</v>
      </c>
      <c r="E23" s="1039">
        <v>1423194</v>
      </c>
      <c r="F23" s="1040">
        <v>2540956</v>
      </c>
      <c r="G23" s="1041">
        <v>2426116</v>
      </c>
    </row>
    <row xmlns:x14ac="http://schemas.microsoft.com/office/spreadsheetml/2009/9/ac" r="24" x14ac:dyDescent="0.2">
      <c r="B24" s="917">
        <v>2019</v>
      </c>
      <c r="C24" s="1042">
        <v>6550436</v>
      </c>
      <c r="D24" s="1043">
        <v>47.652999877929688</v>
      </c>
      <c r="E24" s="1044">
        <v>1442009</v>
      </c>
      <c r="F24" s="1045">
        <v>2605585</v>
      </c>
      <c r="G24" s="1046">
        <v>2502842</v>
      </c>
    </row>
    <row xmlns:x14ac="http://schemas.microsoft.com/office/spreadsheetml/2009/9/ac" r="25" x14ac:dyDescent="0.2">
      <c r="B25" s="923">
        <v>2020</v>
      </c>
      <c r="C25" s="1047">
        <v>6707067</v>
      </c>
      <c r="D25" s="1048">
        <v>48.122001647949219</v>
      </c>
      <c r="E25" s="1049">
        <v>1456426</v>
      </c>
      <c r="F25" s="1050">
        <v>2672129</v>
      </c>
      <c r="G25" s="1051">
        <v>2578512</v>
      </c>
    </row>
    <row xmlns:x14ac="http://schemas.microsoft.com/office/spreadsheetml/2009/9/ac" r="26" x14ac:dyDescent="0.2">
      <c r="B26" s="929">
        <v>2021</v>
      </c>
      <c r="C26" s="1052">
        <v>6864189</v>
      </c>
      <c r="D26" s="1053">
        <v>48.599998474121094</v>
      </c>
      <c r="E26" s="1054">
        <v>1471138</v>
      </c>
      <c r="F26" s="1055">
        <v>2736938</v>
      </c>
      <c r="G26" s="1056">
        <v>2656113</v>
      </c>
    </row>
    <row xmlns:x14ac="http://schemas.microsoft.com/office/spreadsheetml/2009/9/ac" r="27" x14ac:dyDescent="0.2">
      <c r="B27" s="935">
        <v>2022</v>
      </c>
      <c r="C27" s="936">
        <v>7021774</v>
      </c>
      <c r="D27" s="937">
        <v>49.08599853515625</v>
      </c>
      <c r="E27" s="938">
        <v>1495068</v>
      </c>
      <c r="F27" s="939">
        <v>2787415</v>
      </c>
      <c r="G27" s="940">
        <v>2739291</v>
      </c>
    </row>
    <row xmlns:x14ac="http://schemas.microsoft.com/office/spreadsheetml/2009/9/ac" r="28" x14ac:dyDescent="0.2">
      <c r="B28" s="941">
        <v>2023</v>
      </c>
      <c r="C28" s="1057">
        <v>7035313</v>
      </c>
      <c r="D28" s="943">
        <v>49.579002380371094</v>
      </c>
      <c r="E28" s="1058">
        <v>1561408</v>
      </c>
      <c r="F28" s="1059">
        <v>2804514</v>
      </c>
      <c r="G28" s="1060">
        <v>2669392</v>
      </c>
    </row>
    <row xmlns:x14ac="http://schemas.microsoft.com/office/spreadsheetml/2009/9/ac" r="29" x14ac:dyDescent="0.2">
      <c r="B29" s="229">
        <v>2024</v>
      </c>
      <c r="C29" s="374"/>
      <c r="D29" s="375"/>
      <c r="E29" s="376"/>
      <c r="F29" s="377"/>
      <c r="G29" s="378"/>
    </row>
    <row xmlns:x14ac="http://schemas.microsoft.com/office/spreadsheetml/2009/9/ac" r="30" x14ac:dyDescent="0.2">
      <c r="B30" s="228">
        <v>2025</v>
      </c>
      <c r="C30" s="374"/>
      <c r="D30" s="375"/>
      <c r="E30" s="376"/>
      <c r="F30" s="377"/>
      <c r="G30" s="378"/>
    </row>
    <row xmlns:x14ac="http://schemas.microsoft.com/office/spreadsheetml/2009/9/ac" r="31" x14ac:dyDescent="0.2">
      <c r="B31" s="229">
        <v>2026</v>
      </c>
      <c r="C31" s="374"/>
      <c r="D31" s="375"/>
      <c r="E31" s="376"/>
      <c r="F31" s="377"/>
      <c r="G31" s="378"/>
    </row>
    <row xmlns:x14ac="http://schemas.microsoft.com/office/spreadsheetml/2009/9/ac" r="32" x14ac:dyDescent="0.2">
      <c r="B32" s="228">
        <v>2027</v>
      </c>
      <c r="C32" s="374"/>
      <c r="D32" s="375"/>
      <c r="E32" s="376"/>
      <c r="F32" s="377"/>
      <c r="G32" s="378"/>
    </row>
    <row xmlns:x14ac="http://schemas.microsoft.com/office/spreadsheetml/2009/9/ac" r="33" x14ac:dyDescent="0.2">
      <c r="B33" s="229">
        <v>2028</v>
      </c>
      <c r="C33" s="374"/>
      <c r="D33" s="375"/>
      <c r="E33" s="376"/>
      <c r="F33" s="377"/>
      <c r="G33" s="378"/>
    </row>
    <row xmlns:x14ac="http://schemas.microsoft.com/office/spreadsheetml/2009/9/ac" r="34" x14ac:dyDescent="0.2">
      <c r="B34" s="228">
        <v>2029</v>
      </c>
      <c r="C34" s="374"/>
      <c r="D34" s="375"/>
      <c r="E34" s="376"/>
      <c r="F34" s="377"/>
      <c r="G34" s="378"/>
    </row>
    <row xmlns:x14ac="http://schemas.microsoft.com/office/spreadsheetml/2009/9/ac" r="35" x14ac:dyDescent="0.2">
      <c r="B35" s="229">
        <v>2030</v>
      </c>
      <c r="C35" s="230"/>
      <c r="D35" s="231"/>
      <c r="E35" s="232"/>
      <c r="F35" s="233"/>
      <c r="G35" s="234"/>
    </row>
    <row xmlns:x14ac="http://schemas.microsoft.com/office/spreadsheetml/2009/9/ac" r="36" ht="14.25" x14ac:dyDescent="0.2">
      <c r="B36" s="124" t="s">
        <v>191</v>
      </c>
      <c r="G36" s="122"/>
    </row>
    <row xmlns:x14ac="http://schemas.microsoft.com/office/spreadsheetml/2009/9/ac" r="37" ht="14.25" x14ac:dyDescent="0.2">
      <c r="B37" s="124" t="s">
        <v>213</v>
      </c>
    </row>
    <row xmlns:x14ac="http://schemas.microsoft.com/office/spreadsheetml/2009/9/ac" r="38" ht="14.25" x14ac:dyDescent="0.2">
      <c r="B38" s="124" t="s">
        <v>314</v>
      </c>
    </row>
    <row xmlns:x14ac="http://schemas.microsoft.com/office/spreadsheetml/2009/9/ac" r="39" x14ac:dyDescent="0.2">
      <c r="B39" s="1062" t="s">
        <v>274</v>
      </c>
    </row>
    <row xmlns:x14ac="http://schemas.microsoft.com/office/spreadsheetml/2009/9/ac" r="41" x14ac:dyDescent="0.2">
      <c r="B41" s="123"/>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A3730-179E-4E0D-9AAB-DE66E684CE2B}">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89" customWidth="true"/>
  </cols>
  <sheetData>
    <row xmlns:x14ac="http://schemas.microsoft.com/office/spreadsheetml/2009/9/ac" r="2" ht="33" customHeight="true" x14ac:dyDescent="0.25">
      <c r="B2" s="598" t="s">
        <v>259</v>
      </c>
      <c r="C2" s="598"/>
    </row>
    <row xmlns:x14ac="http://schemas.microsoft.com/office/spreadsheetml/2009/9/ac" r="3" ht="6" customHeight="true" x14ac:dyDescent="0.25">
      <c r="B3" s="388"/>
    </row>
    <row xmlns:x14ac="http://schemas.microsoft.com/office/spreadsheetml/2009/9/ac" r="4" ht="30" customHeight="true" x14ac:dyDescent="0.25">
      <c r="B4" s="390" t="s">
        <v>260</v>
      </c>
      <c r="C4" s="391" t="s">
        <v>261</v>
      </c>
    </row>
    <row xmlns:x14ac="http://schemas.microsoft.com/office/spreadsheetml/2009/9/ac" r="5" ht="30" customHeight="true" x14ac:dyDescent="0.25">
      <c r="B5" s="390" t="s">
        <v>49</v>
      </c>
      <c r="C5" s="391" t="s">
        <v>262</v>
      </c>
    </row>
    <row xmlns:x14ac="http://schemas.microsoft.com/office/spreadsheetml/2009/9/ac" r="6" ht="30" customHeight="true" x14ac:dyDescent="0.25">
      <c r="B6" s="390" t="s">
        <v>263</v>
      </c>
      <c r="C6" s="391" t="s">
        <v>264</v>
      </c>
    </row>
    <row xmlns:x14ac="http://schemas.microsoft.com/office/spreadsheetml/2009/9/ac" r="7" ht="30" customHeight="true" x14ac:dyDescent="0.25">
      <c r="B7" s="390" t="s">
        <v>265</v>
      </c>
      <c r="C7" s="391" t="s">
        <v>266</v>
      </c>
    </row>
    <row xmlns:x14ac="http://schemas.microsoft.com/office/spreadsheetml/2009/9/ac" r="8" ht="30" customHeight="true" x14ac:dyDescent="0.25">
      <c r="B8" s="390" t="s">
        <v>131</v>
      </c>
      <c r="C8" s="391" t="s">
        <v>267</v>
      </c>
    </row>
    <row xmlns:x14ac="http://schemas.microsoft.com/office/spreadsheetml/2009/9/ac" r="9" ht="30" customHeight="true" x14ac:dyDescent="0.25">
      <c r="B9" s="390" t="s">
        <v>268</v>
      </c>
      <c r="C9" s="391" t="s">
        <v>269</v>
      </c>
    </row>
    <row xmlns:x14ac="http://schemas.microsoft.com/office/spreadsheetml/2009/9/ac" r="10" ht="30" customHeight="true" x14ac:dyDescent="0.25">
      <c r="B10" s="390" t="s">
        <v>135</v>
      </c>
      <c r="C10" s="391" t="s">
        <v>270</v>
      </c>
    </row>
    <row xmlns:x14ac="http://schemas.microsoft.com/office/spreadsheetml/2009/9/ac" r="11" s="394" customFormat="true" ht="6.75" customHeight="true" x14ac:dyDescent="0.25">
      <c r="B11" s="392"/>
      <c r="C11" s="393"/>
    </row>
    <row xmlns:x14ac="http://schemas.microsoft.com/office/spreadsheetml/2009/9/ac" r="12" s="396" customFormat="true" ht="11.25" x14ac:dyDescent="0.2">
      <c r="B12" s="395" t="s">
        <v>271</v>
      </c>
    </row>
    <row xmlns:x14ac="http://schemas.microsoft.com/office/spreadsheetml/2009/9/ac" r="13" x14ac:dyDescent="0.25">
      <c r="B13" s="395" t="s">
        <v>279</v>
      </c>
    </row>
    <row xmlns:x14ac="http://schemas.microsoft.com/office/spreadsheetml/2009/9/ac" r="14" x14ac:dyDescent="0.25">
      <c r="B14" s="397" t="s">
        <v>272</v>
      </c>
    </row>
    <row xmlns:x14ac="http://schemas.microsoft.com/office/spreadsheetml/2009/9/ac" r="15" ht="76.5" customHeight="true" x14ac:dyDescent="0.25">
      <c r="B15" s="599" t="s">
        <v>273</v>
      </c>
      <c r="C15" s="599"/>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6681F-84AF-4A68-9E35-936DD3284C86}">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01" customWidth="true"/>
    <col min="2" max="2" width="12.375" style="601" customWidth="true"/>
    <col min="3" max="8" width="9" style="601" customWidth="true"/>
    <col min="9" max="9" width="12.375" style="601" customWidth="true"/>
    <col min="10" max="15" width="9" style="601" customWidth="true"/>
    <col min="16" max="16" width="12.375" style="601" customWidth="true"/>
    <col min="17" max="22" width="9" style="601" customWidth="true"/>
    <col min="23" max="38" width="9" style="601"/>
    <col min="39" max="16384" width="9" style="609"/>
  </cols>
  <sheetData>
    <row xmlns:x14ac="http://schemas.microsoft.com/office/spreadsheetml/2009/9/ac" r="1" s="601" customFormat="true" x14ac:dyDescent="0.2">
      <c r="A1" s="600" t="s">
        <v>137</v>
      </c>
      <c r="B1" s="600"/>
      <c r="C1" s="600"/>
      <c r="D1" s="600"/>
      <c r="E1" s="600"/>
      <c r="F1" s="600"/>
      <c r="G1" s="600"/>
      <c r="H1" s="600"/>
      <c r="I1" s="600"/>
      <c r="J1" s="600"/>
      <c r="K1" s="600"/>
      <c r="L1" s="600"/>
      <c r="M1" s="600"/>
      <c r="N1" s="600"/>
      <c r="O1" s="600"/>
      <c r="P1" s="600"/>
      <c r="Q1" s="600"/>
      <c r="R1" s="600"/>
      <c r="S1" s="600"/>
      <c r="T1" s="600"/>
      <c r="U1" s="600"/>
      <c r="V1" s="600"/>
    </row>
    <row xmlns:x14ac="http://schemas.microsoft.com/office/spreadsheetml/2009/9/ac" r="2" s="601" customFormat="true" x14ac:dyDescent="0.2">
      <c r="A2" s="600"/>
      <c r="B2" s="600"/>
      <c r="C2" s="600"/>
      <c r="D2" s="600"/>
      <c r="E2" s="600"/>
      <c r="F2" s="600"/>
      <c r="G2" s="600"/>
      <c r="H2" s="600"/>
      <c r="I2" s="600"/>
      <c r="J2" s="600"/>
      <c r="K2" s="600"/>
      <c r="L2" s="600"/>
      <c r="M2" s="600"/>
      <c r="N2" s="600"/>
      <c r="O2" s="600"/>
      <c r="P2" s="600"/>
      <c r="Q2" s="600"/>
      <c r="R2" s="600"/>
      <c r="S2" s="600"/>
      <c r="T2" s="600"/>
      <c r="U2" s="600"/>
      <c r="V2" s="600"/>
    </row>
    <row xmlns:x14ac="http://schemas.microsoft.com/office/spreadsheetml/2009/9/ac" r="3" s="601" customFormat="true" ht="18" x14ac:dyDescent="0.2">
      <c r="A3" s="602"/>
      <c r="B3" s="602"/>
      <c r="C3" s="602"/>
      <c r="D3" s="602"/>
      <c r="E3" s="602"/>
      <c r="F3" s="602"/>
      <c r="G3" s="602"/>
      <c r="H3" s="602"/>
      <c r="I3" s="602"/>
      <c r="J3" s="602"/>
      <c r="K3" s="602"/>
      <c r="L3" s="602"/>
      <c r="M3" s="602"/>
      <c r="N3" s="602"/>
      <c r="O3" s="602"/>
      <c r="P3" s="602"/>
      <c r="Q3" s="602"/>
      <c r="R3" s="602"/>
      <c r="S3" s="602"/>
      <c r="T3" s="602"/>
      <c r="U3" s="602"/>
      <c r="V3" s="602"/>
    </row>
    <row xmlns:x14ac="http://schemas.microsoft.com/office/spreadsheetml/2009/9/ac" r="4" ht="15.75" x14ac:dyDescent="0.25">
      <c r="B4" s="603" t="s">
        <v>14</v>
      </c>
      <c r="E4" s="604"/>
      <c r="I4" s="605" t="s">
        <v>15</v>
      </c>
      <c r="P4" s="606" t="s">
        <v>16</v>
      </c>
    </row>
    <row xmlns:x14ac="http://schemas.microsoft.com/office/spreadsheetml/2009/9/ac" r="6" x14ac:dyDescent="0.2">
      <c r="G6" s="607"/>
      <c r="H6" s="607"/>
      <c r="I6" s="607"/>
      <c r="K6" s="607"/>
      <c r="L6" s="607"/>
    </row>
    <row xmlns:x14ac="http://schemas.microsoft.com/office/spreadsheetml/2009/9/ac" r="7" ht="15.75" x14ac:dyDescent="0.2">
      <c r="G7" s="607"/>
      <c r="H7" s="607"/>
      <c r="I7" s="607"/>
      <c r="K7" s="608"/>
      <c r="L7" s="607"/>
    </row>
    <row xmlns:x14ac="http://schemas.microsoft.com/office/spreadsheetml/2009/9/ac" r="8" x14ac:dyDescent="0.2">
      <c r="G8" s="607"/>
      <c r="H8" s="607"/>
      <c r="I8" s="607"/>
      <c r="K8" s="607"/>
      <c r="L8" s="607"/>
    </row>
    <row xmlns:x14ac="http://schemas.microsoft.com/office/spreadsheetml/2009/9/ac" r="9" x14ac:dyDescent="0.2">
      <c r="G9" s="607"/>
      <c r="H9" s="607"/>
      <c r="I9" s="607"/>
      <c r="K9" s="607"/>
      <c r="L9" s="607"/>
    </row>
    <row xmlns:x14ac="http://schemas.microsoft.com/office/spreadsheetml/2009/9/ac" r="10" x14ac:dyDescent="0.2">
      <c r="G10" s="607"/>
      <c r="H10" s="607"/>
      <c r="I10" s="607"/>
      <c r="K10" s="607"/>
      <c r="L10" s="607"/>
    </row>
    <row xmlns:x14ac="http://schemas.microsoft.com/office/spreadsheetml/2009/9/ac" r="11" x14ac:dyDescent="0.2">
      <c r="G11" s="607"/>
      <c r="H11" s="607"/>
      <c r="I11" s="607"/>
      <c r="K11" s="607"/>
      <c r="L11" s="607"/>
    </row>
    <row xmlns:x14ac="http://schemas.microsoft.com/office/spreadsheetml/2009/9/ac" r="12" x14ac:dyDescent="0.2">
      <c r="G12" s="607"/>
      <c r="H12" s="607"/>
      <c r="I12" s="607"/>
      <c r="K12" s="607"/>
      <c r="L12" s="607"/>
    </row>
    <row xmlns:x14ac="http://schemas.microsoft.com/office/spreadsheetml/2009/9/ac" r="13" x14ac:dyDescent="0.2">
      <c r="G13" s="607"/>
      <c r="H13" s="607"/>
      <c r="I13" s="607"/>
      <c r="K13" s="607"/>
      <c r="L13" s="607"/>
    </row>
    <row xmlns:x14ac="http://schemas.microsoft.com/office/spreadsheetml/2009/9/ac" r="14" x14ac:dyDescent="0.2">
      <c r="G14" s="607"/>
      <c r="H14" s="607"/>
      <c r="I14" s="607"/>
      <c r="K14" s="607"/>
      <c r="L14" s="607"/>
    </row>
    <row xmlns:x14ac="http://schemas.microsoft.com/office/spreadsheetml/2009/9/ac" r="15" x14ac:dyDescent="0.2">
      <c r="G15" s="607"/>
      <c r="H15" s="607"/>
      <c r="I15" s="607"/>
      <c r="K15" s="607"/>
      <c r="L15" s="607"/>
    </row>
    <row xmlns:x14ac="http://schemas.microsoft.com/office/spreadsheetml/2009/9/ac" r="16" x14ac:dyDescent="0.2">
      <c r="G16" s="607"/>
      <c r="H16" s="607"/>
      <c r="I16" s="607"/>
      <c r="K16" s="607"/>
      <c r="L16" s="607"/>
    </row>
    <row xmlns:x14ac="http://schemas.microsoft.com/office/spreadsheetml/2009/9/ac" r="17" x14ac:dyDescent="0.2">
      <c r="G17" s="607"/>
      <c r="H17" s="607"/>
      <c r="I17" s="607"/>
      <c r="K17" s="607"/>
      <c r="L17" s="607"/>
    </row>
    <row xmlns:x14ac="http://schemas.microsoft.com/office/spreadsheetml/2009/9/ac" r="18" x14ac:dyDescent="0.2">
      <c r="G18" s="607"/>
      <c r="H18" s="607"/>
      <c r="I18" s="607"/>
      <c r="K18" s="607"/>
      <c r="L18" s="607"/>
    </row>
    <row xmlns:x14ac="http://schemas.microsoft.com/office/spreadsheetml/2009/9/ac" r="19" x14ac:dyDescent="0.2">
      <c r="G19" s="607"/>
      <c r="H19" s="607"/>
      <c r="I19" s="607"/>
      <c r="K19" s="607"/>
      <c r="L19" s="607"/>
    </row>
    <row xmlns:x14ac="http://schemas.microsoft.com/office/spreadsheetml/2009/9/ac" r="20" x14ac:dyDescent="0.2">
      <c r="G20" s="607"/>
      <c r="H20" s="607"/>
      <c r="I20" s="607"/>
      <c r="K20" s="607"/>
      <c r="L20" s="607"/>
    </row>
    <row xmlns:x14ac="http://schemas.microsoft.com/office/spreadsheetml/2009/9/ac" r="21" x14ac:dyDescent="0.2">
      <c r="G21" s="607"/>
      <c r="H21" s="607"/>
      <c r="I21" s="607"/>
      <c r="K21" s="607"/>
      <c r="L21" s="607"/>
    </row>
    <row xmlns:x14ac="http://schemas.microsoft.com/office/spreadsheetml/2009/9/ac" r="23" x14ac:dyDescent="0.2">
      <c r="B23" s="610"/>
    </row>
    <row xmlns:x14ac="http://schemas.microsoft.com/office/spreadsheetml/2009/9/ac" r="25" x14ac:dyDescent="0.2">
      <c r="B25" s="611"/>
      <c r="C25" s="611" t="str">
        <f>+IF(OR((C28="National*"),(D28="Urban*"),(E28="Rural*"),(F28="Pre-primary*"),(G28="Primary*"),(H28="Secondary^"),(C28="National*^"),(D28="Urban*^"),(E28="Rural*^"),(F28="Pre-primary*^"),(G28="Primary*^"),(H28="Secondary*^")),"*No basic service estimate available","")</f>
        <v>*No basic service estimate available</v>
      </c>
      <c r="J25" s="611" t="str">
        <f>+IF(OR((J28="National*"),(K28="Urban*"),(L28="Rural*"),(M28="Pre-primary*"),(N28="Primary*"),(O28="Secondary^"),(J28="National*^"),(K28="Urban*^"),(L28="Rural*^"),(M28="Pre-primary*^"),(N28="Primary*^"),(O28="Secondary*^")),"*No basic service estimate available","")</f>
        <v>*No basic service estimate available</v>
      </c>
      <c r="Q25" s="611"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10"/>
      <c r="C26" s="611" t="str">
        <f>+IF(OR((C28="National*^"),(D28="Urban*^"),(E28="Rural*^"),(F28="Pre-primary*^"),(G28="Primary*^"),(H28="Secondary*^")),"^Facilities that cannot be classified as improved or unimproved are treated as limited","")</f>
        <v/>
      </c>
      <c r="J26" s="611" t="str">
        <f>+IF(OR((J28="National*^"),(K28="Urban*^"),(L28="Rural*^"),(M28="Pre-primary*^"),(N28="Primary*^"),(O28="Secondary*^")),"^Facilities that cannot be classified as improved or unimproved are treated as limited","")</f>
        <v/>
      </c>
      <c r="Q26" s="611" t="str">
        <f>+IF(OR((Q28="National*^"),(R28="Urban*^"),(S28="Rural*^"),(T28="Pre-primary*^"),(U28="Primary*^"),(V28="Secondary*^")),"^Facilities that cannot be classified as having water or not are treated as limited","")</f>
        <v/>
      </c>
    </row>
    <row xmlns:x14ac="http://schemas.microsoft.com/office/spreadsheetml/2009/9/ac" r="27" x14ac:dyDescent="0.2">
      <c r="B27" s="612" t="str">
        <f>+Introduction!C7</f>
        <v>Senegal</v>
      </c>
      <c r="C27" s="613" t="s">
        <v>210</v>
      </c>
      <c r="D27" s="613"/>
      <c r="E27" s="613"/>
      <c r="F27" s="613"/>
      <c r="G27" s="613"/>
      <c r="H27" s="613"/>
      <c r="I27" s="614" t="str">
        <f>+B27</f>
        <v>Senegal</v>
      </c>
      <c r="J27" s="615" t="s">
        <v>15</v>
      </c>
      <c r="K27" s="616"/>
      <c r="L27" s="616"/>
      <c r="M27" s="616"/>
      <c r="N27" s="616"/>
      <c r="O27" s="616"/>
      <c r="P27" s="617" t="str">
        <f>+B27</f>
        <v>Senegal</v>
      </c>
      <c r="Q27" s="618" t="s">
        <v>16</v>
      </c>
      <c r="R27" s="618"/>
      <c r="S27" s="618"/>
      <c r="T27" s="618"/>
      <c r="U27" s="618"/>
      <c r="V27" s="619"/>
      <c r="AM27" s="601"/>
      <c r="AN27" s="601"/>
      <c r="AO27" s="601"/>
      <c r="AP27" s="601"/>
      <c r="AQ27" s="601"/>
      <c r="AR27" s="601"/>
      <c r="AS27" s="601"/>
      <c r="AT27" s="601"/>
      <c r="AU27" s="601"/>
    </row>
    <row xmlns:x14ac="http://schemas.microsoft.com/office/spreadsheetml/2009/9/ac" r="28" x14ac:dyDescent="0.2">
      <c r="B28" s="620"/>
      <c r="C28" s="621" t="str">
        <f>IF(AND(C30=0.0000000001,C31=0.0000000001,C32=0.0000000001), "National*",IF(AND(C30=0.0000000001,ISNUMBER(C32)),"National*", "National"))</f>
        <v>National</v>
      </c>
      <c r="D28" s="622" t="str">
        <f>IF(AND(D30=0.0000000001,D31=0.0000000001,D32=0.0000000001), "Urban*",IF(AND(D30=0.0000000001,ISNUMBER(D32)),"Urban*", "Urban"))</f>
        <v>Urban</v>
      </c>
      <c r="E28" s="622" t="str">
        <f>IF(AND(E30=0.0000000001,E31=0.0000000001,E32=0.0000000001), "Rural*",IF(AND(E30=0.0000000001,ISNUMBER(E32)),"Rural*", "Rural"))</f>
        <v>Rural</v>
      </c>
      <c r="F28" s="622" t="str">
        <f>IF(AND(F30=0.0000000001,F31=0.0000000001,F32=0.0000000001), "Pre-primary*",IF(AND(F30=0.0000000001,ISNUMBER(F32)),"Pre-primary*", "Pre-primary"))</f>
        <v>Pre-primary*</v>
      </c>
      <c r="G28" s="622" t="str">
        <f>IF(AND(G30=0.0000000001,G31=0.0000000001,G32=0.0000000001), "Primary*",IF(AND(G30=0.0000000001,ISNUMBER(G32)),"Primary*", "Primary"))</f>
        <v>Primary*</v>
      </c>
      <c r="H28" s="622" t="str">
        <f>IF(AND(H30=0.0000000001,H31=0.0000000001,H32=0.0000000001), "Secondary*",IF(AND(H30=0.0000000001,ISNUMBER(H32)),"Secondary*", "Secondary"))</f>
        <v>Secondary*</v>
      </c>
      <c r="I28" s="620"/>
      <c r="J28" s="623" t="str">
        <f>IF(AND(J30=0.0000000001,J31=0.0000000001,J32=0.0000000001), "National*",IF(AND(J30=0.0000000001,ISNUMBER(J32)),"National*", "National"))</f>
        <v>National</v>
      </c>
      <c r="K28" s="622" t="str">
        <f>IF(AND(K30=0.0000000001,K31=0.0000000001,K32=0.0000000001), "Urban*",IF(AND(K30=0.0000000001,ISNUMBER(K32)),"Urban*", "Urban"))</f>
        <v>Urban*</v>
      </c>
      <c r="L28" s="622" t="str">
        <f>IF(AND(L30=0.0000000001,L31=0.0000000001,L32=0.0000000001), "Rural*",IF(AND(L30=0.0000000001,ISNUMBER(L32)),"Rural*", "Rural"))</f>
        <v>Rural*</v>
      </c>
      <c r="M28" s="622" t="str">
        <f>IF(AND(M30=0.0000000001,M31=0.0000000001,M32=0.0000000001), "Pre-primary*",IF(AND(M30=0.0000000001,ISNUMBER(M32)),"Pre-primary*", "Pre-primary"))</f>
        <v>Pre-primary*</v>
      </c>
      <c r="N28" s="622" t="str">
        <f>IF(AND(N30=0.0000000001,N31=0.0000000001,N32=0.0000000001), "Primary*",IF(AND(N30=0.0000000001,ISNUMBER(N32)),"Primary*", "Primary"))</f>
        <v>Primary</v>
      </c>
      <c r="O28" s="622" t="str">
        <f>IF(AND(O30=0.0000000001,O31=0.0000000001,O32=0.0000000001), "Secondary*",IF(AND(O30=0.0000000001,ISNUMBER(O32)),"Secondary*", "Secondary"))</f>
        <v>Secondary*</v>
      </c>
      <c r="P28" s="624"/>
      <c r="Q28" s="625" t="str">
        <f>IF(AND(Q30=0.0000000001,Q31=0.0000000001,Q32=0.0000000001), "National*",IF(AND(Q30=0.0000000001,ISNUMBER(Q32)),"National*", "National"))</f>
        <v>National</v>
      </c>
      <c r="R28" s="622" t="str">
        <f>IF(AND(R30=0.0000000001,R31=0.0000000001,R32=0.0000000001), "Urban*",IF(AND(R30=0.0000000001,ISNUMBER(R32)),"Urban*", "Urban"))</f>
        <v>Urban*</v>
      </c>
      <c r="S28" s="622" t="str">
        <f>IF(AND(S30=0.0000000001,S31=0.0000000001,S32=0.0000000001), "Rural*",IF(AND(S30=0.0000000001,ISNUMBER(S32)),"Rural*", "Rural"))</f>
        <v>Rural*</v>
      </c>
      <c r="T28" s="622" t="str">
        <f>IF(AND(T30=0.0000000001,T31=0.0000000001,T32=0.0000000001), "Pre-primary*",IF(AND(T30=0.0000000001,ISNUMBER(T32)),"Pre-primary*", "Pre-primary"))</f>
        <v>Pre-primary*</v>
      </c>
      <c r="U28" s="622" t="str">
        <f>IF(AND(U30=0.0000000001,U31=0.0000000001,U32=0.0000000001), "Primary*",IF(AND(U30=0.0000000001,ISNUMBER(U32)),"Primary*", "Primary"))</f>
        <v>Primary</v>
      </c>
      <c r="V28" s="626" t="str">
        <f>IF(AND(V30=0.0000000001,V31=0.0000000001,V32=0.0000000001), "Secondary*",IF(AND(V30=0.0000000001,ISNUMBER(V32)),"Secondary*", "Secondary"))</f>
        <v>Secondary</v>
      </c>
      <c r="AM28" s="601"/>
      <c r="AN28" s="601"/>
      <c r="AO28" s="601"/>
      <c r="AP28" s="601"/>
      <c r="AQ28" s="601"/>
      <c r="AR28" s="601"/>
      <c r="AS28" s="601"/>
      <c r="AT28" s="601"/>
      <c r="AU28" s="601"/>
    </row>
    <row xmlns:x14ac="http://schemas.microsoft.com/office/spreadsheetml/2009/9/ac" r="29" ht="15.75" thickBot="true" x14ac:dyDescent="0.25">
      <c r="B29" s="620"/>
      <c r="C29" s="627">
        <f>IF(ISNUMBER(Regressions!B4), Regressions!B4, "-")</f>
        <v>2023</v>
      </c>
      <c r="D29" s="628">
        <f>C29</f>
        <v>2023</v>
      </c>
      <c r="E29" s="628">
        <f>D29</f>
        <v>2023</v>
      </c>
      <c r="F29" s="628">
        <f>E29</f>
        <v>2023</v>
      </c>
      <c r="G29" s="628">
        <f>F29</f>
        <v>2023</v>
      </c>
      <c r="H29" s="628">
        <f>F29</f>
        <v>2023</v>
      </c>
      <c r="I29" s="620"/>
      <c r="J29" s="629">
        <f>IF(ISNUMBER(Regressions!K4), Regressions!K4, "-")</f>
        <v>2023</v>
      </c>
      <c r="K29" s="630">
        <f>J29</f>
        <v>2023</v>
      </c>
      <c r="L29" s="630">
        <f>K29</f>
        <v>2023</v>
      </c>
      <c r="M29" s="630">
        <f>L29</f>
        <v>2023</v>
      </c>
      <c r="N29" s="630">
        <f>M29</f>
        <v>2023</v>
      </c>
      <c r="O29" s="630">
        <f>M29</f>
        <v>2023</v>
      </c>
      <c r="P29" s="624"/>
      <c r="Q29" s="631">
        <f>IF(ISNUMBER(Regressions!T4), Regressions!T4, "-")</f>
        <v>2023</v>
      </c>
      <c r="R29" s="632">
        <f>Q29</f>
        <v>2023</v>
      </c>
      <c r="S29" s="632">
        <f>R29</f>
        <v>2023</v>
      </c>
      <c r="T29" s="632">
        <f>S29</f>
        <v>2023</v>
      </c>
      <c r="U29" s="632">
        <f>T29</f>
        <v>2023</v>
      </c>
      <c r="V29" s="633">
        <f>T29</f>
        <v>2023</v>
      </c>
      <c r="AM29" s="601"/>
      <c r="AN29" s="601"/>
      <c r="AO29" s="601"/>
      <c r="AP29" s="601"/>
      <c r="AQ29" s="601"/>
      <c r="AR29" s="601"/>
      <c r="AS29" s="601"/>
      <c r="AT29" s="601"/>
      <c r="AU29" s="601"/>
    </row>
    <row xmlns:x14ac="http://schemas.microsoft.com/office/spreadsheetml/2009/9/ac" r="30" x14ac:dyDescent="0.2">
      <c r="B30" s="634" t="s">
        <v>140</v>
      </c>
      <c r="C30" s="635">
        <f>IF(ISNUMBER(Regressions!C4), Regressions!C4, 0.0000000001)</f>
        <v>72.786228159999993</v>
      </c>
      <c r="D30" s="635">
        <f>IF(ISNUMBER(Regressions!D4), Regressions!D4, 0.0000000001)</f>
        <v>69.962710079999994</v>
      </c>
      <c r="E30" s="635">
        <f>IF(ISNUMBER(Regressions!E4), Regressions!E4, 0.0000000001)</f>
        <v>75.739537220000003</v>
      </c>
      <c r="F30" s="635">
        <f>IF(ISNUMBER(Regressions!F4), Regressions!F4, 0.0000000001)</f>
        <v>1E-10</v>
      </c>
      <c r="G30" s="635">
        <f>IF(ISNUMBER(Regressions!G4), Regressions!G4, 0.0000000001)</f>
        <v>1E-10</v>
      </c>
      <c r="H30" s="635">
        <f>IF(ISNUMBER(Regressions!H4), Regressions!H4, 0.0000000001)</f>
        <v>1E-10</v>
      </c>
      <c r="I30" s="636" t="s">
        <v>140</v>
      </c>
      <c r="J30" s="635">
        <f>IF(ISNUMBER(Regressions!L4), Regressions!L4,0.0000000001)</f>
        <v>77.973406319999995</v>
      </c>
      <c r="K30" s="635">
        <f>IF(ISNUMBER(Regressions!M4), Regressions!M4,0.0000000001)</f>
        <v>1E-10</v>
      </c>
      <c r="L30" s="635">
        <f>IF(ISNUMBER(Regressions!N4), Regressions!N4,0.0000000001)</f>
        <v>1E-10</v>
      </c>
      <c r="M30" s="635">
        <f>IF(ISNUMBER(Regressions!O4), Regressions!O4,0.0000000001)</f>
        <v>1E-10</v>
      </c>
      <c r="N30" s="635">
        <f>IF(ISNUMBER(Regressions!P4), Regressions!P4,0.0000000001)</f>
        <v>80.048991430000001</v>
      </c>
      <c r="O30" s="635">
        <f>IF(ISNUMBER(Regressions!Q4), Regressions!Q4,0.0000000001)</f>
        <v>1E-10</v>
      </c>
      <c r="P30" s="637" t="s">
        <v>140</v>
      </c>
      <c r="Q30" s="635">
        <f>IF(ISNUMBER(Regressions!U4), Regressions!U4,0.0000000001)</f>
        <v>21.912993060000002</v>
      </c>
      <c r="R30" s="635">
        <f>IF(ISNUMBER(Regressions!V4), Regressions!V4,0.0000000001)</f>
        <v>1E-10</v>
      </c>
      <c r="S30" s="635">
        <f>IF(ISNUMBER(Regressions!W4), Regressions!W4,0.0000000001)</f>
        <v>1E-10</v>
      </c>
      <c r="T30" s="635">
        <f>IF(ISNUMBER(Regressions!X4), Regressions!X4,0.0000000001)</f>
        <v>1E-10</v>
      </c>
      <c r="U30" s="635">
        <f>IF(ISNUMBER(Regressions!Y4), Regressions!Y4,0.0000000001)</f>
        <v>24.597375</v>
      </c>
      <c r="V30" s="638">
        <f>IF(ISNUMBER(Regressions!Z4), Regressions!Z4,0.0000000001)</f>
        <v>8.9499999999999993</v>
      </c>
      <c r="AM30" s="601"/>
      <c r="AN30" s="601"/>
      <c r="AO30" s="601"/>
      <c r="AP30" s="601"/>
      <c r="AQ30" s="601"/>
      <c r="AR30" s="601"/>
      <c r="AS30" s="601"/>
      <c r="AT30" s="601"/>
      <c r="AU30" s="601"/>
    </row>
    <row xmlns:x14ac="http://schemas.microsoft.com/office/spreadsheetml/2009/9/ac" r="31" x14ac:dyDescent="0.2">
      <c r="B31" s="639" t="s">
        <v>141</v>
      </c>
      <c r="C31" s="635">
        <f>IF(ISNUMBER(Regressions!C5), Regressions!C5, 0.0000000001)</f>
        <v>20.345394469999999</v>
      </c>
      <c r="D31" s="635">
        <f>IF(ISNUMBER(Regressions!D5), Regressions!D5, 0.0000000001)</f>
        <v>22.96093308</v>
      </c>
      <c r="E31" s="635">
        <f>IF(ISNUMBER(Regressions!E5), Regressions!E5, 0.0000000001)</f>
        <v>15.57980171</v>
      </c>
      <c r="F31" s="635">
        <f>IF(ISNUMBER(Regressions!F5), Regressions!F5, 0.0000000001)</f>
        <v>1E-10</v>
      </c>
      <c r="G31" s="635">
        <f>IF(ISNUMBER(Regressions!G5), Regressions!G5, 0.0000000001)</f>
        <v>1E-10</v>
      </c>
      <c r="H31" s="635">
        <f>IF(ISNUMBER(Regressions!H5), Regressions!H5, 0.0000000001)</f>
        <v>1E-10</v>
      </c>
      <c r="I31" s="640" t="s">
        <v>141</v>
      </c>
      <c r="J31" s="635">
        <f>IF(ISNUMBER(Regressions!L5), Regressions!L5,0.0000000001)</f>
        <v>7.1356970300000002</v>
      </c>
      <c r="K31" s="635">
        <f>IF(ISNUMBER(Regressions!M5), Regressions!M5,0.0000000001)</f>
        <v>1E-10</v>
      </c>
      <c r="L31" s="635">
        <f>IF(ISNUMBER(Regressions!N5), Regressions!N5,0.0000000001)</f>
        <v>1E-10</v>
      </c>
      <c r="M31" s="635">
        <f>IF(ISNUMBER(Regressions!O5), Regressions!O5,0.0000000001)</f>
        <v>1E-10</v>
      </c>
      <c r="N31" s="635">
        <f>IF(ISNUMBER(Regressions!P5), Regressions!P5,0.0000000001)</f>
        <v>4.0953701029999996</v>
      </c>
      <c r="O31" s="635">
        <f>IF(ISNUMBER(Regressions!Q5), Regressions!Q5,0.0000000001)</f>
        <v>1E-10</v>
      </c>
      <c r="P31" s="641" t="s">
        <v>141</v>
      </c>
      <c r="Q31" s="635">
        <f>IF(ISNUMBER(Regressions!U5), Regressions!U5,0.0000000001)</f>
        <v>29.587006939999998</v>
      </c>
      <c r="R31" s="635">
        <f>IF(ISNUMBER(Regressions!V5), Regressions!V5,0.0000000001)</f>
        <v>1E-10</v>
      </c>
      <c r="S31" s="635">
        <f>IF(ISNUMBER(Regressions!W5), Regressions!W5,0.0000000001)</f>
        <v>1E-10</v>
      </c>
      <c r="T31" s="635">
        <f>IF(ISNUMBER(Regressions!X5), Regressions!X5,0.0000000001)</f>
        <v>1E-10</v>
      </c>
      <c r="U31" s="635">
        <f>IF(ISNUMBER(Regressions!Y5), Regressions!Y5,0.0000000001)</f>
        <v>1E-10</v>
      </c>
      <c r="V31" s="638">
        <f>IF(ISNUMBER(Regressions!Z5), Regressions!Z5,0.0000000001)</f>
        <v>1E-10</v>
      </c>
      <c r="AM31" s="601"/>
      <c r="AN31" s="601"/>
      <c r="AO31" s="601"/>
      <c r="AP31" s="601"/>
      <c r="AQ31" s="601"/>
      <c r="AR31" s="601"/>
      <c r="AS31" s="601"/>
      <c r="AT31" s="601"/>
      <c r="AU31" s="601"/>
    </row>
    <row xmlns:x14ac="http://schemas.microsoft.com/office/spreadsheetml/2009/9/ac" r="32" x14ac:dyDescent="0.2">
      <c r="B32" s="639" t="s">
        <v>139</v>
      </c>
      <c r="C32" s="635">
        <f>IF(ISNUMBER(Regressions!C6), Regressions!C6, 0.0000000001)</f>
        <v>6.8683773720000003</v>
      </c>
      <c r="D32" s="635">
        <f>IF(ISNUMBER(Regressions!D6), Regressions!D6, 0.0000000001)</f>
        <v>7.0763568360000004</v>
      </c>
      <c r="E32" s="635">
        <f>IF(ISNUMBER(Regressions!E6), Regressions!E6, 0.0000000001)</f>
        <v>8.6806610670000008</v>
      </c>
      <c r="F32" s="635">
        <f>IF(ISNUMBER(Regressions!F6), Regressions!F6, 0.0000000001)</f>
        <v>1E-10</v>
      </c>
      <c r="G32" s="635">
        <f>IF(ISNUMBER(Regressions!G6), Regressions!G6, 0.0000000001)</f>
        <v>14.831880050000001</v>
      </c>
      <c r="H32" s="635">
        <f>IF(ISNUMBER(Regressions!H6), Regressions!H6, 0.0000000001)</f>
        <v>0</v>
      </c>
      <c r="I32" s="642" t="s">
        <v>139</v>
      </c>
      <c r="J32" s="635">
        <f>IF(ISNUMBER(Regressions!L6), Regressions!L6,0.0000000001)</f>
        <v>14.89089665</v>
      </c>
      <c r="K32" s="635">
        <f>IF(ISNUMBER(Regressions!M6), Regressions!M6,0.0000000001)</f>
        <v>6.9446531939999998</v>
      </c>
      <c r="L32" s="635">
        <f>IF(ISNUMBER(Regressions!N6), Regressions!N6,0.0000000001)</f>
        <v>18.246388790000001</v>
      </c>
      <c r="M32" s="635">
        <f>IF(ISNUMBER(Regressions!O6), Regressions!O6,0.0000000001)</f>
        <v>41.838965000000002</v>
      </c>
      <c r="N32" s="635">
        <f>IF(ISNUMBER(Regressions!P6), Regressions!P6,0.0000000001)</f>
        <v>15.855638470000001</v>
      </c>
      <c r="O32" s="635">
        <f>IF(ISNUMBER(Regressions!Q6), Regressions!Q6,0.0000000001)</f>
        <v>8.3722695700000003</v>
      </c>
      <c r="P32" s="643" t="s">
        <v>139</v>
      </c>
      <c r="Q32" s="635">
        <f>IF(ISNUMBER(Regressions!U6), Regressions!U6,0.0000000001)</f>
        <v>48.5</v>
      </c>
      <c r="R32" s="635">
        <f>IF(ISNUMBER(Regressions!V6), Regressions!V6,0.0000000001)</f>
        <v>42.975000000000001</v>
      </c>
      <c r="S32" s="635">
        <f>IF(ISNUMBER(Regressions!W6), Regressions!W6,0.0000000001)</f>
        <v>56.274999999999999</v>
      </c>
      <c r="T32" s="635">
        <f>IF(ISNUMBER(Regressions!X6), Regressions!X6,0.0000000001)</f>
        <v>1E-10</v>
      </c>
      <c r="U32" s="635">
        <f>IF(ISNUMBER(Regressions!Y6), Regressions!Y6,0.0000000001)</f>
        <v>1E-10</v>
      </c>
      <c r="V32" s="638">
        <f>IF(ISNUMBER(Regressions!Z6), Regressions!Z6,0.0000000001)</f>
        <v>1E-10</v>
      </c>
      <c r="AM32" s="601"/>
      <c r="AN32" s="601"/>
      <c r="AO32" s="601"/>
      <c r="AP32" s="601"/>
      <c r="AQ32" s="601"/>
      <c r="AR32" s="601"/>
      <c r="AS32" s="601"/>
      <c r="AT32" s="601"/>
      <c r="AU32" s="601"/>
    </row>
    <row xmlns:x14ac="http://schemas.microsoft.com/office/spreadsheetml/2009/9/ac" r="33" ht="15.75" thickBot="true" x14ac:dyDescent="0.25">
      <c r="B33" s="644" t="s">
        <v>211</v>
      </c>
      <c r="C33" s="645">
        <f>IF(ISNUMBER(Regressions!C7), Regressions!C7, 0.0000000001)</f>
        <v>0</v>
      </c>
      <c r="D33" s="645">
        <f>IF(ISNUMBER(Regressions!D7), Regressions!D7, 0.0000000001)</f>
        <v>0</v>
      </c>
      <c r="E33" s="645">
        <f>IF(ISNUMBER(Regressions!E7), Regressions!E7, 0.0000000001)</f>
        <v>0</v>
      </c>
      <c r="F33" s="645">
        <f>IF(ISNUMBER(Regressions!F7), Regressions!F7, 0.0000000001)</f>
        <v>100</v>
      </c>
      <c r="G33" s="645">
        <f>IF(ISNUMBER(Regressions!G7), Regressions!G7, 0.0000000001)</f>
        <v>85.168119950000005</v>
      </c>
      <c r="H33" s="645">
        <f>IF(ISNUMBER(Regressions!H7), Regressions!H7, 0.0000000001)</f>
        <v>100</v>
      </c>
      <c r="I33" s="646" t="s">
        <v>211</v>
      </c>
      <c r="J33" s="647">
        <f>IF(ISNUMBER(Regressions!L7), Regressions!L7,0.0000000001)</f>
        <v>0</v>
      </c>
      <c r="K33" s="645">
        <f>IF(ISNUMBER(Regressions!M7), Regressions!M7,0.0000000001)</f>
        <v>93.055346810000003</v>
      </c>
      <c r="L33" s="645">
        <f>IF(ISNUMBER(Regressions!N7), Regressions!N7,0.0000000001)</f>
        <v>81.753611210000003</v>
      </c>
      <c r="M33" s="645">
        <f>IF(ISNUMBER(Regressions!O7), Regressions!O7,0.0000000001)</f>
        <v>58.161034999999998</v>
      </c>
      <c r="N33" s="645">
        <f>IF(ISNUMBER(Regressions!P7), Regressions!P7,0.0000000001)</f>
        <v>0</v>
      </c>
      <c r="O33" s="645">
        <f>IF(ISNUMBER(Regressions!Q7), Regressions!Q7,0.0000000001)</f>
        <v>91.62773043</v>
      </c>
      <c r="P33" s="648" t="s">
        <v>211</v>
      </c>
      <c r="Q33" s="647">
        <f>IF(ISNUMBER(Regressions!U7), Regressions!U7,0.0000000001)</f>
        <v>0</v>
      </c>
      <c r="R33" s="647">
        <f>IF(ISNUMBER(Regressions!V7), Regressions!V7,0.0000000001)</f>
        <v>57.024999999999999</v>
      </c>
      <c r="S33" s="645">
        <f>IF(ISNUMBER(Regressions!W7), Regressions!W7,0.0000000001)</f>
        <v>43.725000000000001</v>
      </c>
      <c r="T33" s="645">
        <f>IF(ISNUMBER(Regressions!X7), Regressions!X7,0.0000000001)</f>
        <v>100</v>
      </c>
      <c r="U33" s="645">
        <f>IF(ISNUMBER(Regressions!Y7), Regressions!Y7,0.0000000001)</f>
        <v>75.402625</v>
      </c>
      <c r="V33" s="649">
        <f>IF(ISNUMBER(Regressions!Z7), Regressions!Z7,0.0000000001)</f>
        <v>91.05</v>
      </c>
    </row>
    <row xmlns:x14ac="http://schemas.microsoft.com/office/spreadsheetml/2009/9/ac" r="34" x14ac:dyDescent="0.2">
      <c r="B34" s="650" t="s">
        <v>312</v>
      </c>
    </row>
    <row xmlns:x14ac="http://schemas.microsoft.com/office/spreadsheetml/2009/9/ac" r="35" ht="6" customHeight="true" x14ac:dyDescent="0.2"/>
    <row xmlns:x14ac="http://schemas.microsoft.com/office/spreadsheetml/2009/9/ac" r="36" s="601" customFormat="true" ht="50.1" customHeight="true" x14ac:dyDescent="0.2">
      <c r="B36" s="651" t="s">
        <v>35</v>
      </c>
      <c r="C36" s="652" t="s">
        <v>342</v>
      </c>
      <c r="D36" s="652"/>
      <c r="E36" s="652"/>
      <c r="F36" s="652"/>
      <c r="G36" s="652"/>
      <c r="H36" s="652"/>
      <c r="I36" s="651" t="s">
        <v>35</v>
      </c>
      <c r="J36" s="653" t="s">
        <v>343</v>
      </c>
      <c r="K36" s="654"/>
      <c r="L36" s="654"/>
      <c r="M36" s="654"/>
      <c r="N36" s="654"/>
      <c r="O36" s="654"/>
      <c r="P36" s="651" t="s">
        <v>35</v>
      </c>
      <c r="Q36" s="655" t="s">
        <v>344</v>
      </c>
      <c r="R36" s="655"/>
      <c r="S36" s="655"/>
      <c r="T36" s="655"/>
      <c r="U36" s="655"/>
      <c r="V36" s="655"/>
    </row>
    <row xmlns:x14ac="http://schemas.microsoft.com/office/spreadsheetml/2009/9/ac" r="37" ht="50.1" customHeight="true" x14ac:dyDescent="0.2">
      <c r="B37" s="651" t="s">
        <v>36</v>
      </c>
      <c r="C37" s="656" t="s">
        <v>345</v>
      </c>
      <c r="D37" s="656"/>
      <c r="E37" s="656"/>
      <c r="F37" s="656"/>
      <c r="G37" s="656"/>
      <c r="H37" s="656"/>
      <c r="I37" s="651" t="s">
        <v>36</v>
      </c>
      <c r="J37" s="656" t="s">
        <v>346</v>
      </c>
      <c r="K37" s="656"/>
      <c r="L37" s="656"/>
      <c r="M37" s="656"/>
      <c r="N37" s="656"/>
      <c r="O37" s="656"/>
      <c r="P37" s="651" t="s">
        <v>36</v>
      </c>
      <c r="Q37" s="656" t="s">
        <v>347</v>
      </c>
      <c r="R37" s="656"/>
      <c r="S37" s="656"/>
      <c r="T37" s="656"/>
      <c r="U37" s="656"/>
      <c r="V37" s="656"/>
    </row>
    <row xmlns:x14ac="http://schemas.microsoft.com/office/spreadsheetml/2009/9/ac" r="38" ht="50.1" customHeight="true" x14ac:dyDescent="0.2">
      <c r="B38" s="651" t="s">
        <v>37</v>
      </c>
      <c r="C38" s="657" t="s">
        <v>348</v>
      </c>
      <c r="D38" s="657"/>
      <c r="E38" s="657"/>
      <c r="F38" s="657"/>
      <c r="G38" s="657"/>
      <c r="H38" s="657"/>
      <c r="I38" s="651" t="s">
        <v>37</v>
      </c>
      <c r="J38" s="657" t="s">
        <v>349</v>
      </c>
      <c r="K38" s="657"/>
      <c r="L38" s="657"/>
      <c r="M38" s="657"/>
      <c r="N38" s="657"/>
      <c r="O38" s="657"/>
      <c r="P38" s="651" t="s">
        <v>37</v>
      </c>
      <c r="Q38" s="657" t="s">
        <v>350</v>
      </c>
      <c r="R38" s="657"/>
      <c r="S38" s="657"/>
      <c r="T38" s="657"/>
      <c r="U38" s="657"/>
      <c r="V38" s="657"/>
    </row>
    <row xmlns:x14ac="http://schemas.microsoft.com/office/spreadsheetml/2009/9/ac" r="39" ht="50.1" customHeight="true" x14ac:dyDescent="0.2">
      <c r="B39" s="651" t="s">
        <v>211</v>
      </c>
      <c r="C39" s="658" t="s">
        <v>351</v>
      </c>
      <c r="D39" s="658"/>
      <c r="E39" s="658"/>
      <c r="F39" s="658"/>
      <c r="G39" s="658"/>
      <c r="H39" s="658"/>
      <c r="I39" s="651" t="s">
        <v>211</v>
      </c>
      <c r="J39" s="658" t="s">
        <v>351</v>
      </c>
      <c r="K39" s="658"/>
      <c r="L39" s="658"/>
      <c r="M39" s="658"/>
      <c r="N39" s="658"/>
      <c r="O39" s="658"/>
      <c r="P39" s="651" t="s">
        <v>211</v>
      </c>
      <c r="Q39" s="658" t="s">
        <v>351</v>
      </c>
      <c r="R39" s="658"/>
      <c r="S39" s="658"/>
      <c r="T39" s="658"/>
      <c r="U39" s="658"/>
      <c r="V39" s="658"/>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142</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312</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312</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312</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88</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14</v>
      </c>
      <c r="E2" s="61"/>
      <c r="F2" s="36"/>
      <c r="G2" s="61"/>
      <c r="H2" s="36"/>
      <c r="I2" s="36"/>
      <c r="J2" s="61"/>
      <c r="K2" s="38"/>
      <c r="L2" s="38"/>
      <c r="M2" s="61"/>
      <c r="N2" s="36"/>
      <c r="O2" s="36"/>
      <c r="P2" s="61"/>
      <c r="Q2" s="36"/>
      <c r="R2" s="36"/>
      <c r="S2" s="61"/>
      <c r="T2" s="36"/>
      <c r="U2" s="36"/>
      <c r="V2" s="60" t="s">
        <v>15</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16</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17</v>
      </c>
      <c r="O3" s="42"/>
      <c r="P3" s="42" t="s">
        <v>18</v>
      </c>
      <c r="R3" s="42"/>
      <c r="S3" s="42" t="s">
        <v>19</v>
      </c>
      <c r="U3" s="42"/>
      <c r="V3" s="42" t="s">
        <v>7</v>
      </c>
      <c r="W3" s="42"/>
      <c r="X3" s="42"/>
      <c r="Y3" s="42"/>
      <c r="Z3" s="42"/>
      <c r="AA3" s="42" t="s">
        <v>1</v>
      </c>
      <c r="AB3" s="33"/>
      <c r="AC3" s="42"/>
      <c r="AD3" s="42"/>
      <c r="AE3" s="42"/>
      <c r="AF3" s="42" t="s">
        <v>2</v>
      </c>
      <c r="AG3" s="33"/>
      <c r="AH3" s="42"/>
      <c r="AI3" s="42"/>
      <c r="AJ3" s="42"/>
      <c r="AK3" s="42" t="s">
        <v>17</v>
      </c>
      <c r="AL3" s="33"/>
      <c r="AM3" s="42"/>
      <c r="AN3" s="42"/>
      <c r="AO3" s="42"/>
      <c r="AP3" s="42" t="s">
        <v>18</v>
      </c>
      <c r="AQ3" s="33"/>
      <c r="AR3" s="42"/>
      <c r="AS3" s="42"/>
      <c r="AT3" s="42"/>
      <c r="AU3" s="42" t="s">
        <v>19</v>
      </c>
      <c r="AV3" s="33"/>
      <c r="AW3" s="42"/>
      <c r="AX3" s="42"/>
      <c r="AY3" s="42"/>
      <c r="AZ3" s="42" t="s">
        <v>7</v>
      </c>
      <c r="BA3" s="42"/>
      <c r="BB3" s="42"/>
      <c r="BC3" s="42" t="s">
        <v>1</v>
      </c>
      <c r="BD3" s="33"/>
      <c r="BE3" s="42"/>
      <c r="BF3" s="42" t="s">
        <v>2</v>
      </c>
      <c r="BG3" s="33"/>
      <c r="BH3" s="42"/>
      <c r="BI3" s="42" t="s">
        <v>17</v>
      </c>
      <c r="BJ3" s="33"/>
      <c r="BK3" s="42"/>
      <c r="BL3" s="42" t="s">
        <v>18</v>
      </c>
      <c r="BM3" s="33"/>
      <c r="BN3" s="42"/>
      <c r="BO3" s="42" t="s">
        <v>19</v>
      </c>
      <c r="BP3" s="33"/>
      <c r="BQ3" s="42"/>
    </row>
    <row xmlns:x14ac="http://schemas.microsoft.com/office/spreadsheetml/2009/9/ac" r="4" ht="164.25" x14ac:dyDescent="0.2">
      <c r="A4" s="43" t="s">
        <v>5</v>
      </c>
      <c r="B4" s="43" t="s">
        <v>6</v>
      </c>
      <c r="C4" s="43" t="s">
        <v>4</v>
      </c>
      <c r="D4" s="141" t="s">
        <v>26</v>
      </c>
      <c r="E4" s="142" t="s">
        <v>20</v>
      </c>
      <c r="F4" s="143" t="s">
        <v>108</v>
      </c>
      <c r="G4" s="141" t="s">
        <v>26</v>
      </c>
      <c r="H4" s="142" t="s">
        <v>20</v>
      </c>
      <c r="I4" s="143" t="s">
        <v>108</v>
      </c>
      <c r="J4" s="141" t="s">
        <v>26</v>
      </c>
      <c r="K4" s="142" t="s">
        <v>20</v>
      </c>
      <c r="L4" s="143" t="s">
        <v>108</v>
      </c>
      <c r="M4" s="141" t="s">
        <v>26</v>
      </c>
      <c r="N4" s="142" t="s">
        <v>20</v>
      </c>
      <c r="O4" s="143" t="s">
        <v>108</v>
      </c>
      <c r="P4" s="141" t="s">
        <v>26</v>
      </c>
      <c r="Q4" s="142" t="s">
        <v>20</v>
      </c>
      <c r="R4" s="143" t="s">
        <v>108</v>
      </c>
      <c r="S4" s="141" t="s">
        <v>26</v>
      </c>
      <c r="T4" s="142" t="s">
        <v>20</v>
      </c>
      <c r="U4" s="144" t="s">
        <v>108</v>
      </c>
      <c r="V4" s="145" t="s">
        <v>26</v>
      </c>
      <c r="W4" s="146" t="s">
        <v>20</v>
      </c>
      <c r="X4" s="146" t="s">
        <v>22</v>
      </c>
      <c r="Y4" s="146" t="s">
        <v>30</v>
      </c>
      <c r="Z4" s="148" t="s">
        <v>109</v>
      </c>
      <c r="AA4" s="145" t="s">
        <v>26</v>
      </c>
      <c r="AB4" s="146" t="s">
        <v>20</v>
      </c>
      <c r="AC4" s="146" t="s">
        <v>22</v>
      </c>
      <c r="AD4" s="146" t="s">
        <v>30</v>
      </c>
      <c r="AE4" s="148" t="s">
        <v>109</v>
      </c>
      <c r="AF4" s="145" t="s">
        <v>26</v>
      </c>
      <c r="AG4" s="146" t="s">
        <v>20</v>
      </c>
      <c r="AH4" s="146" t="s">
        <v>22</v>
      </c>
      <c r="AI4" s="146" t="s">
        <v>30</v>
      </c>
      <c r="AJ4" s="148" t="s">
        <v>109</v>
      </c>
      <c r="AK4" s="145" t="s">
        <v>26</v>
      </c>
      <c r="AL4" s="146" t="s">
        <v>20</v>
      </c>
      <c r="AM4" s="146" t="s">
        <v>22</v>
      </c>
      <c r="AN4" s="146" t="s">
        <v>30</v>
      </c>
      <c r="AO4" s="148" t="s">
        <v>109</v>
      </c>
      <c r="AP4" s="145" t="s">
        <v>26</v>
      </c>
      <c r="AQ4" s="146" t="s">
        <v>20</v>
      </c>
      <c r="AR4" s="146" t="s">
        <v>22</v>
      </c>
      <c r="AS4" s="146" t="s">
        <v>30</v>
      </c>
      <c r="AT4" s="148" t="s">
        <v>109</v>
      </c>
      <c r="AU4" s="145" t="s">
        <v>26</v>
      </c>
      <c r="AV4" s="146" t="s">
        <v>20</v>
      </c>
      <c r="AW4" s="146" t="s">
        <v>22</v>
      </c>
      <c r="AX4" s="146" t="s">
        <v>30</v>
      </c>
      <c r="AY4" s="149" t="s">
        <v>109</v>
      </c>
      <c r="AZ4" s="150" t="s">
        <v>26</v>
      </c>
      <c r="BA4" s="151" t="s">
        <v>127</v>
      </c>
      <c r="BB4" s="152" t="s">
        <v>128</v>
      </c>
      <c r="BC4" s="150" t="s">
        <v>26</v>
      </c>
      <c r="BD4" s="151" t="s">
        <v>127</v>
      </c>
      <c r="BE4" s="152" t="s">
        <v>128</v>
      </c>
      <c r="BF4" s="150" t="s">
        <v>26</v>
      </c>
      <c r="BG4" s="151" t="s">
        <v>127</v>
      </c>
      <c r="BH4" s="152" t="s">
        <v>128</v>
      </c>
      <c r="BI4" s="150" t="s">
        <v>26</v>
      </c>
      <c r="BJ4" s="151" t="s">
        <v>127</v>
      </c>
      <c r="BK4" s="152" t="s">
        <v>128</v>
      </c>
      <c r="BL4" s="150" t="s">
        <v>26</v>
      </c>
      <c r="BM4" s="151" t="s">
        <v>127</v>
      </c>
      <c r="BN4" s="152" t="s">
        <v>128</v>
      </c>
      <c r="BO4" s="150" t="s">
        <v>26</v>
      </c>
      <c r="BP4" s="151" t="s">
        <v>127</v>
      </c>
      <c r="BQ4" s="152" t="s">
        <v>128</v>
      </c>
    </row>
    <row xmlns:x14ac="http://schemas.microsoft.com/office/spreadsheetml/2009/9/ac" r="5" ht="48" hidden="true" x14ac:dyDescent="0.2">
      <c r="A5" s="43" t="s">
        <v>40</v>
      </c>
      <c r="B5" s="43" t="s">
        <v>41</v>
      </c>
      <c r="C5" s="43" t="s">
        <v>42</v>
      </c>
      <c r="D5" s="141" t="s">
        <v>121</v>
      </c>
      <c r="E5" s="142" t="s">
        <v>43</v>
      </c>
      <c r="F5" s="143" t="s">
        <v>192</v>
      </c>
      <c r="G5" s="141" t="s">
        <v>122</v>
      </c>
      <c r="H5" s="142" t="s">
        <v>44</v>
      </c>
      <c r="I5" s="143" t="s">
        <v>193</v>
      </c>
      <c r="J5" s="141" t="s">
        <v>123</v>
      </c>
      <c r="K5" s="142" t="s">
        <v>45</v>
      </c>
      <c r="L5" s="143" t="s">
        <v>194</v>
      </c>
      <c r="M5" s="141" t="s">
        <v>124</v>
      </c>
      <c r="N5" s="142" t="s">
        <v>85</v>
      </c>
      <c r="O5" s="143" t="s">
        <v>195</v>
      </c>
      <c r="P5" s="141" t="s">
        <v>125</v>
      </c>
      <c r="Q5" s="142" t="s">
        <v>86</v>
      </c>
      <c r="R5" s="143" t="s">
        <v>196</v>
      </c>
      <c r="S5" s="141" t="s">
        <v>126</v>
      </c>
      <c r="T5" s="142" t="s">
        <v>87</v>
      </c>
      <c r="U5" s="144" t="s">
        <v>197</v>
      </c>
      <c r="V5" s="145" t="s">
        <v>115</v>
      </c>
      <c r="W5" s="146" t="s">
        <v>46</v>
      </c>
      <c r="X5" s="147" t="s">
        <v>64</v>
      </c>
      <c r="Y5" s="147" t="s">
        <v>65</v>
      </c>
      <c r="Z5" s="148" t="s">
        <v>198</v>
      </c>
      <c r="AA5" s="145" t="s">
        <v>116</v>
      </c>
      <c r="AB5" s="146" t="s">
        <v>47</v>
      </c>
      <c r="AC5" s="147" t="s">
        <v>66</v>
      </c>
      <c r="AD5" s="147" t="s">
        <v>67</v>
      </c>
      <c r="AE5" s="148" t="s">
        <v>199</v>
      </c>
      <c r="AF5" s="145" t="s">
        <v>117</v>
      </c>
      <c r="AG5" s="146" t="s">
        <v>48</v>
      </c>
      <c r="AH5" s="147" t="s">
        <v>68</v>
      </c>
      <c r="AI5" s="147" t="s">
        <v>69</v>
      </c>
      <c r="AJ5" s="148" t="s">
        <v>200</v>
      </c>
      <c r="AK5" s="145" t="s">
        <v>118</v>
      </c>
      <c r="AL5" s="146" t="s">
        <v>70</v>
      </c>
      <c r="AM5" s="147" t="s">
        <v>71</v>
      </c>
      <c r="AN5" s="147" t="s">
        <v>72</v>
      </c>
      <c r="AO5" s="148" t="s">
        <v>201</v>
      </c>
      <c r="AP5" s="145" t="s">
        <v>119</v>
      </c>
      <c r="AQ5" s="146" t="s">
        <v>73</v>
      </c>
      <c r="AR5" s="147" t="s">
        <v>74</v>
      </c>
      <c r="AS5" s="147" t="s">
        <v>75</v>
      </c>
      <c r="AT5" s="148" t="s">
        <v>202</v>
      </c>
      <c r="AU5" s="145" t="s">
        <v>120</v>
      </c>
      <c r="AV5" s="146" t="s">
        <v>76</v>
      </c>
      <c r="AW5" s="147" t="s">
        <v>77</v>
      </c>
      <c r="AX5" s="147" t="s">
        <v>78</v>
      </c>
      <c r="AY5" s="149" t="s">
        <v>203</v>
      </c>
      <c r="AZ5" s="150" t="s">
        <v>79</v>
      </c>
      <c r="BA5" s="151" t="s">
        <v>101</v>
      </c>
      <c r="BB5" s="152" t="s">
        <v>204</v>
      </c>
      <c r="BC5" s="150" t="s">
        <v>84</v>
      </c>
      <c r="BD5" s="151" t="s">
        <v>102</v>
      </c>
      <c r="BE5" s="152" t="s">
        <v>205</v>
      </c>
      <c r="BF5" s="150" t="s">
        <v>83</v>
      </c>
      <c r="BG5" s="151" t="s">
        <v>103</v>
      </c>
      <c r="BH5" s="152" t="s">
        <v>206</v>
      </c>
      <c r="BI5" s="150" t="s">
        <v>82</v>
      </c>
      <c r="BJ5" s="151" t="s">
        <v>104</v>
      </c>
      <c r="BK5" s="152" t="s">
        <v>207</v>
      </c>
      <c r="BL5" s="150" t="s">
        <v>81</v>
      </c>
      <c r="BM5" s="151" t="s">
        <v>105</v>
      </c>
      <c r="BN5" s="152" t="s">
        <v>208</v>
      </c>
      <c r="BO5" s="150" t="s">
        <v>80</v>
      </c>
      <c r="BP5" s="151" t="s">
        <v>106</v>
      </c>
      <c r="BQ5" s="152" t="s">
        <v>209</v>
      </c>
    </row>
    <row xmlns:x14ac="http://schemas.microsoft.com/office/spreadsheetml/2009/9/ac" r="6" x14ac:dyDescent="0.2">
      <c r="A6" s="399" t="str">
        <f>+RIGHT('Data Summary'!A6,LEN('Data Summary'!A6)-9)</f>
        <v>EMIS</v>
      </c>
      <c r="B6" s="36" t="str">
        <f>+IF(ISTEXT('Data Summary'!B6),'Data Summary'!B6,"")</f>
        <v>EMIS</v>
      </c>
      <c r="C6" s="353">
        <f>+VALUE('Data Summary'!C6)</f>
        <v>2006</v>
      </c>
      <c r="D6" s="96">
        <f>+IF(AND(ISNUMBER('Water Data'!D4),'Data Summary'!BS6="Yes"),100-'Water Data'!D4,NA())</f>
        <v>59.204487506374299</v>
      </c>
      <c r="E6" s="96">
        <f>+IF(AND(ISNUMBER('Water Data'!D6),'Data Summary'!BT6="Yes"),'Water Data'!D6,NA())</f>
        <v>38.806731259561445</v>
      </c>
      <c r="F6" s="96" t="e">
        <f>+IF(AND(ISNUMBER('Water Data'!D9),'Data Summary'!BU6="Yes"),'Water Data'!D9,NA())</f>
        <v>#N/A</v>
      </c>
      <c r="G6" s="96">
        <f>+IF(AND(ISNUMBER('Water Data'!E4),'Data Summary'!BV6="Yes"),100-'Water Data'!E4,NA())</f>
        <v>92.718770875083493</v>
      </c>
      <c r="H6" s="96">
        <f>+IF(AND(ISNUMBER('Water Data'!E6),'Data Summary'!BW6="Yes"),'Water Data'!E6,NA())</f>
        <v>68.436873747495</v>
      </c>
      <c r="I6" s="96" t="e">
        <f>+IF(AND(ISNUMBER('Water Data'!E9),'Data Summary'!BX6="Yes"),'Water Data'!E9,NA())</f>
        <v>#N/A</v>
      </c>
      <c r="J6" s="96">
        <f>+IF(AND(ISNUMBER('Water Data'!F4),'Data Summary'!BY6="Yes"),100-'Water Data'!F4,NA())</f>
        <v>46.10306253438474</v>
      </c>
      <c r="K6" s="96">
        <f>+IF(AND(ISNUMBER('Water Data'!F6),'Data Summary'!BZ6="Yes"),'Water Data'!F6,NA())</f>
        <v>27.370254905556575</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f>+IF(AND(ISNUMBER('Water Data'!H4),'Data Summary'!CE6="Yes"),100-'Water Data'!H4,NA())</f>
        <v>56.143884892086334</v>
      </c>
      <c r="Q6" s="96">
        <f>+IF(AND(ISNUMBER('Water Data'!H6),'Data Summary'!CF6="Yes"),'Water Data'!H6,NA())</f>
        <v>36.215827338129493</v>
      </c>
      <c r="R6" s="96" t="e">
        <f>+IF(AND(ISNUMBER('Water Data'!H9),'Data Summary'!CG6="Yes"),'Water Data'!H9,NA())</f>
        <v>#N/A</v>
      </c>
      <c r="S6" s="96">
        <f>+IF(AND(ISNUMBER('Water Data'!I4),'Data Summary'!CH6="Yes"),100-'Water Data'!I4,NA())</f>
        <v>82.997762863534675</v>
      </c>
      <c r="T6" s="96">
        <f>+IF(AND(ISNUMBER('Water Data'!I6),'Data Summary'!CI6="Yes"),'Water Data'!I6,NA())</f>
        <v>58.948545861297539</v>
      </c>
      <c r="U6" s="96" t="e">
        <f>+IF(AND(ISNUMBER('Water Data'!I9),'Data Summary'!CJ6="Yes"),'Water Data'!I9,NA())</f>
        <v>#N/A</v>
      </c>
      <c r="V6" s="97">
        <f>+IF(AND(ISNUMBER('Sanitation Data'!D4),'Data Summary'!CK6="Yes"),100-'Sanitation Data'!D4,NA())</f>
        <v>51.147373788883222</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f>+IF(AND(ISNUMBER('Sanitation Data'!E4),'Data Summary'!CP6="Yes"),100-'Sanitation Data'!E4,NA())</f>
        <v>66.399465597862388</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f>+IF(AND(ISNUMBER('Sanitation Data'!F4),'Data Summary'!CU6="Yes"),100-'Sanitation Data'!F4,NA())</f>
        <v>44.819365486887953</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49.467625899280577</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f>+IF(AND(ISNUMBER('Sanitation Data'!I4),'Data Summary'!DJ6="Yes"),100-'Sanitation Data'!I4,NA())</f>
        <v>64.205816554809843</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99" t="str">
        <f ca="true">+RIGHT('Data Summary'!A7,LEN('Data Summary'!A7)-9)</f>
        <v>UIS</v>
      </c>
      <c r="B7" s="36" t="str">
        <f ca="true">+IF(ISTEXT('Data Summary'!B7),'Data Summary'!B7,"")</f>
        <v>Other</v>
      </c>
      <c r="C7" s="353">
        <f ca="true">+VALUE('Data Summary'!C7)</f>
        <v>2010</v>
      </c>
      <c r="D7" s="96" t="e">
        <f ca="true">+IF(AND(ISNUMBER(OFFSET('Water Data'!$D$4,0,10*ROW('Water Data'!D1))),'Data Summary'!BS7="Yes"),100-OFFSET('Water Data'!$D$4,0,10*ROW('Water Data'!D1)),NA())</f>
        <v>#N/A</v>
      </c>
      <c r="E7" s="96">
        <f ca="true">+IF(AND(ISNUMBER(OFFSET('Water Data'!$D$6,0,10*ROW('Water Data'!D1))),'Data Summary'!BT7="Yes"),OFFSET('Water Data'!$D$6,0,10*ROW('Water Data'!D1)),NA())</f>
        <v>51.8</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51.8</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55.8</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55.8</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99" t="str">
        <f ca="true">+RIGHT('Data Summary'!A8,LEN('Data Summary'!A8)-9)</f>
        <v>EMIS</v>
      </c>
      <c r="B8" s="36" t="str">
        <f ca="true">+IF(ISTEXT('Data Summary'!B8),'Data Summary'!B8,"")</f>
        <v>EMIS</v>
      </c>
      <c r="C8" s="353">
        <f ca="true">+VALUE('Data Summary'!C8)</f>
        <v>2012</v>
      </c>
      <c r="D8" s="96" t="e">
        <f ca="true">+IF(AND(ISNUMBER(OFFSET('Water Data'!$D$4,0,10*ROW('Water Data'!D2))),'Data Summary'!BS8="Yes"),100-OFFSET('Water Data'!$D$4,0,10*ROW('Water Data'!D2)),NA())</f>
        <v>#N/A</v>
      </c>
      <c r="E8" s="96">
        <f ca="true">+IF(AND(ISNUMBER(OFFSET('Water Data'!$D$6,0,10*ROW('Water Data'!D2))),'Data Summary'!BT8="Yes"),OFFSET('Water Data'!$D$6,0,10*ROW('Water Data'!D2)),NA())</f>
        <v>53.6</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f ca="true">+IF(AND(ISNUMBER(OFFSET('Water Data'!$E$6,0,10*ROW('Water Data'!E2))),'Data Summary'!BW8="Yes"),OFFSET('Water Data'!$E$6,0,10*ROW('Water Data'!E2)),NA())</f>
        <v>84.4</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f ca="true">+IF(AND(ISNUMBER(OFFSET('Water Data'!$F$6,0,10*ROW('Water Data'!F2))),'Data Summary'!BZ8="Yes"),OFFSET('Water Data'!$F$6,0,10*ROW('Water Data'!F2)),NA())</f>
        <v>47.6</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f ca="true">+IF(AND(ISNUMBER(OFFSET('Water Data'!$H$6,0,10*ROW('Water Data'!H2))),'Data Summary'!CF8="Yes"),OFFSET('Water Data'!$H$6,0,10*ROW('Water Data'!H2)),NA())</f>
        <v>53.6</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f ca="true">+IF(AND(ISNUMBER(OFFSET('Sanitation Data'!$D$4,0,10*ROW('Sanitation Data'!D2))),'Data Summary'!CK8="Yes"),100-OFFSET('Sanitation Data'!$D$4,0,10*ROW('Sanitation Data'!D2)),NA())</f>
        <v>60.8</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f ca="true">+IF(AND(ISNUMBER(OFFSET('Sanitation Data'!$E$4,0,10*ROW('Sanitation Data'!E2))),'Data Summary'!CP8="Yes"),100-OFFSET('Sanitation Data'!$E$4,0,10*ROW('Sanitation Data'!E2)),NA())</f>
        <v>88.2</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f ca="true">+IF(AND(ISNUMBER(OFFSET('Sanitation Data'!$F$4,0,10*ROW('Sanitation Data'!F2))),'Data Summary'!CU8="Yes"),100-OFFSET('Sanitation Data'!$F$4,0,10*ROW('Sanitation Data'!F2)),NA())</f>
        <v>55.4</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60.8</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99" t="str">
        <f ca="true">+RIGHT('Data Summary'!A9,LEN('Data Summary'!A9)-9)</f>
        <v>UIS</v>
      </c>
      <c r="B9" s="36" t="str">
        <f ca="true">+IF(ISTEXT('Data Summary'!B9),'Data Summary'!B9,"")</f>
        <v>Other</v>
      </c>
      <c r="C9" s="353">
        <f ca="true">+VALUE('Data Summary'!C9)</f>
        <v>2012</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f ca="true">+IF(AND(ISNUMBER(OFFSET('Water Data'!$I$6,0,10*ROW('Water Data'!I3))),'Data Summary'!CI9="Yes"),OFFSET('Water Data'!$I$6,0,10*ROW('Water Data'!I3)),NA())</f>
        <v>68.900000000000006</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f ca="true">+IF(AND(ISNUMBER(OFFSET('Sanitation Data'!$I$4,0,10*ROW('Sanitation Data'!I3))),'Data Summary'!DJ9="Yes"),100-OFFSET('Sanitation Data'!$I$4,0,10*ROW('Sanitation Data'!I3)),NA())</f>
        <v>68.2</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99" t="str">
        <f ca="true">+RIGHT('Data Summary'!A10,LEN('Data Summary'!A10)-9)</f>
        <v>EMIS</v>
      </c>
      <c r="B10" s="36" t="str">
        <f ca="true">+IF(ISTEXT('Data Summary'!B10),'Data Summary'!B10,"")</f>
        <v>EMIS</v>
      </c>
      <c r="C10" s="353">
        <f ca="true">+VALUE('Data Summary'!C10)</f>
        <v>2013</v>
      </c>
      <c r="D10" s="96">
        <f ca="true">+IF(AND(ISNUMBER(OFFSET('Water Data'!$D$4,0,10*ROW('Water Data'!D4))),'Data Summary'!BS10="Yes"),100-OFFSET('Water Data'!$D$4,0,10*ROW('Water Data'!D4)),NA())</f>
        <v>74.8</v>
      </c>
      <c r="E10" s="96">
        <f ca="true">+IF(AND(ISNUMBER(OFFSET('Water Data'!$D$6,0,10*ROW('Water Data'!D4))),'Data Summary'!BT10="Yes"),OFFSET('Water Data'!$D$6,0,10*ROW('Water Data'!D4)),NA())</f>
        <v>62.373167981961664</v>
      </c>
      <c r="F10" s="96" t="e">
        <f ca="true">+IF(AND(ISNUMBER(OFFSET('Water Data'!$D$9,0,10*ROW('Water Data'!D4))),'Data Summary'!BU10="Yes"),OFFSET('Water Data'!$D$9,0,10*ROW('Water Data'!D4)),NA())</f>
        <v>#N/A</v>
      </c>
      <c r="G10" s="96">
        <f ca="true">+IF(AND(ISNUMBER(OFFSET('Water Data'!$E$4,0,10*ROW('Water Data'!E4))),'Data Summary'!BV10="Yes"),100-OFFSET('Water Data'!$E$4,0,10*ROW('Water Data'!E4)),NA())</f>
        <v>96.690203000882619</v>
      </c>
      <c r="H10" s="96">
        <f ca="true">+IF(AND(ISNUMBER(OFFSET('Water Data'!$E$6,0,10*ROW('Water Data'!E4))),'Data Summary'!BW10="Yes"),OFFSET('Water Data'!$E$6,0,10*ROW('Water Data'!E4)),NA())</f>
        <v>93.315423514538566</v>
      </c>
      <c r="I10" s="96" t="e">
        <f ca="true">+IF(AND(ISNUMBER(OFFSET('Water Data'!$E$9,0,10*ROW('Water Data'!E4))),'Data Summary'!BX10="Yes"),OFFSET('Water Data'!$E$9,0,10*ROW('Water Data'!E4)),NA())</f>
        <v>#N/A</v>
      </c>
      <c r="J10" s="96">
        <f ca="true">+IF(AND(ISNUMBER(OFFSET('Water Data'!$F$4,0,10*ROW('Water Data'!F4))),'Data Summary'!BY10="Yes"),100-OFFSET('Water Data'!$F$4,0,10*ROW('Water Data'!F4)),NA())</f>
        <v>67.475439118785346</v>
      </c>
      <c r="K10" s="96">
        <f ca="true">+IF(AND(ISNUMBER(OFFSET('Water Data'!$F$6,0,10*ROW('Water Data'!F4))),'Data Summary'!BZ10="Yes"),OFFSET('Water Data'!$F$6,0,10*ROW('Water Data'!F4)),NA())</f>
        <v>49.405080213903744</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f ca="true">+IF(AND(ISNUMBER(OFFSET('Water Data'!$H$4,0,10*ROW('Water Data'!H4))),'Data Summary'!CE10="Yes"),100-OFFSET('Water Data'!$H$4,0,10*ROW('Water Data'!H4)),NA())</f>
        <v>74.844167408726619</v>
      </c>
      <c r="Q10" s="96">
        <f ca="true">+IF(AND(ISNUMBER(OFFSET('Water Data'!$H$6,0,10*ROW('Water Data'!H4))),'Data Summary'!CF10="Yes"),OFFSET('Water Data'!$H$6,0,10*ROW('Water Data'!H4)),NA())</f>
        <v>58.264692787177204</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f ca="true">+IF(AND(ISNUMBER(OFFSET('Water Data'!$I$6,0,10*ROW('Water Data'!I4))),'Data Summary'!CI10="Yes"),OFFSET('Water Data'!$I$6,0,10*ROW('Water Data'!I4)),NA())</f>
        <v>84.608433734939752</v>
      </c>
      <c r="U10" s="96" t="e">
        <f ca="true">+IF(AND(ISNUMBER(OFFSET('Water Data'!$I$9,0,10*ROW('Water Data'!I4))),'Data Summary'!CJ10="Yes"),OFFSET('Water Data'!$I$9,0,10*ROW('Water Data'!I4)),NA())</f>
        <v>#N/A</v>
      </c>
      <c r="V10" s="97">
        <f ca="true">+IF(AND(ISNUMBER(OFFSET('Sanitation Data'!$D$4,0,10*ROW('Sanitation Data'!D4))),'Data Summary'!CK10="Yes"),100-OFFSET('Sanitation Data'!$D$4,0,10*ROW('Sanitation Data'!D4)),NA())</f>
        <v>75.046974821495681</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f ca="true">+IF(AND(ISNUMBER(OFFSET('Sanitation Data'!$E$4,0,10*ROW('Sanitation Data'!E4))),'Data Summary'!CP10="Yes"),100-OFFSET('Sanitation Data'!$E$4,0,10*ROW('Sanitation Data'!E4)),NA())</f>
        <v>97.692793931731984</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f ca="true">+IF(AND(ISNUMBER(OFFSET('Sanitation Data'!$F$4,0,10*ROW('Sanitation Data'!F4))),'Data Summary'!CU10="Yes"),100-OFFSET('Sanitation Data'!$F$4,0,10*ROW('Sanitation Data'!F4)),NA())</f>
        <v>63.350582147477361</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f ca="true">+IF(AND(ISNUMBER(OFFSET('Sanitation Data'!$H$4,0,10*ROW('Sanitation Data'!H4))),'Data Summary'!DE10="Yes"),100-OFFSET('Sanitation Data'!$H$4,0,10*ROW('Sanitation Data'!H4)),NA())</f>
        <v>72.606856634016026</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f ca="true">+IF(AND(ISNUMBER(OFFSET('Sanitation Data'!$I$4,0,10*ROW('Sanitation Data'!I4))),'Data Summary'!DJ10="Yes"),100-OFFSET('Sanitation Data'!$I$4,0,10*ROW('Sanitation Data'!I4)),NA())</f>
        <v>88.253012048192772</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99" t="str">
        <f ca="true">+RIGHT('Data Summary'!A11,LEN('Data Summary'!A11)-9)</f>
        <v>UIS</v>
      </c>
      <c r="B11" s="36" t="str">
        <f ca="true">+IF(ISTEXT('Data Summary'!B11),'Data Summary'!B11,"")</f>
        <v>Other</v>
      </c>
      <c r="C11" s="353">
        <f ca="true">+VALUE('Data Summary'!C11)</f>
        <v>2013</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99" t="str">
        <f ca="true">+RIGHT('Data Summary'!A12,LEN('Data Summary'!A12)-9)</f>
        <v>UIS</v>
      </c>
      <c r="B12" s="36" t="str">
        <f ca="true">+IF(ISTEXT('Data Summary'!B12),'Data Summary'!B12,"")</f>
        <v>Other</v>
      </c>
      <c r="C12" s="353">
        <f ca="true">+VALUE('Data Summary'!C12)</f>
        <v>2014</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99" t="str">
        <f ca="true">+RIGHT('Data Summary'!A13,LEN('Data Summary'!A13)-9)</f>
        <v>EMIS</v>
      </c>
      <c r="B13" s="36" t="str">
        <f ca="true">+IF(ISTEXT('Data Summary'!B13),'Data Summary'!B13,"")</f>
        <v>EMIS</v>
      </c>
      <c r="C13" s="353">
        <f ca="true">+VALUE('Data Summary'!C13)</f>
        <v>2015</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f ca="true">+IF(AND(ISNUMBER(OFFSET('Water Data'!$I$6,0,10*ROW('Water Data'!I7))),'Data Summary'!CI13="Yes"),OFFSET('Water Data'!$I$6,0,10*ROW('Water Data'!I7)),NA())</f>
        <v>85.27841291190316</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f ca="true">+IF(AND(ISNUMBER(OFFSET('Sanitation Data'!$I$4,0,10*ROW('Sanitation Data'!I7))),'Data Summary'!DJ13="Yes"),100-OFFSET('Sanitation Data'!$I$4,0,10*ROW('Sanitation Data'!I7)),NA())</f>
        <v>83.692669804976461</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99" t="str">
        <f ca="true">+RIGHT('Data Summary'!A14,LEN('Data Summary'!A14)-9)</f>
        <v>UIS</v>
      </c>
      <c r="B14" s="36" t="str">
        <f ca="true">+IF(ISTEXT('Data Summary'!B14),'Data Summary'!B14,"")</f>
        <v>Other</v>
      </c>
      <c r="C14" s="353">
        <f ca="true">+VALUE('Data Summary'!C14)</f>
        <v>2015</v>
      </c>
      <c r="D14" s="96" t="e">
        <f ca="true">+IF(AND(ISNUMBER(OFFSET('Water Data'!$D$4,0,10*ROW('Water Data'!D8))),'Data Summary'!BS14="Yes"),100-OFFSET('Water Data'!$D$4,0,10*ROW('Water Data'!D8)),NA())</f>
        <v>#N/A</v>
      </c>
      <c r="E14" s="96">
        <f ca="true">+IF(AND(ISNUMBER(OFFSET('Water Data'!$D$6,0,10*ROW('Water Data'!D8))),'Data Summary'!BT14="Yes"),OFFSET('Water Data'!$D$6,0,10*ROW('Water Data'!D8)),NA())</f>
        <v>69.522806443699395</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f ca="true">+IF(AND(ISNUMBER(OFFSET('Water Data'!$H$6,0,10*ROW('Water Data'!H8))),'Data Summary'!CF14="Yes"),OFFSET('Water Data'!$H$6,0,10*ROW('Water Data'!H8)),NA())</f>
        <v>65.599999999999994</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f ca="true">+IF(AND(ISNUMBER(OFFSET('Sanitation Data'!$D$4,0,10*ROW('Sanitation Data'!D8))),'Data Summary'!CK14="Yes"),100-OFFSET('Sanitation Data'!$D$4,0,10*ROW('Sanitation Data'!D8)),NA())</f>
        <v>75.138481773769257</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f ca="true">+IF(AND(ISNUMBER(OFFSET('Sanitation Data'!$H$4,0,10*ROW('Sanitation Data'!H8))),'Data Summary'!DE14="Yes"),100-OFFSET('Sanitation Data'!$H$4,0,10*ROW('Sanitation Data'!H8)),NA())</f>
        <v>74</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99" t="str">
        <f ca="true">+RIGHT('Data Summary'!A15,LEN('Data Summary'!A15)-9)</f>
        <v>EMIS</v>
      </c>
      <c r="B15" s="36" t="str">
        <f ca="true">+IF(ISTEXT('Data Summary'!B15),'Data Summary'!B15,"")</f>
        <v>EMIS</v>
      </c>
      <c r="C15" s="353">
        <f ca="true">+VALUE('Data Summary'!C15)</f>
        <v>2016</v>
      </c>
      <c r="D15" s="96">
        <f ca="true">+IF(AND(ISNUMBER(OFFSET('Water Data'!$D$4,0,10*ROW('Water Data'!D9))),'Data Summary'!BS15="Yes"),100-OFFSET('Water Data'!$D$4,0,10*ROW('Water Data'!D9)),NA())</f>
        <v>64.58039373870875</v>
      </c>
      <c r="E15" s="96">
        <f ca="true">+IF(AND(ISNUMBER(OFFSET('Water Data'!$D$6,0,10*ROW('Water Data'!D9))),'Data Summary'!BT15="Yes"),OFFSET('Water Data'!$D$6,0,10*ROW('Water Data'!D9)),NA())</f>
        <v>60.273199999999996</v>
      </c>
      <c r="F15" s="96" t="e">
        <f ca="true">+IF(AND(ISNUMBER(OFFSET('Water Data'!$D$9,0,10*ROW('Water Data'!D9))),'Data Summary'!BU15="Yes"),OFFSET('Water Data'!$D$9,0,10*ROW('Water Data'!D9)),NA())</f>
        <v>#N/A</v>
      </c>
      <c r="G15" s="96">
        <f ca="true">+IF(AND(ISNUMBER(OFFSET('Water Data'!$E$4,0,10*ROW('Water Data'!E9))),'Data Summary'!BV15="Yes"),100-OFFSET('Water Data'!$E$4,0,10*ROW('Water Data'!E9)),NA())</f>
        <v>83.9</v>
      </c>
      <c r="H15" s="96">
        <f ca="true">+IF(AND(ISNUMBER(OFFSET('Water Data'!$E$6,0,10*ROW('Water Data'!E9))),'Data Summary'!BW15="Yes"),OFFSET('Water Data'!$E$6,0,10*ROW('Water Data'!E9)),NA())</f>
        <v>80.971637145061308</v>
      </c>
      <c r="I15" s="96" t="e">
        <f ca="true">+IF(AND(ISNUMBER(OFFSET('Water Data'!$E$9,0,10*ROW('Water Data'!E9))),'Data Summary'!BX15="Yes"),OFFSET('Water Data'!$E$9,0,10*ROW('Water Data'!E9)),NA())</f>
        <v>#N/A</v>
      </c>
      <c r="J15" s="96">
        <f ca="true">+IF(AND(ISNUMBER(OFFSET('Water Data'!$F$4,0,10*ROW('Water Data'!F9))),'Data Summary'!BY15="Yes"),100-OFFSET('Water Data'!$F$4,0,10*ROW('Water Data'!F9)),NA())</f>
        <v>63.3</v>
      </c>
      <c r="K15" s="96">
        <f ca="true">+IF(AND(ISNUMBER(OFFSET('Water Data'!$F$6,0,10*ROW('Water Data'!F9))),'Data Summary'!BZ15="Yes"),OFFSET('Water Data'!$F$6,0,10*ROW('Water Data'!F9)),NA())</f>
        <v>46.347850690303197</v>
      </c>
      <c r="L15" s="96" t="e">
        <f ca="true">+IF(AND(ISNUMBER(OFFSET('Water Data'!$F$9,0,10*ROW('Water Data'!F9))),'Data Summary'!CA15="Yes"),OFFSET('Water Data'!$F$9,0,10*ROW('Water Data'!F9)),NA())</f>
        <v>#N/A</v>
      </c>
      <c r="M15" s="96">
        <f ca="true">+IF(AND(ISNUMBER(OFFSET('Water Data'!$G$4,0,10*ROW('Water Data'!G9))),'Data Summary'!CB15="Yes"),100-OFFSET('Water Data'!$G$4,0,10*ROW('Water Data'!G9)),NA())</f>
        <v>36.763840000000002</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f ca="true">+IF(AND(ISNUMBER(OFFSET('Water Data'!$H$4,0,10*ROW('Water Data'!H9))),'Data Summary'!CE15="Yes"),100-OFFSET('Water Data'!$H$4,0,10*ROW('Water Data'!H9)),NA())</f>
        <v>67</v>
      </c>
      <c r="Q15" s="96">
        <f ca="true">+IF(AND(ISNUMBER(OFFSET('Water Data'!$H$6,0,10*ROW('Water Data'!H9))),'Data Summary'!CF15="Yes"),OFFSET('Water Data'!$H$6,0,10*ROW('Water Data'!H9)),NA())</f>
        <v>60.273199999999996</v>
      </c>
      <c r="R15" s="96" t="e">
        <f ca="true">+IF(AND(ISNUMBER(OFFSET('Water Data'!$H$9,0,10*ROW('Water Data'!H9))),'Data Summary'!CG15="Yes"),OFFSET('Water Data'!$H$9,0,10*ROW('Water Data'!H9)),NA())</f>
        <v>#N/A</v>
      </c>
      <c r="S15" s="96">
        <f ca="true">+IF(AND(ISNUMBER(OFFSET('Water Data'!$I$4,0,10*ROW('Water Data'!I9))),'Data Summary'!CH15="Yes"),100-OFFSET('Water Data'!$I$4,0,10*ROW('Water Data'!I9)),NA())</f>
        <v>87.89316522893165</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f ca="true">+IF(AND(ISNUMBER(OFFSET('Sanitation Data'!$D$4,0,10*ROW('Sanitation Data'!D9))),'Data Summary'!CK15="Yes"),100-OFFSET('Sanitation Data'!$D$4,0,10*ROW('Sanitation Data'!D9)),NA())</f>
        <v>67.960481211195926</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f ca="true">+IF(AND(ISNUMBER(OFFSET('Sanitation Data'!$E$4,0,10*ROW('Sanitation Data'!E9))),'Data Summary'!CP15="Yes"),100-OFFSET('Sanitation Data'!$E$4,0,10*ROW('Sanitation Data'!E9)),NA())</f>
        <v>85.1</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f ca="true">+IF(AND(ISNUMBER(OFFSET('Sanitation Data'!$F$4,0,10*ROW('Sanitation Data'!F9))),'Data Summary'!CU15="Yes"),100-OFFSET('Sanitation Data'!$F$4,0,10*ROW('Sanitation Data'!F9)),NA())</f>
        <v>70.099999999999994</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f ca="true">+IF(AND(ISNUMBER(OFFSET('Sanitation Data'!$G$4,0,10*ROW('Sanitation Data'!G9))),'Data Summary'!CZ15="Yes"),100-OFFSET('Sanitation Data'!$G$4,0,10*ROW('Sanitation Data'!G9)),NA())</f>
        <v>38.322069999999997</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72.8</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f ca="true">+IF(AND(ISNUMBER(OFFSET('Sanitation Data'!$I$4,0,10*ROW('Sanitation Data'!I9))),'Data Summary'!DJ15="Yes"),100-OFFSET('Sanitation Data'!$I$4,0,10*ROW('Sanitation Data'!I9)),NA())</f>
        <v>84.692448011674571</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99" t="str">
        <f ca="true">+RIGHT('Data Summary'!A16,LEN('Data Summary'!A16)-9)</f>
        <v>UIS</v>
      </c>
      <c r="B16" s="36" t="str">
        <f ca="true">+IF(ISTEXT('Data Summary'!B16),'Data Summary'!B16,"")</f>
        <v>Other</v>
      </c>
      <c r="C16" s="353">
        <f ca="true">+VALUE('Data Summary'!C16)</f>
        <v>2016</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f ca="true">+IF(AND(ISNUMBER(OFFSET('Hygiene Data'!$D$9,0,10*ROW('Hygiene Data'!D10))),'Data Summary'!DQ16="Yes"),OFFSET('Hygiene Data'!$D$9,0,10*ROW('Hygiene Data'!D10)),NA())</f>
        <v>21.968111871419477</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f ca="true">+IF(AND(ISNUMBER(OFFSET('Hygiene Data'!$H$9,0,10*ROW('Hygiene Data'!H10))),'Data Summary'!EC16="Yes"),OFFSET('Hygiene Data'!$H$9,0,10*ROW('Hygiene Data'!H10)),NA())</f>
        <v>25.39</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f ca="true">+IF(AND(ISNUMBER(OFFSET('Hygiene Data'!$I$9,0,10*ROW('Hygiene Data'!I10))),'Data Summary'!EF16="Yes"),OFFSET('Hygiene Data'!$I$9,0,10*ROW('Hygiene Data'!I10)),NA())</f>
        <v>9.6999999999999993</v>
      </c>
    </row>
    <row xmlns:x14ac="http://schemas.microsoft.com/office/spreadsheetml/2009/9/ac" r="17" x14ac:dyDescent="0.2">
      <c r="A17" s="399" t="str">
        <f ca="true">+RIGHT('Data Summary'!A17,LEN('Data Summary'!A17)-9)</f>
        <v>UIS</v>
      </c>
      <c r="B17" s="36" t="str">
        <f ca="true">+IF(ISTEXT('Data Summary'!B17),'Data Summary'!B17,"")</f>
        <v>Other</v>
      </c>
      <c r="C17" s="353">
        <f ca="true">+VALUE('Data Summary'!C17)</f>
        <v>2017</v>
      </c>
      <c r="D17" s="96" t="e">
        <f ca="true">+IF(AND(ISNUMBER(OFFSET('Water Data'!$D$4,0,10*ROW('Water Data'!D11))),'Data Summary'!BS17="Yes"),100-OFFSET('Water Data'!$D$4,0,10*ROW('Water Data'!D11)),NA())</f>
        <v>#N/A</v>
      </c>
      <c r="E17" s="96">
        <f ca="true">+IF(AND(ISNUMBER(OFFSET('Water Data'!$D$6,0,10*ROW('Water Data'!D11))),'Data Summary'!BT17="Yes"),OFFSET('Water Data'!$D$6,0,10*ROW('Water Data'!D11)),NA())</f>
        <v>58.927870451295242</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f ca="true">+IF(AND(ISNUMBER(OFFSET('Water Data'!$H$6,0,10*ROW('Water Data'!H11))),'Data Summary'!CF17="Yes"),OFFSET('Water Data'!$H$6,0,10*ROW('Water Data'!H11)),NA())</f>
        <v>53.392800000000001</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f ca="true">+IF(AND(ISNUMBER(OFFSET('Water Data'!$I$6,0,10*ROW('Water Data'!I11))),'Data Summary'!CI17="Yes"),OFFSET('Water Data'!$I$6,0,10*ROW('Water Data'!I11)),NA())</f>
        <v>78.772137990470142</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f ca="true">+IF(AND(ISNUMBER(OFFSET('Sanitation Data'!$D$12,0,10*ROW('Sanitation Data'!D11))),'Data Summary'!CO17="Yes"),OFFSET('Sanitation Data'!$D$12,0,10*ROW('Sanitation Data'!D11)),NA())</f>
        <v>16.147456513145141</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f ca="true">+IF(AND(ISNUMBER(OFFSET('Sanitation Data'!$H$12,0,10*ROW('Sanitation Data'!H11))),'Data Summary'!DI17="Yes"),OFFSET('Sanitation Data'!$H$12,0,10*ROW('Sanitation Data'!H11)),NA())</f>
        <v>9.4417200000000001</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f ca="true">+IF(AND(ISNUMBER(OFFSET('Sanitation Data'!$I$12,0,10*ROW('Sanitation Data'!I11))),'Data Summary'!DN17="Yes"),OFFSET('Sanitation Data'!$I$12,0,10*ROW('Sanitation Data'!I11)),NA())</f>
        <v>40.188781837726431</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f ca="true">+IF(AND(ISNUMBER(OFFSET('Hygiene Data'!$D$9,0,10*ROW('Hygiene Data'!D11))),'Data Summary'!DQ17="Yes"),OFFSET('Hygiene Data'!$D$9,0,10*ROW('Hygiene Data'!D11)),NA())</f>
        <v>21.85787424189915</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f ca="true">+IF(AND(ISNUMBER(OFFSET('Hygiene Data'!$H$9,0,10*ROW('Hygiene Data'!H11))),'Data Summary'!EC17="Yes"),OFFSET('Hygiene Data'!$H$9,0,10*ROW('Hygiene Data'!H11)),NA())</f>
        <v>23.804749999999999</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f ca="true">+IF(AND(ISNUMBER(OFFSET('Hygiene Data'!$I$9,0,10*ROW('Hygiene Data'!I11))),'Data Summary'!EF17="Yes"),OFFSET('Hygiene Data'!$I$9,0,10*ROW('Hygiene Data'!I11)),NA())</f>
        <v>8.1999999999999993</v>
      </c>
    </row>
    <row xmlns:x14ac="http://schemas.microsoft.com/office/spreadsheetml/2009/9/ac" r="18" x14ac:dyDescent="0.2">
      <c r="A18" s="399" t="str">
        <f ca="true">+RIGHT('Data Summary'!A18,LEN('Data Summary'!A18)-9)</f>
        <v>UIS</v>
      </c>
      <c r="B18" s="36" t="str">
        <f ca="true">+IF(ISTEXT('Data Summary'!B18),'Data Summary'!B18,"")</f>
        <v>Other</v>
      </c>
      <c r="C18" s="353">
        <f ca="true">+VALUE('Data Summary'!C18)</f>
        <v>2018</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99" t="str">
        <f ca="true">+RIGHT('Data Summary'!A19,LEN('Data Summary'!A19)-9)</f>
        <v>EMIS</v>
      </c>
      <c r="B19" s="36" t="str">
        <f ca="true">+IF(ISTEXT('Data Summary'!B19),'Data Summary'!B19,"")</f>
        <v>EMIS</v>
      </c>
      <c r="C19" s="353">
        <f ca="true">+VALUE('Data Summary'!C19)</f>
        <v>2018</v>
      </c>
      <c r="D19" s="96" t="e">
        <f ca="true">+IF(AND(ISNUMBER(OFFSET('Water Data'!$D$4,0,10*ROW('Water Data'!D13))),'Data Summary'!BS19="Yes"),100-OFFSET('Water Data'!$D$4,0,10*ROW('Water Data'!D13)),NA())</f>
        <v>#N/A</v>
      </c>
      <c r="E19" s="96">
        <f ca="true">+IF(AND(ISNUMBER(OFFSET('Water Data'!$D$6,0,10*ROW('Water Data'!D13))),'Data Summary'!BT19="Yes"),OFFSET('Water Data'!$D$6,0,10*ROW('Water Data'!D13)),NA())</f>
        <v>77.639906635545174</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f ca="true">+IF(AND(ISNUMBER(OFFSET('Water Data'!$E$6,0,10*ROW('Water Data'!E13))),'Data Summary'!BW19="Yes"),OFFSET('Water Data'!$E$6,0,10*ROW('Water Data'!E13)),NA())</f>
        <v>92.8</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f ca="true">+IF(AND(ISNUMBER(OFFSET('Water Data'!$F$6,0,10*ROW('Water Data'!F13))),'Data Summary'!BZ19="Yes"),OFFSET('Water Data'!$F$6,0,10*ROW('Water Data'!F13)),NA())</f>
        <v>69.8</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f ca="true">+IF(AND(ISNUMBER(OFFSET('Water Data'!$G$6,0,10*ROW('Water Data'!G13))),'Data Summary'!CC19="Yes"),OFFSET('Water Data'!$G$6,0,10*ROW('Water Data'!G13)),NA())</f>
        <v>84</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f ca="true">+IF(AND(ISNUMBER(OFFSET('Water Data'!$H$6,0,10*ROW('Water Data'!H13))),'Data Summary'!CF19="Yes"),OFFSET('Water Data'!$H$6,0,10*ROW('Water Data'!H13)),NA())</f>
        <v>73.599999999999994</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f ca="true">+IF(AND(ISNUMBER(OFFSET('Water Data'!$I$6,0,10*ROW('Water Data'!I13))),'Data Summary'!CI19="Yes"),OFFSET('Water Data'!$I$6,0,10*ROW('Water Data'!I13)),NA())</f>
        <v>90.732436472346791</v>
      </c>
      <c r="U19" s="96" t="e">
        <f ca="true">+IF(AND(ISNUMBER(OFFSET('Water Data'!$I$9,0,10*ROW('Water Data'!I13))),'Data Summary'!CJ19="Yes"),OFFSET('Water Data'!$I$9,0,10*ROW('Water Data'!I13)),NA())</f>
        <v>#N/A</v>
      </c>
      <c r="V19" s="97">
        <f ca="true">+IF(AND(ISNUMBER(OFFSET('Sanitation Data'!$D$4,0,10*ROW('Sanitation Data'!D13))),'Data Summary'!CK19="Yes"),100-OFFSET('Sanitation Data'!$D$4,0,10*ROW('Sanitation Data'!D13)),NA())</f>
        <v>78.123814604868286</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f ca="true">+IF(AND(ISNUMBER(OFFSET('Sanitation Data'!$E$4,0,10*ROW('Sanitation Data'!E13))),'Data Summary'!CP19="Yes"),100-OFFSET('Sanitation Data'!$E$4,0,10*ROW('Sanitation Data'!E13)),NA())</f>
        <v>92.8</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f ca="true">+IF(AND(ISNUMBER(OFFSET('Sanitation Data'!$F$4,0,10*ROW('Sanitation Data'!F13))),'Data Summary'!CU19="Yes"),100-OFFSET('Sanitation Data'!$F$4,0,10*ROW('Sanitation Data'!F13)),NA())</f>
        <v>74.3</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f ca="true">+IF(AND(ISNUMBER(OFFSET('Sanitation Data'!$G$4,0,10*ROW('Sanitation Data'!G13))),'Data Summary'!CZ19="Yes"),100-OFFSET('Sanitation Data'!$G$4,0,10*ROW('Sanitation Data'!G13)),NA())</f>
        <v>78</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f ca="true">+IF(AND(ISNUMBER(OFFSET('Sanitation Data'!$H$4,0,10*ROW('Sanitation Data'!H13))),'Data Summary'!DE19="Yes"),100-OFFSET('Sanitation Data'!$H$4,0,10*ROW('Sanitation Data'!H13)),NA())</f>
        <v>77.3</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f ca="true">+IF(AND(ISNUMBER(OFFSET('Sanitation Data'!$I$4,0,10*ROW('Sanitation Data'!I13))),'Data Summary'!DJ19="Yes"),100-OFFSET('Sanitation Data'!$I$4,0,10*ROW('Sanitation Data'!I13)),NA())</f>
        <v>84.2</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f ca="true">+IF(AND(ISNUMBER(OFFSET('Hygiene Data'!$D$5,0,10*ROW('Hygiene Data'!D13))),'Data Summary'!DO19="Yes"),OFFSET('Hygiene Data'!$D$5,0,10*ROW('Hygiene Data'!D13)),NA())</f>
        <v>28.5</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f ca="true">+IF(AND(ISNUMBER(OFFSET('Hygiene Data'!$E$5,0,10*ROW('Hygiene Data'!E13))),'Data Summary'!DR19="Yes"),OFFSET('Hygiene Data'!$E$5,0,10*ROW('Hygiene Data'!E13)),NA())</f>
        <v>40.9</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f ca="true">+IF(AND(ISNUMBER(OFFSET('Hygiene Data'!$F$5,0,10*ROW('Hygiene Data'!F13))),'Data Summary'!DU19="Yes"),OFFSET('Hygiene Data'!$F$5,0,10*ROW('Hygiene Data'!F13)),NA())</f>
        <v>26.1</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f ca="true">+IF(AND(ISNUMBER(OFFSET('Hygiene Data'!$H$5,0,10*ROW('Hygiene Data'!H13))),'Data Summary'!EA19="Yes"),OFFSET('Hygiene Data'!$H$5,0,10*ROW('Hygiene Data'!H13)),NA())</f>
        <v>28.5</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99" t="str">
        <f ca="true">+RIGHT('Data Summary'!A20,LEN('Data Summary'!A20)-9)</f>
        <v>UIS</v>
      </c>
      <c r="B20" s="36" t="str">
        <f ca="true">+IF(ISTEXT('Data Summary'!B20),'Data Summary'!B20,"")</f>
        <v>Other</v>
      </c>
      <c r="C20" s="353">
        <f ca="true">+VALUE('Data Summary'!C20)</f>
        <v>2019</v>
      </c>
      <c r="D20" s="96" t="e">
        <f ca="true">+IF(AND(ISNUMBER(OFFSET('Water Data'!$D$4,0,10*ROW('Water Data'!D14))),'Data Summary'!BS20="Yes"),100-OFFSET('Water Data'!$D$4,0,10*ROW('Water Data'!D14)),NA())</f>
        <v>#N/A</v>
      </c>
      <c r="E20" s="96">
        <f ca="true">+IF(AND(ISNUMBER(OFFSET('Water Data'!$D$6,0,10*ROW('Water Data'!D14))),'Data Summary'!BT20="Yes"),OFFSET('Water Data'!$D$6,0,10*ROW('Water Data'!D14)),NA())</f>
        <v>86.070792606100227</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f ca="true">+IF(AND(ISNUMBER(OFFSET('Water Data'!$H$6,0,10*ROW('Water Data'!H14))),'Data Summary'!CF20="Yes"),OFFSET('Water Data'!$H$6,0,10*ROW('Water Data'!H14)),NA())</f>
        <v>78.304169999999999</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f ca="true">+IF(AND(ISNUMBER(OFFSET('Water Data'!$I$6,0,10*ROW('Water Data'!I14))),'Data Summary'!CI20="Yes"),OFFSET('Water Data'!$I$6,0,10*ROW('Water Data'!I14)),NA())</f>
        <v>94.335939999999994</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99" t="str">
        <f ca="true">+RIGHT('Data Summary'!A21,LEN('Data Summary'!A21)-9)</f>
        <v>UIS</v>
      </c>
      <c r="B21" s="36" t="str">
        <f ca="true">+IF(ISTEXT('Data Summary'!B21),'Data Summary'!B21,"")</f>
        <v>Other</v>
      </c>
      <c r="C21" s="353">
        <f ca="true">+VALUE('Data Summary'!C21)</f>
        <v>2020</v>
      </c>
      <c r="D21" s="96" t="e">
        <f ca="true">+IF(AND(ISNUMBER(OFFSET('Water Data'!$D$4,0,10*ROW('Water Data'!D15))),'Data Summary'!BS21="Yes"),100-OFFSET('Water Data'!$D$4,0,10*ROW('Water Data'!D15)),NA())</f>
        <v>#N/A</v>
      </c>
      <c r="E21" s="96">
        <f ca="true">+IF(AND(ISNUMBER(OFFSET('Water Data'!$D$6,0,10*ROW('Water Data'!D15))),'Data Summary'!BT21="Yes"),OFFSET('Water Data'!$D$6,0,10*ROW('Water Data'!D15)),NA())</f>
        <v>87.545042561479832</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f ca="true">+IF(AND(ISNUMBER(OFFSET('Water Data'!$H$6,0,10*ROW('Water Data'!H15))),'Data Summary'!CF21="Yes"),OFFSET('Water Data'!$H$6,0,10*ROW('Water Data'!H15)),NA())</f>
        <v>79.526210000000006</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f ca="true">+IF(AND(ISNUMBER(OFFSET('Water Data'!$I$6,0,10*ROW('Water Data'!I15))),'Data Summary'!CI21="Yes"),OFFSET('Water Data'!$I$6,0,10*ROW('Water Data'!I15)),NA())</f>
        <v>96.050651208121366</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99" t="str">
        <f ca="true">+RIGHT('Data Summary'!A22,LEN('Data Summary'!A22)-9)</f>
        <v>UIS</v>
      </c>
      <c r="B22" s="36" t="str">
        <f ca="true">+IF(ISTEXT('Data Summary'!B22),'Data Summary'!B22,"")</f>
        <v>Other</v>
      </c>
      <c r="C22" s="353">
        <f ca="true">+VALUE('Data Summary'!C22)</f>
        <v>2021</v>
      </c>
      <c r="D22" s="96" t="e">
        <f ca="true">+IF(AND(ISNUMBER(OFFSET('Water Data'!$D$4,0,10*ROW('Water Data'!D16))),'Data Summary'!BS22="Yes"),100-OFFSET('Water Data'!$D$4,0,10*ROW('Water Data'!D16)),NA())</f>
        <v>#N/A</v>
      </c>
      <c r="E22" s="96">
        <f ca="true">+IF(AND(ISNUMBER(OFFSET('Water Data'!$D$6,0,10*ROW('Water Data'!D16))),'Data Summary'!BT22="Yes"),OFFSET('Water Data'!$D$6,0,10*ROW('Water Data'!D16)),NA())</f>
        <v>88.131686227712507</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f ca="true">+IF(AND(ISNUMBER(OFFSET('Water Data'!$H$6,0,10*ROW('Water Data'!H16))),'Data Summary'!CF22="Yes"),OFFSET('Water Data'!$H$6,0,10*ROW('Water Data'!H16)),NA())</f>
        <v>80.760000000000005</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f ca="true">+IF(AND(ISNUMBER(OFFSET('Water Data'!$I$6,0,10*ROW('Water Data'!I16))),'Data Summary'!CI22="Yes"),OFFSET('Water Data'!$I$6,0,10*ROW('Water Data'!I16)),NA())</f>
        <v>95.897869499992083</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f ca="true">+IF(AND(ISNUMBER(OFFSET('Sanitation Data'!$D$12,0,10*ROW('Sanitation Data'!D16))),'Data Summary'!CO22="Yes"),OFFSET('Sanitation Data'!$D$12,0,10*ROW('Sanitation Data'!D16)),NA())</f>
        <v>63.36</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f ca="true">+IF(AND(ISNUMBER(OFFSET('Sanitation Data'!$H$12,0,10*ROW('Sanitation Data'!H16))),'Data Summary'!DI22="Yes"),OFFSET('Sanitation Data'!$H$12,0,10*ROW('Sanitation Data'!H16)),NA())</f>
        <v>63.36</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99" t="str">
        <f ca="true">+RIGHT('Data Summary'!A23,LEN('Data Summary'!A23)-9)</f>
        <v>SUR</v>
      </c>
      <c r="B23" s="36" t="str">
        <f ca="true">+IF(ISTEXT('Data Summary'!B23),'Data Summary'!B23,"")</f>
        <v>Survey</v>
      </c>
      <c r="C23" s="353">
        <f ca="true">+VALUE('Data Summary'!C23)</f>
        <v>2022</v>
      </c>
      <c r="D23" s="96">
        <f ca="true">+IF(AND(ISNUMBER(OFFSET('Water Data'!$D$4,0,10*ROW('Water Data'!D17))),'Data Summary'!BS23="Yes"),100-OFFSET('Water Data'!$D$4,0,10*ROW('Water Data'!D17)),NA())</f>
        <v>97.3</v>
      </c>
      <c r="E23" s="96">
        <f ca="true">+IF(AND(ISNUMBER(OFFSET('Water Data'!$D$6,0,10*ROW('Water Data'!D17))),'Data Summary'!BT23="Yes"),OFFSET('Water Data'!$D$6,0,10*ROW('Water Data'!D17)),NA())</f>
        <v>91.5</v>
      </c>
      <c r="F23" s="96">
        <f ca="true">+IF(AND(ISNUMBER(OFFSET('Water Data'!$D$9,0,10*ROW('Water Data'!D17))),'Data Summary'!BU23="Yes"),OFFSET('Water Data'!$D$9,0,10*ROW('Water Data'!D17)),NA())</f>
        <v>72.786228160328889</v>
      </c>
      <c r="G23" s="96">
        <f ca="true">+IF(AND(ISNUMBER(OFFSET('Water Data'!$E$4,0,10*ROW('Water Data'!E17))),'Data Summary'!BV23="Yes"),100-OFFSET('Water Data'!$E$4,0,10*ROW('Water Data'!E17)),NA())</f>
        <v>95.2</v>
      </c>
      <c r="H23" s="96">
        <f ca="true">+IF(AND(ISNUMBER(OFFSET('Water Data'!$E$6,0,10*ROW('Water Data'!E17))),'Data Summary'!BW23="Yes"),OFFSET('Water Data'!$E$6,0,10*ROW('Water Data'!E17)),NA())</f>
        <v>85.499999999999986</v>
      </c>
      <c r="I23" s="96">
        <f ca="true">+IF(AND(ISNUMBER(OFFSET('Water Data'!$E$9,0,10*ROW('Water Data'!E17))),'Data Summary'!BX23="Yes"),OFFSET('Water Data'!$E$9,0,10*ROW('Water Data'!E17)),NA())</f>
        <v>69.962710084033603</v>
      </c>
      <c r="J23" s="96">
        <f ca="true">+IF(AND(ISNUMBER(OFFSET('Water Data'!$F$4,0,10*ROW('Water Data'!F17))),'Data Summary'!BY23="Yes"),100-OFFSET('Water Data'!$F$4,0,10*ROW('Water Data'!F17)),NA())</f>
        <v>99.4</v>
      </c>
      <c r="K23" s="96">
        <f ca="true">+IF(AND(ISNUMBER(OFFSET('Water Data'!$F$6,0,10*ROW('Water Data'!F17))),'Data Summary'!BZ23="Yes"),OFFSET('Water Data'!$F$6,0,10*ROW('Water Data'!F17)),NA())</f>
        <v>97.899999999999991</v>
      </c>
      <c r="L23" s="96">
        <f ca="true">+IF(AND(ISNUMBER(OFFSET('Water Data'!$F$9,0,10*ROW('Water Data'!F17))),'Data Summary'!CA23="Yes"),OFFSET('Water Data'!$F$9,0,10*ROW('Water Data'!F17)),NA())</f>
        <v>75.739537223340037</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f ca="true">+IF(AND(ISNUMBER(OFFSET('Sanitation Data'!$D$4,0,10*ROW('Sanitation Data'!D17))),'Data Summary'!CK23="Yes"),100-OFFSET('Sanitation Data'!$D$4,0,10*ROW('Sanitation Data'!D17)),NA())</f>
        <v>78.900000000000006</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f ca="true">+IF(AND(ISNUMBER(OFFSET('Sanitation Data'!$E$4,0,10*ROW('Sanitation Data'!E17))),'Data Summary'!CP23="Yes"),100-OFFSET('Sanitation Data'!$E$4,0,10*ROW('Sanitation Data'!E17)),NA())</f>
        <v>82.1</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f ca="true">+IF(AND(ISNUMBER(OFFSET('Sanitation Data'!$F$4,0,10*ROW('Sanitation Data'!F17))),'Data Summary'!CU23="Yes"),100-OFFSET('Sanitation Data'!$F$4,0,10*ROW('Sanitation Data'!F17)),NA())</f>
        <v>75.599999999999994</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f ca="true">+IF(AND(ISNUMBER(OFFSET('Hygiene Data'!$D$5,0,10*ROW('Hygiene Data'!D17))),'Data Summary'!DO23="Yes"),OFFSET('Hygiene Data'!$D$5,0,10*ROW('Hygiene Data'!D17)),NA())</f>
        <v>46.9</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f ca="true">+IF(AND(ISNUMBER(OFFSET('Hygiene Data'!$E$5,0,10*ROW('Hygiene Data'!E17))),'Data Summary'!DR23="Yes"),OFFSET('Hygiene Data'!$E$5,0,10*ROW('Hygiene Data'!E17)),NA())</f>
        <v>53.8</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f ca="true">+IF(AND(ISNUMBER(OFFSET('Hygiene Data'!$F$5,0,10*ROW('Hygiene Data'!F17))),'Data Summary'!DU23="Yes"),OFFSET('Hygiene Data'!$F$5,0,10*ROW('Hygiene Data'!F17)),NA())</f>
        <v>40.200000000000003</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99" t="str">
        <f ca="true">+RIGHT('Data Summary'!A24,LEN('Data Summary'!A24)-9)</f>
        <v>UIS</v>
      </c>
      <c r="B24" s="36" t="str">
        <f ca="true">+IF(ISTEXT('Data Summary'!B24),'Data Summary'!B24,"")</f>
        <v>Other</v>
      </c>
      <c r="C24" s="353">
        <f ca="true">+VALUE('Data Summary'!C24)</f>
        <v>2022</v>
      </c>
      <c r="D24" s="96" t="e">
        <f ca="true">+IF(AND(ISNUMBER(OFFSET('Water Data'!$D$4,0,10*ROW('Water Data'!D18))),'Data Summary'!BS24="Yes"),100-OFFSET('Water Data'!$D$4,0,10*ROW('Water Data'!D18)),NA())</f>
        <v>#N/A</v>
      </c>
      <c r="E24" s="96">
        <f ca="true">+IF(AND(ISNUMBER(OFFSET('Water Data'!$D$6,0,10*ROW('Water Data'!D18))),'Data Summary'!BT24="Yes"),OFFSET('Water Data'!$D$6,0,10*ROW('Water Data'!D18)),NA())</f>
        <v>89.335883641187408</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f ca="true">+IF(AND(ISNUMBER(OFFSET('Water Data'!$H$6,0,10*ROW('Water Data'!H18))),'Data Summary'!CF24="Yes"),OFFSET('Water Data'!$H$6,0,10*ROW('Water Data'!H18)),NA())</f>
        <v>82.66</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f ca="true">+IF(AND(ISNUMBER(OFFSET('Water Data'!$I$6,0,10*ROW('Water Data'!I18))),'Data Summary'!CI24="Yes"),OFFSET('Water Data'!$I$6,0,10*ROW('Water Data'!I18)),NA())</f>
        <v>96.309948621234298</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f ca="true">+IF(AND(ISNUMBER(OFFSET('Sanitation Data'!$D$12,0,10*ROW('Sanitation Data'!D18))),'Data Summary'!CO24="Yes"),OFFSET('Sanitation Data'!$D$12,0,10*ROW('Sanitation Data'!D18)),NA())</f>
        <v>63.36</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f ca="true">+IF(AND(ISNUMBER(OFFSET('Sanitation Data'!$H$12,0,10*ROW('Sanitation Data'!H18))),'Data Summary'!DI24="Yes"),OFFSET('Sanitation Data'!$H$12,0,10*ROW('Sanitation Data'!H18)),NA())</f>
        <v>63.36</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99" t="e">
        <f ca="true">+RIGHT('Data Summary'!A25,LEN('Data Summary'!A25)-9)</f>
        <v>#VALUE!</v>
      </c>
      <c r="B25" s="36" t="str">
        <f ca="true">+IF(ISTEXT('Data Summary'!B25),'Data Summary'!B25,"")</f>
        <v/>
      </c>
      <c r="C25" s="353"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99" t="e">
        <f ca="true">+RIGHT('Data Summary'!A26,LEN('Data Summary'!A26)-9)</f>
        <v>#VALUE!</v>
      </c>
      <c r="B26" s="36" t="str">
        <f ca="true">+IF(ISTEXT('Data Summary'!B26),'Data Summary'!B26,"")</f>
        <v/>
      </c>
      <c r="C26" s="353"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99" t="e">
        <f ca="true">+RIGHT('Data Summary'!A27,LEN('Data Summary'!A27)-9)</f>
        <v>#VALUE!</v>
      </c>
      <c r="B27" s="36" t="str">
        <f ca="true">+IF(ISTEXT('Data Summary'!B27),'Data Summary'!B27,"")</f>
        <v/>
      </c>
      <c r="C27" s="353"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99" t="e">
        <f ca="true">+RIGHT('Data Summary'!A28,LEN('Data Summary'!A28)-9)</f>
        <v>#VALUE!</v>
      </c>
      <c r="B28" s="36" t="str">
        <f ca="true">+IF(ISTEXT('Data Summary'!B28),'Data Summary'!B28,"")</f>
        <v/>
      </c>
      <c r="C28" s="353"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99" t="e">
        <f ca="true">+RIGHT('Data Summary'!A29,LEN('Data Summary'!A29)-9)</f>
        <v>#VALUE!</v>
      </c>
      <c r="B29" s="36" t="str">
        <f ca="true">+IF(ISTEXT('Data Summary'!B29),'Data Summary'!B29,"")</f>
        <v/>
      </c>
      <c r="C29" s="353"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99" t="e">
        <f ca="true">+RIGHT('Data Summary'!A30,LEN('Data Summary'!A30)-9)</f>
        <v>#VALUE!</v>
      </c>
      <c r="B30" s="36" t="str">
        <f ca="true">+IF(ISTEXT('Data Summary'!B30),'Data Summary'!B30,"")</f>
        <v/>
      </c>
      <c r="C30" s="353"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99" t="e">
        <f ca="true">+RIGHT('Data Summary'!A31,LEN('Data Summary'!A31)-9)</f>
        <v>#VALUE!</v>
      </c>
      <c r="B31" s="36" t="str">
        <f ca="true">+IF(ISTEXT('Data Summary'!B31),'Data Summary'!B31,"")</f>
        <v/>
      </c>
      <c r="C31" s="353"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99" t="e">
        <f ca="true">+RIGHT('Data Summary'!A32,LEN('Data Summary'!A32)-9)</f>
        <v>#VALUE!</v>
      </c>
      <c r="B32" s="36" t="str">
        <f ca="true">+IF(ISTEXT('Data Summary'!B32),'Data Summary'!B32,"")</f>
        <v/>
      </c>
      <c r="C32" s="353"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99" t="e">
        <f ca="true">+RIGHT('Data Summary'!A33,LEN('Data Summary'!A33)-9)</f>
        <v>#VALUE!</v>
      </c>
      <c r="B33" s="36" t="str">
        <f ca="true">+IF(ISTEXT('Data Summary'!B33),'Data Summary'!B33,"")</f>
        <v/>
      </c>
      <c r="C33" s="353"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99" t="e">
        <f ca="true">+RIGHT('Data Summary'!A34,LEN('Data Summary'!A34)-9)</f>
        <v>#VALUE!</v>
      </c>
      <c r="B34" s="36" t="str">
        <f ca="true">+IF(ISTEXT('Data Summary'!B34),'Data Summary'!B34,"")</f>
        <v/>
      </c>
      <c r="C34" s="353"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99" t="e">
        <f ca="true">+RIGHT('Data Summary'!A35,LEN('Data Summary'!A35)-9)</f>
        <v>#VALUE!</v>
      </c>
      <c r="B35" s="36" t="str">
        <f ca="true">+IF(ISTEXT('Data Summary'!B35),'Data Summary'!B35,"")</f>
        <v/>
      </c>
      <c r="C35" s="353"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99" t="e">
        <f ca="true">+RIGHT('Data Summary'!A36,LEN('Data Summary'!A36)-9)</f>
        <v>#VALUE!</v>
      </c>
      <c r="B36" s="36" t="str">
        <f ca="true">+IF(ISTEXT('Data Summary'!B36),'Data Summary'!B36,"")</f>
        <v/>
      </c>
      <c r="C36" s="353"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99" t="e">
        <f ca="true">+RIGHT('Data Summary'!A37,LEN('Data Summary'!A37)-9)</f>
        <v>#VALUE!</v>
      </c>
      <c r="B37" s="36" t="str">
        <f ca="true">+IF(ISTEXT('Data Summary'!B37),'Data Summary'!B37,"")</f>
        <v/>
      </c>
      <c r="C37" s="353"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99" t="e">
        <f ca="true">+RIGHT('Data Summary'!A38,LEN('Data Summary'!A38)-9)</f>
        <v>#VALUE!</v>
      </c>
      <c r="B38" s="36" t="str">
        <f ca="true">+IF(ISTEXT('Data Summary'!B38),'Data Summary'!B38,"")</f>
        <v/>
      </c>
      <c r="C38" s="353"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99" t="e">
        <f ca="true">+RIGHT('Data Summary'!A39,LEN('Data Summary'!A39)-9)</f>
        <v>#VALUE!</v>
      </c>
      <c r="B39" s="36" t="str">
        <f ca="true">+IF(ISTEXT('Data Summary'!B39),'Data Summary'!B39,"")</f>
        <v/>
      </c>
      <c r="C39" s="353"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99" t="e">
        <f ca="true">+RIGHT('Data Summary'!A40,LEN('Data Summary'!A40)-9)</f>
        <v>#VALUE!</v>
      </c>
      <c r="B40" s="36" t="str">
        <f ca="true">+IF(ISTEXT('Data Summary'!B40),'Data Summary'!B40,"")</f>
        <v/>
      </c>
      <c r="C40" s="353"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99" t="e">
        <f ca="true">+RIGHT('Data Summary'!A41,LEN('Data Summary'!A41)-9)</f>
        <v>#VALUE!</v>
      </c>
      <c r="B41" s="36" t="str">
        <f ca="true">+IF(ISTEXT('Data Summary'!B41),'Data Summary'!B41,"")</f>
        <v/>
      </c>
      <c r="C41" s="353"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99" t="e">
        <f ca="true">+RIGHT('Data Summary'!A42,LEN('Data Summary'!A42)-9)</f>
        <v>#VALUE!</v>
      </c>
      <c r="B42" s="36" t="str">
        <f ca="true">+IF(ISTEXT('Data Summary'!B42),'Data Summary'!B42,"")</f>
        <v/>
      </c>
      <c r="C42" s="353"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99" t="e">
        <f ca="true">+RIGHT('Data Summary'!A43,LEN('Data Summary'!A43)-9)</f>
        <v>#VALUE!</v>
      </c>
      <c r="B43" s="36" t="str">
        <f ca="true">+IF(ISTEXT('Data Summary'!B43),'Data Summary'!B43,"")</f>
        <v/>
      </c>
      <c r="C43" s="353"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99" t="e">
        <f ca="true">+RIGHT('Data Summary'!A44,LEN('Data Summary'!A44)-9)</f>
        <v>#VALUE!</v>
      </c>
      <c r="B44" s="36" t="str">
        <f ca="true">+IF(ISTEXT('Data Summary'!B44),'Data Summary'!B44,"")</f>
        <v/>
      </c>
      <c r="C44" s="353"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99" t="e">
        <f ca="true">+RIGHT('Data Summary'!A45,LEN('Data Summary'!A45)-9)</f>
        <v>#VALUE!</v>
      </c>
      <c r="B45" s="36" t="str">
        <f ca="true">+IF(ISTEXT('Data Summary'!B45),'Data Summary'!B45,"")</f>
        <v/>
      </c>
      <c r="C45" s="353"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99" t="e">
        <f ca="true">+RIGHT('Data Summary'!A46,LEN('Data Summary'!A46)-9)</f>
        <v>#VALUE!</v>
      </c>
      <c r="B46" s="36" t="str">
        <f ca="true">+IF(ISTEXT('Data Summary'!B46),'Data Summary'!B46,"")</f>
        <v/>
      </c>
      <c r="C46" s="353"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99" t="e">
        <f ca="true">+RIGHT('Data Summary'!A47,LEN('Data Summary'!A47)-9)</f>
        <v>#VALUE!</v>
      </c>
      <c r="B47" s="36" t="str">
        <f ca="true">+IF(ISTEXT('Data Summary'!B47),'Data Summary'!B47,"")</f>
        <v/>
      </c>
      <c r="C47" s="353"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99" t="e">
        <f ca="true">+RIGHT('Data Summary'!A48,LEN('Data Summary'!A48)-9)</f>
        <v>#VALUE!</v>
      </c>
      <c r="B48" s="36" t="str">
        <f ca="true">+IF(ISTEXT('Data Summary'!B48),'Data Summary'!B48,"")</f>
        <v/>
      </c>
      <c r="C48" s="353"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99" t="e">
        <f ca="true">+RIGHT('Data Summary'!A49,LEN('Data Summary'!A49)-9)</f>
        <v>#VALUE!</v>
      </c>
      <c r="B49" s="36" t="str">
        <f ca="true">+IF(ISTEXT('Data Summary'!B49),'Data Summary'!B49,"")</f>
        <v/>
      </c>
      <c r="C49" s="353"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99" t="e">
        <f ca="true">+RIGHT('Data Summary'!A50,LEN('Data Summary'!A50)-9)</f>
        <v>#VALUE!</v>
      </c>
      <c r="B50" s="36" t="str">
        <f ca="true">+IF(ISTEXT('Data Summary'!B50),'Data Summary'!B50,"")</f>
        <v/>
      </c>
      <c r="C50" s="353"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99" t="e">
        <f ca="true">+RIGHT('Data Summary'!A51,LEN('Data Summary'!A51)-9)</f>
        <v>#VALUE!</v>
      </c>
      <c r="B51" s="36" t="str">
        <f ca="true">+IF(ISTEXT('Data Summary'!B51),'Data Summary'!B51,"")</f>
        <v/>
      </c>
      <c r="C51" s="353"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99" t="e">
        <f ca="true">+RIGHT('Data Summary'!A52,LEN('Data Summary'!A52)-9)</f>
        <v>#VALUE!</v>
      </c>
      <c r="B52" s="36" t="str">
        <f ca="true">+IF(ISTEXT('Data Summary'!B52),'Data Summary'!B52,"")</f>
        <v/>
      </c>
      <c r="C52" s="353"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99" t="e">
        <f ca="true">+RIGHT('Data Summary'!A53,LEN('Data Summary'!A53)-9)</f>
        <v>#VALUE!</v>
      </c>
      <c r="B53" s="36" t="str">
        <f ca="true">+IF(ISTEXT('Data Summary'!B53),'Data Summary'!B53,"")</f>
        <v/>
      </c>
      <c r="C53" s="353"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99" t="e">
        <f ca="true">+RIGHT('Data Summary'!A54,LEN('Data Summary'!A54)-9)</f>
        <v>#VALUE!</v>
      </c>
      <c r="B54" s="36" t="str">
        <f ca="true">+IF(ISTEXT('Data Summary'!B54),'Data Summary'!B54,"")</f>
        <v/>
      </c>
      <c r="C54" s="353"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99" t="e">
        <f ca="true">+RIGHT('Data Summary'!A55,LEN('Data Summary'!A55)-9)</f>
        <v>#VALUE!</v>
      </c>
      <c r="B55" s="36" t="str">
        <f ca="true">+IF(ISTEXT('Data Summary'!B55),'Data Summary'!B55,"")</f>
        <v/>
      </c>
      <c r="C55" s="353"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99" t="e">
        <f ca="true">+RIGHT('Data Summary'!A56,LEN('Data Summary'!A56)-9)</f>
        <v>#VALUE!</v>
      </c>
      <c r="B56" s="36" t="str">
        <f ca="true">+IF(ISTEXT('Data Summary'!B56),'Data Summary'!B56,"")</f>
        <v/>
      </c>
      <c r="C56" s="353"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99" t="e">
        <f ca="true">+RIGHT('Data Summary'!A57,LEN('Data Summary'!A57)-9)</f>
        <v>#VALUE!</v>
      </c>
      <c r="B57" s="36" t="str">
        <f ca="true">+IF(ISTEXT('Data Summary'!B57),'Data Summary'!B57,"")</f>
        <v/>
      </c>
      <c r="C57" s="353"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99" t="e">
        <f ca="true">+RIGHT('Data Summary'!A58,LEN('Data Summary'!A58)-9)</f>
        <v>#VALUE!</v>
      </c>
      <c r="B58" s="36" t="str">
        <f ca="true">+IF(ISTEXT('Data Summary'!B58),'Data Summary'!B58,"")</f>
        <v/>
      </c>
      <c r="C58" s="353"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99" t="e">
        <f ca="true">+RIGHT('Data Summary'!A59,LEN('Data Summary'!A59)-9)</f>
        <v>#VALUE!</v>
      </c>
      <c r="B59" s="36" t="str">
        <f ca="true">+IF(ISTEXT('Data Summary'!B59),'Data Summary'!B59,"")</f>
        <v/>
      </c>
      <c r="C59" s="353"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99" t="e">
        <f ca="true">+RIGHT('Data Summary'!A60,LEN('Data Summary'!A60)-9)</f>
        <v>#VALUE!</v>
      </c>
      <c r="B60" s="36" t="str">
        <f ca="true">+IF(ISTEXT('Data Summary'!B60),'Data Summary'!B60,"")</f>
        <v/>
      </c>
      <c r="C60" s="353"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99" t="e">
        <f ca="true">+RIGHT('Data Summary'!A61,LEN('Data Summary'!A61)-9)</f>
        <v>#VALUE!</v>
      </c>
      <c r="B61" s="36" t="str">
        <f ca="true">+IF(ISTEXT('Data Summary'!B61),'Data Summary'!B61,"")</f>
        <v/>
      </c>
      <c r="C61" s="353"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99" t="e">
        <f ca="true">+RIGHT('Data Summary'!A62,LEN('Data Summary'!A62)-9)</f>
        <v>#VALUE!</v>
      </c>
      <c r="B62" s="36" t="str">
        <f ca="true">+IF(ISTEXT('Data Summary'!B62),'Data Summary'!B62,"")</f>
        <v/>
      </c>
      <c r="C62" s="353"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99" t="e">
        <f ca="true">+RIGHT('Data Summary'!A63,LEN('Data Summary'!A63)-9)</f>
        <v>#VALUE!</v>
      </c>
      <c r="B63" s="36" t="str">
        <f ca="true">+IF(ISTEXT('Data Summary'!B63),'Data Summary'!B63,"")</f>
        <v/>
      </c>
      <c r="C63" s="353"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99" t="e">
        <f ca="true">+RIGHT('Data Summary'!A64,LEN('Data Summary'!A64)-9)</f>
        <v>#VALUE!</v>
      </c>
      <c r="B64" s="36" t="str">
        <f ca="true">+IF(ISTEXT('Data Summary'!B64),'Data Summary'!B64,"")</f>
        <v/>
      </c>
      <c r="C64" s="353"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99" t="e">
        <f ca="true">+RIGHT('Data Summary'!A65,LEN('Data Summary'!A65)-9)</f>
        <v>#VALUE!</v>
      </c>
      <c r="B65" s="36" t="str">
        <f ca="true">+IF(ISTEXT('Data Summary'!B65),'Data Summary'!B65,"")</f>
        <v/>
      </c>
      <c r="C65" s="353"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99" t="e">
        <f ca="true">+RIGHT('Data Summary'!A66,LEN('Data Summary'!A66)-9)</f>
        <v>#VALUE!</v>
      </c>
      <c r="B66" s="36" t="str">
        <f ca="true">+IF(ISTEXT('Data Summary'!B66),'Data Summary'!B66,"")</f>
        <v/>
      </c>
      <c r="C66" s="353"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99" t="e">
        <f ca="true">+RIGHT('Data Summary'!A67,LEN('Data Summary'!A67)-9)</f>
        <v>#VALUE!</v>
      </c>
      <c r="B67" s="36" t="str">
        <f ca="true">+IF(ISTEXT('Data Summary'!B67),'Data Summary'!B67,"")</f>
        <v/>
      </c>
      <c r="C67" s="353"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99" t="e">
        <f ca="true">+RIGHT('Data Summary'!A68,LEN('Data Summary'!A68)-9)</f>
        <v>#VALUE!</v>
      </c>
      <c r="B68" s="36" t="str">
        <f ca="true">+IF(ISTEXT('Data Summary'!B68),'Data Summary'!B68,"")</f>
        <v/>
      </c>
      <c r="C68" s="353"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99" t="e">
        <f ca="true">+RIGHT('Data Summary'!A69,LEN('Data Summary'!A69)-9)</f>
        <v>#VALUE!</v>
      </c>
      <c r="B69" s="36" t="str">
        <f ca="true">+IF(ISTEXT('Data Summary'!B69),'Data Summary'!B69,"")</f>
        <v/>
      </c>
      <c r="C69" s="353"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99" t="e">
        <f ca="true">+RIGHT('Data Summary'!A70,LEN('Data Summary'!A70)-9)</f>
        <v>#VALUE!</v>
      </c>
      <c r="B70" s="36" t="str">
        <f ca="true">+IF(ISTEXT('Data Summary'!B70),'Data Summary'!B70,"")</f>
        <v/>
      </c>
      <c r="C70" s="353"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99" t="e">
        <f ca="true">+RIGHT('Data Summary'!A71,LEN('Data Summary'!A71)-9)</f>
        <v>#VALUE!</v>
      </c>
      <c r="B71" s="36" t="str">
        <f ca="true">+IF(ISTEXT('Data Summary'!B71),'Data Summary'!B71,"")</f>
        <v/>
      </c>
      <c r="C71" s="353"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99" t="e">
        <f ca="true">+RIGHT('Data Summary'!A72,LEN('Data Summary'!A72)-9)</f>
        <v>#VALUE!</v>
      </c>
      <c r="B72" s="36" t="str">
        <f ca="true">+IF(ISTEXT('Data Summary'!B72),'Data Summary'!B72,"")</f>
        <v/>
      </c>
      <c r="C72" s="353"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99" t="e">
        <f ca="true">+RIGHT('Data Summary'!A73,LEN('Data Summary'!A73)-9)</f>
        <v>#VALUE!</v>
      </c>
      <c r="B73" s="36" t="str">
        <f ca="true">+IF(ISTEXT('Data Summary'!B73),'Data Summary'!B73,"")</f>
        <v/>
      </c>
      <c r="C73" s="353"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99" t="e">
        <f ca="true">+RIGHT('Data Summary'!A74,LEN('Data Summary'!A74)-9)</f>
        <v>#VALUE!</v>
      </c>
      <c r="B74" s="36" t="str">
        <f ca="true">+IF(ISTEXT('Data Summary'!B74),'Data Summary'!B74,"")</f>
        <v/>
      </c>
      <c r="C74" s="353"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99" t="e">
        <f ca="true">+RIGHT('Data Summary'!A75,LEN('Data Summary'!A75)-9)</f>
        <v>#VALUE!</v>
      </c>
      <c r="B75" s="36" t="str">
        <f ca="true">+IF(ISTEXT('Data Summary'!B75),'Data Summary'!B75,"")</f>
        <v/>
      </c>
      <c r="C75" s="353"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99" t="e">
        <f ca="true">+RIGHT('Data Summary'!A76,LEN('Data Summary'!A76)-9)</f>
        <v>#VALUE!</v>
      </c>
      <c r="B76" s="36" t="str">
        <f ca="true">+IF(ISTEXT('Data Summary'!B76),'Data Summary'!B76,"")</f>
        <v/>
      </c>
      <c r="C76" s="353"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99" t="e">
        <f ca="true">+RIGHT('Data Summary'!A77,LEN('Data Summary'!A77)-9)</f>
        <v>#VALUE!</v>
      </c>
      <c r="B77" s="36" t="str">
        <f ca="true">+IF(ISTEXT('Data Summary'!B77),'Data Summary'!B77,"")</f>
        <v/>
      </c>
      <c r="C77" s="353"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99" t="e">
        <f ca="true">+RIGHT('Data Summary'!A78,LEN('Data Summary'!A78)-9)</f>
        <v>#VALUE!</v>
      </c>
      <c r="B78" s="36" t="str">
        <f ca="true">+IF(ISTEXT('Data Summary'!B78),'Data Summary'!B78,"")</f>
        <v/>
      </c>
      <c r="C78" s="353"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99" t="e">
        <f ca="true">+RIGHT('Data Summary'!A79,LEN('Data Summary'!A79)-9)</f>
        <v>#VALUE!</v>
      </c>
      <c r="B79" s="36" t="str">
        <f ca="true">+IF(ISTEXT('Data Summary'!B79),'Data Summary'!B79,"")</f>
        <v/>
      </c>
      <c r="C79" s="353"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99" t="e">
        <f ca="true">+RIGHT('Data Summary'!A80,LEN('Data Summary'!A80)-9)</f>
        <v>#VALUE!</v>
      </c>
      <c r="B80" s="36" t="str">
        <f ca="true">+IF(ISTEXT('Data Summary'!B80),'Data Summary'!B80,"")</f>
        <v/>
      </c>
      <c r="C80" s="353"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99" t="e">
        <f ca="true">+RIGHT('Data Summary'!A81,LEN('Data Summary'!A81)-9)</f>
        <v>#VALUE!</v>
      </c>
      <c r="B81" s="36" t="str">
        <f ca="true">+IF(ISTEXT('Data Summary'!B81),'Data Summary'!B81,"")</f>
        <v/>
      </c>
      <c r="C81" s="353"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99" t="e">
        <f ca="true">+RIGHT('Data Summary'!A82,LEN('Data Summary'!A82)-9)</f>
        <v>#VALUE!</v>
      </c>
      <c r="B82" s="36" t="str">
        <f ca="true">+IF(ISTEXT('Data Summary'!B82),'Data Summary'!B82,"")</f>
        <v/>
      </c>
      <c r="C82" s="353"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99" t="e">
        <f ca="true">+RIGHT('Data Summary'!A83,LEN('Data Summary'!A83)-9)</f>
        <v>#VALUE!</v>
      </c>
      <c r="B83" s="36" t="str">
        <f ca="true">+IF(ISTEXT('Data Summary'!B83),'Data Summary'!B83,"")</f>
        <v/>
      </c>
      <c r="C83" s="353"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99" t="e">
        <f ca="true">+RIGHT('Data Summary'!A84,LEN('Data Summary'!A84)-9)</f>
        <v>#VALUE!</v>
      </c>
      <c r="B84" s="36" t="str">
        <f ca="true">+IF(ISTEXT('Data Summary'!B84),'Data Summary'!B84,"")</f>
        <v/>
      </c>
      <c r="C84" s="353"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99" t="e">
        <f ca="true">+RIGHT('Data Summary'!A85,LEN('Data Summary'!A85)-9)</f>
        <v>#VALUE!</v>
      </c>
      <c r="B85" s="36" t="str">
        <f ca="true">+IF(ISTEXT('Data Summary'!B85),'Data Summary'!B85,"")</f>
        <v/>
      </c>
      <c r="C85" s="353"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99" t="e">
        <f ca="true">+RIGHT('Data Summary'!A86,LEN('Data Summary'!A86)-9)</f>
        <v>#VALUE!</v>
      </c>
      <c r="B86" s="36" t="str">
        <f ca="true">+IF(ISTEXT('Data Summary'!B86),'Data Summary'!B86,"")</f>
        <v/>
      </c>
      <c r="C86" s="353"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99" t="e">
        <f ca="true">+RIGHT('Data Summary'!A87,LEN('Data Summary'!A87)-9)</f>
        <v>#VALUE!</v>
      </c>
      <c r="B87" s="36" t="str">
        <f ca="true">+IF(ISTEXT('Data Summary'!B87),'Data Summary'!B87,"")</f>
        <v/>
      </c>
      <c r="C87" s="353"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99" t="e">
        <f ca="true">+RIGHT('Data Summary'!A88,LEN('Data Summary'!A88)-9)</f>
        <v>#VALUE!</v>
      </c>
      <c r="B88" s="36" t="str">
        <f ca="true">+IF(ISTEXT('Data Summary'!B88),'Data Summary'!B88,"")</f>
        <v/>
      </c>
      <c r="C88" s="353"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99" t="e">
        <f ca="true">+RIGHT('Data Summary'!A89,LEN('Data Summary'!A89)-9)</f>
        <v>#VALUE!</v>
      </c>
      <c r="B89" s="36" t="str">
        <f ca="true">+IF(ISTEXT('Data Summary'!B89),'Data Summary'!B89,"")</f>
        <v/>
      </c>
      <c r="C89" s="353"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99" t="e">
        <f ca="true">+RIGHT('Data Summary'!A90,LEN('Data Summary'!A90)-9)</f>
        <v>#VALUE!</v>
      </c>
      <c r="B90" s="36" t="str">
        <f ca="true">+IF(ISTEXT('Data Summary'!B90),'Data Summary'!B90,"")</f>
        <v/>
      </c>
      <c r="C90" s="353"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99" t="e">
        <f ca="true">+RIGHT('Data Summary'!A91,LEN('Data Summary'!A91)-9)</f>
        <v>#VALUE!</v>
      </c>
      <c r="B91" s="36" t="str">
        <f ca="true">+IF(ISTEXT('Data Summary'!B91),'Data Summary'!B91,"")</f>
        <v/>
      </c>
      <c r="C91" s="353"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99" t="e">
        <f ca="true">+RIGHT('Data Summary'!A92,LEN('Data Summary'!A92)-9)</f>
        <v>#VALUE!</v>
      </c>
      <c r="B92" s="36" t="str">
        <f ca="true">+IF(ISTEXT('Data Summary'!B92),'Data Summary'!B92,"")</f>
        <v/>
      </c>
      <c r="C92" s="353"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99" t="e">
        <f ca="true">+RIGHT('Data Summary'!A93,LEN('Data Summary'!A93)-9)</f>
        <v>#VALUE!</v>
      </c>
      <c r="B93" s="36" t="str">
        <f ca="true">+IF(ISTEXT('Data Summary'!B93),'Data Summary'!B93,"")</f>
        <v/>
      </c>
      <c r="C93" s="353"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99" t="e">
        <f ca="true">+RIGHT('Data Summary'!A94,LEN('Data Summary'!A94)-9)</f>
        <v>#VALUE!</v>
      </c>
      <c r="B94" s="36" t="str">
        <f ca="true">+IF(ISTEXT('Data Summary'!B94),'Data Summary'!B94,"")</f>
        <v/>
      </c>
      <c r="C94" s="353"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99" t="e">
        <f ca="true">+RIGHT('Data Summary'!A95,LEN('Data Summary'!A95)-9)</f>
        <v>#VALUE!</v>
      </c>
      <c r="B95" s="36" t="str">
        <f ca="true">+IF(ISTEXT('Data Summary'!B95),'Data Summary'!B95,"")</f>
        <v/>
      </c>
      <c r="C95" s="353"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99" t="e">
        <f ca="true">+RIGHT('Data Summary'!A96,LEN('Data Summary'!A96)-9)</f>
        <v>#VALUE!</v>
      </c>
      <c r="B96" s="36" t="str">
        <f ca="true">+IF(ISTEXT('Data Summary'!B96),'Data Summary'!B96,"")</f>
        <v/>
      </c>
      <c r="C96" s="353"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99" t="e">
        <f ca="true">+RIGHT('Data Summary'!A97,LEN('Data Summary'!A97)-9)</f>
        <v>#VALUE!</v>
      </c>
      <c r="B97" s="36" t="str">
        <f ca="true">+IF(ISTEXT('Data Summary'!B97),'Data Summary'!B97,"")</f>
        <v/>
      </c>
      <c r="C97" s="353"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99" t="e">
        <f ca="true">+RIGHT('Data Summary'!A98,LEN('Data Summary'!A98)-9)</f>
        <v>#VALUE!</v>
      </c>
      <c r="B98" s="36" t="str">
        <f ca="true">+IF(ISTEXT('Data Summary'!B98),'Data Summary'!B98,"")</f>
        <v/>
      </c>
      <c r="C98" s="353"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99" t="e">
        <f ca="true">+RIGHT('Data Summary'!A99,LEN('Data Summary'!A99)-9)</f>
        <v>#VALUE!</v>
      </c>
      <c r="B99" s="36" t="str">
        <f ca="true">+IF(ISTEXT('Data Summary'!B99),'Data Summary'!B99,"")</f>
        <v/>
      </c>
      <c r="C99" s="353"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99" t="e">
        <f ca="true">+RIGHT('Data Summary'!A100,LEN('Data Summary'!A100)-9)</f>
        <v>#VALUE!</v>
      </c>
      <c r="B100" s="36" t="str">
        <f ca="true">+IF(ISTEXT('Data Summary'!B100),'Data Summary'!B100,"")</f>
        <v/>
      </c>
      <c r="C100" s="353"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99" t="e">
        <f ca="true">+RIGHT('Data Summary'!A101,LEN('Data Summary'!A101)-9)</f>
        <v>#VALUE!</v>
      </c>
      <c r="B101" s="36" t="str">
        <f ca="true">+IF(ISTEXT('Data Summary'!B101),'Data Summary'!B101,"")</f>
        <v/>
      </c>
      <c r="C101" s="353"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99" t="e">
        <f ca="true">+RIGHT('Data Summary'!A102,LEN('Data Summary'!A102)-9)</f>
        <v>#VALUE!</v>
      </c>
      <c r="B102" s="36" t="str">
        <f ca="true">+IF(ISTEXT('Data Summary'!B102),'Data Summary'!B102,"")</f>
        <v/>
      </c>
      <c r="C102" s="353"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99" t="e">
        <f ca="true">+RIGHT('Data Summary'!A103,LEN('Data Summary'!A103)-9)</f>
        <v>#VALUE!</v>
      </c>
      <c r="B103" s="36" t="str">
        <f ca="true">+IF(ISTEXT('Data Summary'!B103),'Data Summary'!B103,"")</f>
        <v/>
      </c>
      <c r="C103" s="353"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99" t="e">
        <f ca="true">+RIGHT('Data Summary'!A104,LEN('Data Summary'!A104)-9)</f>
        <v>#VALUE!</v>
      </c>
      <c r="B104" s="36" t="str">
        <f ca="true">+IF(ISTEXT('Data Summary'!B104),'Data Summary'!B104,"")</f>
        <v/>
      </c>
      <c r="C104" s="353"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99" t="e">
        <f ca="true">+RIGHT('Data Summary'!A105,LEN('Data Summary'!A105)-9)</f>
        <v>#VALUE!</v>
      </c>
      <c r="B105" s="36" t="str">
        <f ca="true">+IF(ISTEXT('Data Summary'!B105),'Data Summary'!B105,"")</f>
        <v/>
      </c>
      <c r="C105" s="353"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99" t="e">
        <f ca="true">+RIGHT('Data Summary'!A106,LEN('Data Summary'!A106)-9)</f>
        <v>#VALUE!</v>
      </c>
      <c r="B106" s="36" t="str">
        <f ca="true">+IF(ISTEXT('Data Summary'!B106),'Data Summary'!B106,"")</f>
        <v/>
      </c>
      <c r="C106" s="353"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99" t="e">
        <f ca="true">+RIGHT('Data Summary'!A107,LEN('Data Summary'!A107)-9)</f>
        <v>#VALUE!</v>
      </c>
      <c r="B107" s="36" t="str">
        <f ca="true">+IF(ISTEXT('Data Summary'!B107),'Data Summary'!B107,"")</f>
        <v/>
      </c>
      <c r="C107" s="353"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99" t="e">
        <f ca="true">+RIGHT('Data Summary'!A108,LEN('Data Summary'!A108)-9)</f>
        <v>#VALUE!</v>
      </c>
      <c r="B108" s="36" t="str">
        <f ca="true">+IF(ISTEXT('Data Summary'!B108),'Data Summary'!B108,"")</f>
        <v/>
      </c>
      <c r="C108" s="353"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99" t="e">
        <f ca="true">+RIGHT('Data Summary'!A109,LEN('Data Summary'!A109)-9)</f>
        <v>#VALUE!</v>
      </c>
      <c r="B109" s="36" t="str">
        <f ca="true">+IF(ISTEXT('Data Summary'!B109),'Data Summary'!B109,"")</f>
        <v/>
      </c>
      <c r="C109" s="353"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99" t="e">
        <f ca="true">+RIGHT('Data Summary'!A110,LEN('Data Summary'!A110)-9)</f>
        <v>#VALUE!</v>
      </c>
      <c r="B110" s="36" t="str">
        <f ca="true">+IF(ISTEXT('Data Summary'!B110),'Data Summary'!B110,"")</f>
        <v/>
      </c>
      <c r="C110" s="353"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99" t="e">
        <f ca="true">+RIGHT('Data Summary'!A111,LEN('Data Summary'!A111)-9)</f>
        <v>#VALUE!</v>
      </c>
      <c r="B111" s="36" t="str">
        <f ca="true">+IF(ISTEXT('Data Summary'!B111),'Data Summary'!B111,"")</f>
        <v/>
      </c>
      <c r="C111" s="353"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99" t="e">
        <f ca="true">+RIGHT('Data Summary'!A112,LEN('Data Summary'!A112)-9)</f>
        <v>#VALUE!</v>
      </c>
      <c r="B112" s="36" t="str">
        <f ca="true">+IF(ISTEXT('Data Summary'!B112),'Data Summary'!B112,"")</f>
        <v/>
      </c>
      <c r="C112" s="353"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99" t="e">
        <f ca="true">+RIGHT('Data Summary'!A113,LEN('Data Summary'!A113)-9)</f>
        <v>#VALUE!</v>
      </c>
      <c r="B113" s="36" t="str">
        <f ca="true">+IF(ISTEXT('Data Summary'!B113),'Data Summary'!B113,"")</f>
        <v/>
      </c>
      <c r="C113" s="353"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99" t="e">
        <f ca="true">+RIGHT('Data Summary'!A114,LEN('Data Summary'!A114)-9)</f>
        <v>#VALUE!</v>
      </c>
      <c r="B114" s="36" t="str">
        <f ca="true">+IF(ISTEXT('Data Summary'!B114),'Data Summary'!B114,"")</f>
        <v/>
      </c>
      <c r="C114" s="353"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99" t="e">
        <f ca="true">+RIGHT('Data Summary'!A115,LEN('Data Summary'!A115)-9)</f>
        <v>#VALUE!</v>
      </c>
      <c r="B115" s="36" t="str">
        <f ca="true">+IF(ISTEXT('Data Summary'!B115),'Data Summary'!B115,"")</f>
        <v/>
      </c>
      <c r="C115" s="353"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99" t="e">
        <f ca="true">+RIGHT('Data Summary'!A116,LEN('Data Summary'!A116)-9)</f>
        <v>#VALUE!</v>
      </c>
      <c r="B116" s="36" t="str">
        <f ca="true">+IF(ISTEXT('Data Summary'!B116),'Data Summary'!B116,"")</f>
        <v/>
      </c>
      <c r="C116" s="353"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99" t="e">
        <f ca="true">+RIGHT('Data Summary'!A117,LEN('Data Summary'!A117)-9)</f>
        <v>#VALUE!</v>
      </c>
      <c r="B117" s="36" t="str">
        <f ca="true">+IF(ISTEXT('Data Summary'!B117),'Data Summary'!B117,"")</f>
        <v/>
      </c>
      <c r="C117" s="353"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99" t="e">
        <f ca="true">+RIGHT('Data Summary'!A118,LEN('Data Summary'!A118)-9)</f>
        <v>#VALUE!</v>
      </c>
      <c r="B118" s="36" t="str">
        <f ca="true">+IF(ISTEXT('Data Summary'!B118),'Data Summary'!B118,"")</f>
        <v/>
      </c>
      <c r="C118" s="353"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99" t="e">
        <f ca="true">+RIGHT('Data Summary'!A119,LEN('Data Summary'!A119)-9)</f>
        <v>#VALUE!</v>
      </c>
      <c r="B119" s="36" t="str">
        <f ca="true">+IF(ISTEXT('Data Summary'!B119),'Data Summary'!B119,"")</f>
        <v/>
      </c>
      <c r="C119" s="353"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99" t="e">
        <f ca="true">+RIGHT('Data Summary'!A120,LEN('Data Summary'!A120)-9)</f>
        <v>#VALUE!</v>
      </c>
      <c r="B120" s="36" t="str">
        <f ca="true">+IF(ISTEXT('Data Summary'!B120),'Data Summary'!B120,"")</f>
        <v/>
      </c>
      <c r="C120" s="353"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99" t="e">
        <f ca="true">+RIGHT('Data Summary'!A121,LEN('Data Summary'!A121)-9)</f>
        <v>#VALUE!</v>
      </c>
      <c r="B121" s="36" t="str">
        <f ca="true">+IF(ISTEXT('Data Summary'!B121),'Data Summary'!B121,"")</f>
        <v/>
      </c>
      <c r="C121" s="353"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99" t="e">
        <f ca="true">+RIGHT('Data Summary'!A122,LEN('Data Summary'!A122)-9)</f>
        <v>#VALUE!</v>
      </c>
      <c r="B122" s="36" t="str">
        <f ca="true">+IF(ISTEXT('Data Summary'!B122),'Data Summary'!B122,"")</f>
        <v/>
      </c>
      <c r="C122" s="353"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99" t="e">
        <f ca="true">+RIGHT('Data Summary'!A123,LEN('Data Summary'!A123)-9)</f>
        <v>#VALUE!</v>
      </c>
      <c r="B123" s="36" t="str">
        <f ca="true">+IF(ISTEXT('Data Summary'!B123),'Data Summary'!B123,"")</f>
        <v/>
      </c>
      <c r="C123" s="353"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99" t="e">
        <f ca="true">+RIGHT('Data Summary'!A124,LEN('Data Summary'!A124)-9)</f>
        <v>#VALUE!</v>
      </c>
      <c r="B124" s="36" t="str">
        <f ca="true">+IF(ISTEXT('Data Summary'!B124),'Data Summary'!B124,"")</f>
        <v/>
      </c>
      <c r="C124" s="353"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99" t="e">
        <f ca="true">+RIGHT('Data Summary'!A125,LEN('Data Summary'!A125)-9)</f>
        <v>#VALUE!</v>
      </c>
      <c r="B125" s="36" t="str">
        <f ca="true">+IF(ISTEXT('Data Summary'!B125),'Data Summary'!B125,"")</f>
        <v/>
      </c>
      <c r="C125" s="353"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99" t="e">
        <f ca="true">+RIGHT('Data Summary'!A126,LEN('Data Summary'!A126)-9)</f>
        <v>#VALUE!</v>
      </c>
      <c r="B126" s="36" t="str">
        <f ca="true">+IF(ISTEXT('Data Summary'!B126),'Data Summary'!B126,"")</f>
        <v/>
      </c>
      <c r="C126" s="353"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99" t="e">
        <f ca="true">+RIGHT('Data Summary'!A127,LEN('Data Summary'!A127)-9)</f>
        <v>#VALUE!</v>
      </c>
      <c r="B127" s="36" t="str">
        <f ca="true">+IF(ISTEXT('Data Summary'!B127),'Data Summary'!B127,"")</f>
        <v/>
      </c>
      <c r="C127" s="353"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99" t="e">
        <f ca="true">+RIGHT('Data Summary'!A128,LEN('Data Summary'!A128)-9)</f>
        <v>#VALUE!</v>
      </c>
      <c r="B128" s="36" t="str">
        <f ca="true">+IF(ISTEXT('Data Summary'!B128),'Data Summary'!B128,"")</f>
        <v/>
      </c>
      <c r="C128" s="353"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99" t="e">
        <f ca="true">+RIGHT('Data Summary'!A129,LEN('Data Summary'!A129)-9)</f>
        <v>#VALUE!</v>
      </c>
      <c r="B129" s="36" t="str">
        <f ca="true">+IF(ISTEXT('Data Summary'!B129),'Data Summary'!B129,"")</f>
        <v/>
      </c>
      <c r="C129" s="353"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99" t="e">
        <f ca="true">+RIGHT('Data Summary'!A130,LEN('Data Summary'!A130)-9)</f>
        <v>#VALUE!</v>
      </c>
      <c r="B130" s="36" t="str">
        <f ca="true">+IF(ISTEXT('Data Summary'!B130),'Data Summary'!B130,"")</f>
        <v/>
      </c>
      <c r="C130" s="353"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99" t="e">
        <f ca="true">+RIGHT('Data Summary'!A131,LEN('Data Summary'!A131)-9)</f>
        <v>#VALUE!</v>
      </c>
      <c r="B131" s="36" t="str">
        <f ca="true">+IF(ISTEXT('Data Summary'!B131),'Data Summary'!B131,"")</f>
        <v/>
      </c>
      <c r="C131" s="353"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99" t="e">
        <f ca="true">+RIGHT('Data Summary'!A132,LEN('Data Summary'!A132)-9)</f>
        <v>#VALUE!</v>
      </c>
      <c r="B132" s="36" t="str">
        <f ca="true">+IF(ISTEXT('Data Summary'!B132),'Data Summary'!B132,"")</f>
        <v/>
      </c>
      <c r="C132" s="353"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99" t="e">
        <f ca="true">+RIGHT('Data Summary'!A133,LEN('Data Summary'!A133)-9)</f>
        <v>#VALUE!</v>
      </c>
      <c r="B133" s="36" t="str">
        <f ca="true">+IF(ISTEXT('Data Summary'!B133),'Data Summary'!B133,"")</f>
        <v/>
      </c>
      <c r="C133" s="353"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99" t="e">
        <f ca="true">+RIGHT('Data Summary'!A134,LEN('Data Summary'!A134)-9)</f>
        <v>#VALUE!</v>
      </c>
      <c r="B134" s="36" t="str">
        <f ca="true">+IF(ISTEXT('Data Summary'!B134),'Data Summary'!B134,"")</f>
        <v/>
      </c>
      <c r="C134" s="353"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99" t="e">
        <f ca="true">+RIGHT('Data Summary'!A135,LEN('Data Summary'!A135)-9)</f>
        <v>#VALUE!</v>
      </c>
      <c r="B135" s="36" t="str">
        <f ca="true">+IF(ISTEXT('Data Summary'!B135),'Data Summary'!B135,"")</f>
        <v/>
      </c>
      <c r="C135" s="353"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99" t="e">
        <f ca="true">+RIGHT('Data Summary'!A136,LEN('Data Summary'!A136)-9)</f>
        <v>#VALUE!</v>
      </c>
      <c r="B136" s="36" t="str">
        <f ca="true">+IF(ISTEXT('Data Summary'!B136),'Data Summary'!B136,"")</f>
        <v/>
      </c>
      <c r="C136" s="353"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99" t="e">
        <f ca="true">+RIGHT('Data Summary'!A137,LEN('Data Summary'!A137)-9)</f>
        <v>#VALUE!</v>
      </c>
      <c r="B137" s="36" t="str">
        <f ca="true">+IF(ISTEXT('Data Summary'!B137),'Data Summary'!B137,"")</f>
        <v/>
      </c>
      <c r="C137" s="353"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99" t="e">
        <f ca="true">+RIGHT('Data Summary'!A138,LEN('Data Summary'!A138)-9)</f>
        <v>#VALUE!</v>
      </c>
      <c r="B138" s="36" t="str">
        <f ca="true">+IF(ISTEXT('Data Summary'!B138),'Data Summary'!B138,"")</f>
        <v/>
      </c>
      <c r="C138" s="353"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99" t="e">
        <f ca="true">+RIGHT('Data Summary'!A139,LEN('Data Summary'!A139)-9)</f>
        <v>#VALUE!</v>
      </c>
      <c r="B139" s="36" t="str">
        <f ca="true">+IF(ISTEXT('Data Summary'!B139),'Data Summary'!B139,"")</f>
        <v/>
      </c>
      <c r="C139" s="353"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99" t="e">
        <f ca="true">+RIGHT('Data Summary'!A140,LEN('Data Summary'!A140)-9)</f>
        <v>#VALUE!</v>
      </c>
      <c r="B140" s="36" t="str">
        <f ca="true">+IF(ISTEXT('Data Summary'!B140),'Data Summary'!B140,"")</f>
        <v/>
      </c>
      <c r="C140" s="353"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99" t="e">
        <f ca="true">+RIGHT('Data Summary'!A141,LEN('Data Summary'!A141)-9)</f>
        <v>#VALUE!</v>
      </c>
      <c r="B141" s="36" t="str">
        <f ca="true">+IF(ISTEXT('Data Summary'!B141),'Data Summary'!B141,"")</f>
        <v/>
      </c>
      <c r="C141" s="353"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99" t="e">
        <f ca="true">+RIGHT('Data Summary'!A142,LEN('Data Summary'!A142)-9)</f>
        <v>#VALUE!</v>
      </c>
      <c r="B142" s="36" t="str">
        <f ca="true">+IF(ISTEXT('Data Summary'!B142),'Data Summary'!B142,"")</f>
        <v/>
      </c>
      <c r="C142" s="353"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99" t="e">
        <f ca="true">+RIGHT('Data Summary'!A143,LEN('Data Summary'!A143)-9)</f>
        <v>#VALUE!</v>
      </c>
      <c r="B143" s="36" t="str">
        <f ca="true">+IF(ISTEXT('Data Summary'!B143),'Data Summary'!B143,"")</f>
        <v/>
      </c>
      <c r="C143" s="353"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99" t="e">
        <f ca="true">+RIGHT('Data Summary'!A144,LEN('Data Summary'!A144)-9)</f>
        <v>#VALUE!</v>
      </c>
      <c r="B144" s="36" t="str">
        <f ca="true">+IF(ISTEXT('Data Summary'!B144),'Data Summary'!B144,"")</f>
        <v/>
      </c>
      <c r="C144" s="353"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99" t="e">
        <f ca="true">+RIGHT('Data Summary'!A145,LEN('Data Summary'!A145)-9)</f>
        <v>#VALUE!</v>
      </c>
      <c r="B145" s="36" t="str">
        <f ca="true">+IF(ISTEXT('Data Summary'!B145),'Data Summary'!B145,"")</f>
        <v/>
      </c>
      <c r="C145" s="353"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99" t="e">
        <f ca="true">+RIGHT('Data Summary'!A146,LEN('Data Summary'!A146)-9)</f>
        <v>#VALUE!</v>
      </c>
      <c r="B146" s="36" t="str">
        <f ca="true">+IF(ISTEXT('Data Summary'!B146),'Data Summary'!B146,"")</f>
        <v/>
      </c>
      <c r="C146" s="353"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99" t="e">
        <f ca="true">+RIGHT('Data Summary'!A147,LEN('Data Summary'!A147)-9)</f>
        <v>#VALUE!</v>
      </c>
      <c r="B147" s="36" t="str">
        <f ca="true">+IF(ISTEXT('Data Summary'!B147),'Data Summary'!B147,"")</f>
        <v/>
      </c>
      <c r="C147" s="353"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99" t="e">
        <f ca="true">+RIGHT('Data Summary'!A148,LEN('Data Summary'!A148)-9)</f>
        <v>#VALUE!</v>
      </c>
      <c r="B148" s="36" t="str">
        <f ca="true">+IF(ISTEXT('Data Summary'!B148),'Data Summary'!B148,"")</f>
        <v/>
      </c>
      <c r="C148" s="353"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99" t="e">
        <f ca="true">+RIGHT('Data Summary'!A149,LEN('Data Summary'!A149)-9)</f>
        <v>#VALUE!</v>
      </c>
      <c r="B149" s="36" t="str">
        <f ca="true">+IF(ISTEXT('Data Summary'!B149),'Data Summary'!B149,"")</f>
        <v/>
      </c>
      <c r="C149" s="353"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99" t="e">
        <f ca="true">+RIGHT('Data Summary'!A150,LEN('Data Summary'!A150)-9)</f>
        <v>#VALUE!</v>
      </c>
      <c r="B150" s="36" t="str">
        <f ca="true">+IF(ISTEXT('Data Summary'!B150),'Data Summary'!B150,"")</f>
        <v/>
      </c>
      <c r="C150" s="353"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99" t="e">
        <f ca="true">+RIGHT('Data Summary'!A151,LEN('Data Summary'!A151)-9)</f>
        <v>#VALUE!</v>
      </c>
      <c r="B151" s="36" t="str">
        <f ca="true">+IF(ISTEXT('Data Summary'!B151),'Data Summary'!B151,"")</f>
        <v/>
      </c>
      <c r="C151" s="353"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99" t="e">
        <f ca="true">+RIGHT('Data Summary'!A152,LEN('Data Summary'!A152)-9)</f>
        <v>#VALUE!</v>
      </c>
      <c r="B152" s="36" t="str">
        <f ca="true">+IF(ISTEXT('Data Summary'!B152),'Data Summary'!B152,"")</f>
        <v/>
      </c>
      <c r="C152" s="353"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99" t="e">
        <f ca="true">+RIGHT('Data Summary'!A153,LEN('Data Summary'!A153)-9)</f>
        <v>#VALUE!</v>
      </c>
      <c r="B153" s="36" t="str">
        <f ca="true">+IF(ISTEXT('Data Summary'!B153),'Data Summary'!B153,"")</f>
        <v/>
      </c>
      <c r="C153" s="353"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99" t="e">
        <f ca="true">+RIGHT('Data Summary'!A154,LEN('Data Summary'!A154)-9)</f>
        <v>#VALUE!</v>
      </c>
      <c r="B154" s="36" t="str">
        <f ca="true">+IF(ISTEXT('Data Summary'!B154),'Data Summary'!B154,"")</f>
        <v/>
      </c>
      <c r="C154" s="353"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99" t="e">
        <f ca="true">+RIGHT('Data Summary'!A155,LEN('Data Summary'!A155)-9)</f>
        <v>#VALUE!</v>
      </c>
      <c r="B155" s="36" t="str">
        <f ca="true">+IF(ISTEXT('Data Summary'!B155),'Data Summary'!B155,"")</f>
        <v/>
      </c>
      <c r="C155" s="353"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99" t="e">
        <f ca="true">+RIGHT('Data Summary'!A156,LEN('Data Summary'!A156)-9)</f>
        <v>#VALUE!</v>
      </c>
      <c r="B156" s="36" t="str">
        <f ca="true">+IF(ISTEXT('Data Summary'!B156),'Data Summary'!B156,"")</f>
        <v/>
      </c>
      <c r="C156" s="353"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99" t="e">
        <f ca="true">+RIGHT('Data Summary'!A157,LEN('Data Summary'!A157)-9)</f>
        <v>#VALUE!</v>
      </c>
      <c r="B157" s="36" t="str">
        <f ca="true">+IF(ISTEXT('Data Summary'!B157),'Data Summary'!B157,"")</f>
        <v/>
      </c>
      <c r="C157" s="353"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99" t="e">
        <f ca="true">+RIGHT('Data Summary'!A158,LEN('Data Summary'!A158)-9)</f>
        <v>#VALUE!</v>
      </c>
      <c r="B158" s="36" t="str">
        <f ca="true">+IF(ISTEXT('Data Summary'!B158),'Data Summary'!B158,"")</f>
        <v/>
      </c>
      <c r="C158" s="353"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99" t="e">
        <f ca="true">+RIGHT('Data Summary'!A159,LEN('Data Summary'!A159)-9)</f>
        <v>#VALUE!</v>
      </c>
      <c r="B159" s="36" t="str">
        <f ca="true">+IF(ISTEXT('Data Summary'!B159),'Data Summary'!B159,"")</f>
        <v/>
      </c>
      <c r="C159" s="353"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99" t="e">
        <f ca="true">+RIGHT('Data Summary'!A160,LEN('Data Summary'!A160)-9)</f>
        <v>#VALUE!</v>
      </c>
      <c r="B160" s="36" t="str">
        <f ca="true">+IF(ISTEXT('Data Summary'!B160),'Data Summary'!B160,"")</f>
        <v/>
      </c>
      <c r="C160" s="353"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99" t="e">
        <f ca="true">+RIGHT('Data Summary'!A161,LEN('Data Summary'!A161)-9)</f>
        <v>#VALUE!</v>
      </c>
      <c r="B161" s="36" t="str">
        <f ca="true">+IF(ISTEXT('Data Summary'!B161),'Data Summary'!B161,"")</f>
        <v/>
      </c>
      <c r="C161" s="353"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99" t="e">
        <f ca="true">+RIGHT('Data Summary'!A162,LEN('Data Summary'!A162)-9)</f>
        <v>#VALUE!</v>
      </c>
      <c r="B162" s="36" t="str">
        <f ca="true">+IF(ISTEXT('Data Summary'!B162),'Data Summary'!B162,"")</f>
        <v/>
      </c>
      <c r="C162" s="353"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99" t="e">
        <f ca="true">+RIGHT('Data Summary'!A163,LEN('Data Summary'!A163)-9)</f>
        <v>#VALUE!</v>
      </c>
      <c r="B163" s="36" t="str">
        <f ca="true">+IF(ISTEXT('Data Summary'!B163),'Data Summary'!B163,"")</f>
        <v/>
      </c>
      <c r="C163" s="353"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99" t="e">
        <f ca="true">+RIGHT('Data Summary'!A164,LEN('Data Summary'!A164)-9)</f>
        <v>#VALUE!</v>
      </c>
      <c r="B164" s="36" t="str">
        <f ca="true">+IF(ISTEXT('Data Summary'!B164),'Data Summary'!B164,"")</f>
        <v/>
      </c>
      <c r="C164" s="353"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99" t="e">
        <f ca="true">+RIGHT('Data Summary'!A165,LEN('Data Summary'!A165)-9)</f>
        <v>#VALUE!</v>
      </c>
      <c r="B165" s="36" t="str">
        <f ca="true">+IF(ISTEXT('Data Summary'!B165),'Data Summary'!B165,"")</f>
        <v/>
      </c>
      <c r="C165" s="353"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99" t="e">
        <f ca="true">+RIGHT('Data Summary'!A166,LEN('Data Summary'!A166)-9)</f>
        <v>#VALUE!</v>
      </c>
      <c r="B166" s="36" t="str">
        <f ca="true">+IF(ISTEXT('Data Summary'!B166),'Data Summary'!B166,"")</f>
        <v/>
      </c>
      <c r="C166" s="353"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99" t="e">
        <f ca="true">+RIGHT('Data Summary'!A167,LEN('Data Summary'!A167)-9)</f>
        <v>#VALUE!</v>
      </c>
      <c r="B167" s="36" t="str">
        <f ca="true">+IF(ISTEXT('Data Summary'!B167),'Data Summary'!B167,"")</f>
        <v/>
      </c>
      <c r="C167" s="353"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99" t="e">
        <f ca="true">+RIGHT('Data Summary'!A168,LEN('Data Summary'!A168)-9)</f>
        <v>#VALUE!</v>
      </c>
      <c r="B168" s="36" t="str">
        <f ca="true">+IF(ISTEXT('Data Summary'!B168),'Data Summary'!B168,"")</f>
        <v/>
      </c>
      <c r="C168" s="353"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99" t="e">
        <f ca="true">+RIGHT('Data Summary'!A169,LEN('Data Summary'!A169)-9)</f>
        <v>#VALUE!</v>
      </c>
      <c r="B169" s="36" t="str">
        <f ca="true">+IF(ISTEXT('Data Summary'!B169),'Data Summary'!B169,"")</f>
        <v/>
      </c>
      <c r="C169" s="353"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99" t="e">
        <f ca="true">+RIGHT('Data Summary'!A170,LEN('Data Summary'!A170)-9)</f>
        <v>#VALUE!</v>
      </c>
      <c r="B170" s="36" t="str">
        <f ca="true">+IF(ISTEXT('Data Summary'!B170),'Data Summary'!B170,"")</f>
        <v/>
      </c>
      <c r="C170" s="353"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99" t="e">
        <f ca="true">+RIGHT('Data Summary'!A171,LEN('Data Summary'!A171)-9)</f>
        <v>#VALUE!</v>
      </c>
      <c r="B171" s="36" t="str">
        <f ca="true">+IF(ISTEXT('Data Summary'!B171),'Data Summary'!B171,"")</f>
        <v/>
      </c>
      <c r="C171" s="353"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99" t="e">
        <f ca="true">+RIGHT('Data Summary'!A172,LEN('Data Summary'!A172)-9)</f>
        <v>#VALUE!</v>
      </c>
      <c r="B172" s="36" t="str">
        <f ca="true">+IF(ISTEXT('Data Summary'!B172),'Data Summary'!B172,"")</f>
        <v/>
      </c>
      <c r="C172" s="353"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99" t="e">
        <f ca="true">+RIGHT('Data Summary'!A173,LEN('Data Summary'!A173)-9)</f>
        <v>#VALUE!</v>
      </c>
      <c r="B173" s="36" t="str">
        <f ca="true">+IF(ISTEXT('Data Summary'!B173),'Data Summary'!B173,"")</f>
        <v/>
      </c>
      <c r="C173" s="353"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99" t="e">
        <f ca="true">+RIGHT('Data Summary'!A174,LEN('Data Summary'!A174)-9)</f>
        <v>#VALUE!</v>
      </c>
      <c r="B174" s="36" t="str">
        <f ca="true">+IF(ISTEXT('Data Summary'!B174),'Data Summary'!B174,"")</f>
        <v/>
      </c>
      <c r="C174" s="353"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99" t="e">
        <f ca="true">+RIGHT('Data Summary'!A175,LEN('Data Summary'!A175)-9)</f>
        <v>#VALUE!</v>
      </c>
      <c r="B175" s="36" t="str">
        <f ca="true">+IF(ISTEXT('Data Summary'!B175),'Data Summary'!B175,"")</f>
        <v/>
      </c>
      <c r="C175" s="353"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99" t="e">
        <f ca="true">+RIGHT('Data Summary'!A176,LEN('Data Summary'!A176)-9)</f>
        <v>#VALUE!</v>
      </c>
      <c r="B176" s="36" t="str">
        <f ca="true">+IF(ISTEXT('Data Summary'!B176),'Data Summary'!B176,"")</f>
        <v/>
      </c>
      <c r="C176" s="353"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99" t="e">
        <f ca="true">+RIGHT('Data Summary'!A177,LEN('Data Summary'!A177)-9)</f>
        <v>#VALUE!</v>
      </c>
      <c r="B177" s="36" t="str">
        <f ca="true">+IF(ISTEXT('Data Summary'!B177),'Data Summary'!B177,"")</f>
        <v/>
      </c>
      <c r="C177" s="353"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99" t="e">
        <f ca="true">+RIGHT('Data Summary'!A178,LEN('Data Summary'!A178)-9)</f>
        <v>#VALUE!</v>
      </c>
      <c r="B178" s="36" t="str">
        <f ca="true">+IF(ISTEXT('Data Summary'!B178),'Data Summary'!B178,"")</f>
        <v/>
      </c>
      <c r="C178" s="353"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99" t="e">
        <f ca="true">+RIGHT('Data Summary'!A179,LEN('Data Summary'!A179)-9)</f>
        <v>#VALUE!</v>
      </c>
      <c r="B179" s="36" t="str">
        <f ca="true">+IF(ISTEXT('Data Summary'!B179),'Data Summary'!B179,"")</f>
        <v/>
      </c>
      <c r="C179" s="353"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99" t="e">
        <f ca="true">+RIGHT('Data Summary'!A180,LEN('Data Summary'!A180)-9)</f>
        <v>#VALUE!</v>
      </c>
      <c r="B180" s="36" t="str">
        <f ca="true">+IF(ISTEXT('Data Summary'!B180),'Data Summary'!B180,"")</f>
        <v/>
      </c>
      <c r="C180" s="353"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99" t="e">
        <f ca="true">+RIGHT('Data Summary'!A181,LEN('Data Summary'!A181)-9)</f>
        <v>#VALUE!</v>
      </c>
      <c r="B181" s="36" t="str">
        <f ca="true">+IF(ISTEXT('Data Summary'!B181),'Data Summary'!B181,"")</f>
        <v/>
      </c>
      <c r="C181" s="353"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99" t="e">
        <f ca="true">+RIGHT('Data Summary'!A182,LEN('Data Summary'!A182)-9)</f>
        <v>#VALUE!</v>
      </c>
      <c r="B182" s="36" t="str">
        <f ca="true">+IF(ISTEXT('Data Summary'!B182),'Data Summary'!B182,"")</f>
        <v/>
      </c>
      <c r="C182" s="353"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99" t="e">
        <f ca="true">+RIGHT('Data Summary'!A183,LEN('Data Summary'!A183)-9)</f>
        <v>#VALUE!</v>
      </c>
      <c r="B183" s="36" t="str">
        <f ca="true">+IF(ISTEXT('Data Summary'!B183),'Data Summary'!B183,"")</f>
        <v/>
      </c>
      <c r="C183" s="353"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99" t="e">
        <f ca="true">+RIGHT('Data Summary'!A184,LEN('Data Summary'!A184)-9)</f>
        <v>#VALUE!</v>
      </c>
      <c r="B184" s="36" t="str">
        <f ca="true">+IF(ISTEXT('Data Summary'!B184),'Data Summary'!B184,"")</f>
        <v/>
      </c>
      <c r="C184" s="353"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99" t="e">
        <f ca="true">+RIGHT('Data Summary'!A185,LEN('Data Summary'!A185)-9)</f>
        <v>#VALUE!</v>
      </c>
      <c r="B185" s="36" t="str">
        <f ca="true">+IF(ISTEXT('Data Summary'!B185),'Data Summary'!B185,"")</f>
        <v/>
      </c>
      <c r="C185" s="353"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99" t="e">
        <f ca="true">+RIGHT('Data Summary'!A186,LEN('Data Summary'!A186)-9)</f>
        <v>#VALUE!</v>
      </c>
      <c r="B186" s="36" t="str">
        <f ca="true">+IF(ISTEXT('Data Summary'!B186),'Data Summary'!B186,"")</f>
        <v/>
      </c>
      <c r="C186" s="353"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99" t="e">
        <f ca="true">+RIGHT('Data Summary'!A187,LEN('Data Summary'!A187)-9)</f>
        <v>#VALUE!</v>
      </c>
      <c r="B187" s="36" t="str">
        <f ca="true">+IF(ISTEXT('Data Summary'!B187),'Data Summary'!B187,"")</f>
        <v/>
      </c>
      <c r="C187" s="353"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99" t="e">
        <f ca="true">+RIGHT('Data Summary'!A188,LEN('Data Summary'!A188)-9)</f>
        <v>#VALUE!</v>
      </c>
      <c r="B188" s="36" t="str">
        <f ca="true">+IF(ISTEXT('Data Summary'!B188),'Data Summary'!B188,"")</f>
        <v/>
      </c>
      <c r="C188" s="353"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99" t="e">
        <f ca="true">+RIGHT('Data Summary'!A189,LEN('Data Summary'!A189)-9)</f>
        <v>#VALUE!</v>
      </c>
      <c r="B189" s="36" t="str">
        <f ca="true">+IF(ISTEXT('Data Summary'!B189),'Data Summary'!B189,"")</f>
        <v/>
      </c>
      <c r="C189" s="353"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99" t="e">
        <f ca="true">+RIGHT('Data Summary'!A190,LEN('Data Summary'!A190)-9)</f>
        <v>#VALUE!</v>
      </c>
      <c r="B190" s="36" t="str">
        <f ca="true">+IF(ISTEXT('Data Summary'!B190),'Data Summary'!B190,"")</f>
        <v/>
      </c>
      <c r="C190" s="353"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99" t="e">
        <f ca="true">+RIGHT('Data Summary'!A191,LEN('Data Summary'!A191)-9)</f>
        <v>#VALUE!</v>
      </c>
      <c r="B191" s="36" t="str">
        <f ca="true">+IF(ISTEXT('Data Summary'!B191),'Data Summary'!B191,"")</f>
        <v/>
      </c>
      <c r="C191" s="353"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99" t="e">
        <f ca="true">+RIGHT('Data Summary'!A192,LEN('Data Summary'!A192)-9)</f>
        <v>#VALUE!</v>
      </c>
      <c r="B192" s="36" t="str">
        <f ca="true">+IF(ISTEXT('Data Summary'!B192),'Data Summary'!B192,"")</f>
        <v/>
      </c>
      <c r="C192" s="353"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99" t="e">
        <f ca="true">+RIGHT('Data Summary'!A193,LEN('Data Summary'!A193)-9)</f>
        <v>#VALUE!</v>
      </c>
      <c r="B193" s="36" t="str">
        <f ca="true">+IF(ISTEXT('Data Summary'!B193),'Data Summary'!B193,"")</f>
        <v/>
      </c>
      <c r="C193" s="353"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99" t="e">
        <f ca="true">+RIGHT('Data Summary'!A194,LEN('Data Summary'!A194)-9)</f>
        <v>#VALUE!</v>
      </c>
      <c r="B194" s="36" t="str">
        <f ca="true">+IF(ISTEXT('Data Summary'!B194),'Data Summary'!B194,"")</f>
        <v/>
      </c>
      <c r="C194" s="353"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99" t="e">
        <f ca="true">+RIGHT('Data Summary'!A195,LEN('Data Summary'!A195)-9)</f>
        <v>#VALUE!</v>
      </c>
      <c r="B195" s="36" t="str">
        <f ca="true">+IF(ISTEXT('Data Summary'!B195),'Data Summary'!B195,"")</f>
        <v/>
      </c>
      <c r="C195" s="353"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99" t="e">
        <f ca="true">+RIGHT('Data Summary'!A196,LEN('Data Summary'!A196)-9)</f>
        <v>#VALUE!</v>
      </c>
      <c r="B196" s="36" t="str">
        <f ca="true">+IF(ISTEXT('Data Summary'!B196),'Data Summary'!B196,"")</f>
        <v/>
      </c>
      <c r="C196" s="353"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99" t="e">
        <f ca="true">+RIGHT('Data Summary'!A197,LEN('Data Summary'!A197)-9)</f>
        <v>#VALUE!</v>
      </c>
      <c r="B197" s="36" t="str">
        <f ca="true">+IF(ISTEXT('Data Summary'!B197),'Data Summary'!B197,"")</f>
        <v/>
      </c>
      <c r="C197" s="353"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99" t="e">
        <f ca="true">+RIGHT('Data Summary'!A198,LEN('Data Summary'!A198)-9)</f>
        <v>#VALUE!</v>
      </c>
      <c r="B198" s="36" t="str">
        <f ca="true">+IF(ISTEXT('Data Summary'!B198),'Data Summary'!B198,"")</f>
        <v/>
      </c>
      <c r="C198" s="353"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99" t="e">
        <f ca="true">+RIGHT('Data Summary'!A199,LEN('Data Summary'!A199)-9)</f>
        <v>#VALUE!</v>
      </c>
      <c r="B199" s="36" t="str">
        <f ca="true">+IF(ISTEXT('Data Summary'!B199),'Data Summary'!B199,"")</f>
        <v/>
      </c>
      <c r="C199" s="353"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99" t="e">
        <f ca="true">+RIGHT('Data Summary'!A200,LEN('Data Summary'!A200)-9)</f>
        <v>#VALUE!</v>
      </c>
      <c r="B200" s="36" t="str">
        <f ca="true">+IF(ISTEXT('Data Summary'!B200),'Data Summary'!B200,"")</f>
        <v/>
      </c>
      <c r="C200" s="353"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99" t="e">
        <f ca="true">+RIGHT('Data Summary'!A201,LEN('Data Summary'!A201)-9)</f>
        <v>#VALUE!</v>
      </c>
      <c r="B201" s="36" t="str">
        <f ca="true">+IF(ISTEXT('Data Summary'!B201),'Data Summary'!B201,"")</f>
        <v/>
      </c>
      <c r="C201" s="353"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99" t="e">
        <f ca="true">+RIGHT('Data Summary'!A202,LEN('Data Summary'!A202)-9)</f>
        <v>#VALUE!</v>
      </c>
      <c r="B202" s="36" t="str">
        <f ca="true">+IF(ISTEXT('Data Summary'!B202),'Data Summary'!B202,"")</f>
        <v/>
      </c>
      <c r="C202" s="353"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99" t="e">
        <f ca="true">+RIGHT('Data Summary'!A203,LEN('Data Summary'!A203)-9)</f>
        <v>#VALUE!</v>
      </c>
      <c r="B203" s="36" t="str">
        <f ca="true">+IF(ISTEXT('Data Summary'!B203),'Data Summary'!B203,"")</f>
        <v/>
      </c>
      <c r="C203" s="353"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99" t="e">
        <f ca="true">+RIGHT('Data Summary'!A204,LEN('Data Summary'!A204)-9)</f>
        <v>#VALUE!</v>
      </c>
      <c r="B204" s="36" t="str">
        <f ca="true">+IF(ISTEXT('Data Summary'!B204),'Data Summary'!B204,"")</f>
        <v/>
      </c>
      <c r="C204" s="353"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99" t="e">
        <f ca="true">+RIGHT('Data Summary'!A205,LEN('Data Summary'!A205)-9)</f>
        <v>#VALUE!</v>
      </c>
      <c r="B205" s="36" t="str">
        <f ca="true">+IF(ISTEXT('Data Summary'!B205),'Data Summary'!B205,"")</f>
        <v/>
      </c>
      <c r="C205" s="353"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99" t="e">
        <f ca="true">+RIGHT('Data Summary'!A206,LEN('Data Summary'!A206)-9)</f>
        <v>#VALUE!</v>
      </c>
      <c r="B206" s="36" t="str">
        <f ca="true">+IF(ISTEXT('Data Summary'!B206),'Data Summary'!B206,"")</f>
        <v/>
      </c>
      <c r="C206" s="353"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99" t="e">
        <f ca="true">+RIGHT('Data Summary'!A207,LEN('Data Summary'!A207)-9)</f>
        <v>#VALUE!</v>
      </c>
      <c r="B207" s="36" t="str">
        <f ca="true">+IF(ISTEXT('Data Summary'!B207),'Data Summary'!B207,"")</f>
        <v/>
      </c>
      <c r="C207" s="353"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6E88B-AB34-4507-889A-A68BC2A390F4}">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64" customWidth="true"/>
    <col min="2" max="2" width="7.5" style="200" customWidth="true"/>
    <col min="3" max="8" width="8.75" style="164" customWidth="true"/>
    <col min="9" max="9" width="9.375" style="164" customWidth="true"/>
    <col min="10" max="10" width="13.375" style="164" customWidth="true"/>
    <col min="11" max="11" width="7.5" style="164" customWidth="true"/>
    <col min="12" max="17" width="8.625" style="164" customWidth="true"/>
    <col min="18" max="18" width="6.5" style="164" customWidth="true"/>
    <col min="19" max="19" width="13.375" style="164" customWidth="true"/>
    <col min="20" max="20" width="7.5" style="164" customWidth="true"/>
    <col min="21" max="26" width="9.125" style="164" customWidth="true"/>
    <col min="27" max="16384" width="9" style="164"/>
  </cols>
  <sheetData>
    <row xmlns:x14ac="http://schemas.microsoft.com/office/spreadsheetml/2009/9/ac" r="1" ht="15.75" x14ac:dyDescent="0.25">
      <c r="A1" s="160" t="s">
        <v>49</v>
      </c>
      <c r="B1" s="161"/>
      <c r="C1" s="162"/>
      <c r="D1" s="162"/>
      <c r="E1" s="162"/>
      <c r="F1" s="162"/>
      <c r="G1" s="162"/>
      <c r="H1" s="578"/>
      <c r="I1" s="578"/>
      <c r="J1" s="578"/>
      <c r="K1" s="578"/>
      <c r="L1" s="578"/>
      <c r="M1" s="578"/>
      <c r="N1" s="578"/>
      <c r="O1" s="578"/>
      <c r="P1" s="578"/>
      <c r="Q1" s="162"/>
      <c r="R1" s="162"/>
      <c r="S1" s="162"/>
      <c r="T1" s="163"/>
      <c r="U1" s="163"/>
      <c r="V1" s="163"/>
      <c r="W1" s="163"/>
      <c r="X1" s="163"/>
      <c r="Y1" s="163"/>
      <c r="Z1" s="163"/>
      <c r="AA1" s="163"/>
    </row>
    <row xmlns:x14ac="http://schemas.microsoft.com/office/spreadsheetml/2009/9/ac" r="2" s="167" customFormat="true" ht="26.25" customHeight="true" x14ac:dyDescent="0.25">
      <c r="A2" s="165" t="s">
        <v>14</v>
      </c>
      <c r="B2" s="166"/>
      <c r="J2" s="165" t="s">
        <v>15</v>
      </c>
      <c r="R2" s="168"/>
      <c r="S2" s="169" t="s">
        <v>16</v>
      </c>
      <c r="W2" s="168"/>
      <c r="X2" s="168"/>
      <c r="Y2" s="170"/>
      <c r="Z2" s="170"/>
      <c r="AD2" s="171"/>
      <c r="AE2" s="171"/>
      <c r="AF2" s="171"/>
      <c r="AG2" s="171"/>
      <c r="AH2" s="171"/>
      <c r="AI2" s="171"/>
    </row>
    <row xmlns:x14ac="http://schemas.microsoft.com/office/spreadsheetml/2009/9/ac" r="3" ht="15.75" x14ac:dyDescent="0.25">
      <c r="A3" s="172"/>
      <c r="B3" s="173" t="s">
        <v>4</v>
      </c>
      <c r="C3" s="168" t="s">
        <v>7</v>
      </c>
      <c r="D3" s="168" t="s">
        <v>2</v>
      </c>
      <c r="E3" s="168" t="s">
        <v>1</v>
      </c>
      <c r="F3" s="168" t="s">
        <v>53</v>
      </c>
      <c r="G3" s="168" t="s">
        <v>18</v>
      </c>
      <c r="H3" s="168" t="s">
        <v>19</v>
      </c>
      <c r="I3" s="174"/>
      <c r="J3" s="172"/>
      <c r="K3" s="173" t="s">
        <v>4</v>
      </c>
      <c r="L3" s="168" t="s">
        <v>7</v>
      </c>
      <c r="M3" s="168" t="s">
        <v>2</v>
      </c>
      <c r="N3" s="168" t="s">
        <v>1</v>
      </c>
      <c r="O3" s="168" t="s">
        <v>53</v>
      </c>
      <c r="P3" s="168" t="s">
        <v>18</v>
      </c>
      <c r="Q3" s="168" t="s">
        <v>19</v>
      </c>
      <c r="R3" s="170"/>
      <c r="S3" s="175"/>
      <c r="T3" s="173" t="s">
        <v>4</v>
      </c>
      <c r="U3" s="168" t="s">
        <v>7</v>
      </c>
      <c r="V3" s="168" t="s">
        <v>2</v>
      </c>
      <c r="W3" s="168" t="s">
        <v>1</v>
      </c>
      <c r="X3" s="168" t="s">
        <v>53</v>
      </c>
      <c r="Y3" s="168" t="s">
        <v>18</v>
      </c>
      <c r="Z3" s="168" t="s">
        <v>19</v>
      </c>
      <c r="AB3" s="171"/>
      <c r="AC3" s="171"/>
      <c r="AD3" s="171"/>
      <c r="AE3" s="171"/>
      <c r="AF3" s="171"/>
      <c r="AG3" s="171"/>
    </row>
    <row xmlns:x14ac="http://schemas.microsoft.com/office/spreadsheetml/2009/9/ac" r="4" ht="15.75" x14ac:dyDescent="0.25">
      <c r="A4" s="172" t="s">
        <v>35</v>
      </c>
      <c r="B4" s="10">
        <v>2023</v>
      </c>
      <c r="C4" s="10">
        <v>72.786228159999993</v>
      </c>
      <c r="D4" s="10">
        <v>69.962710079999994</v>
      </c>
      <c r="E4" s="10">
        <v>75.739537220000003</v>
      </c>
      <c r="F4" s="10"/>
      <c r="G4" s="10"/>
      <c r="H4" s="10"/>
      <c r="I4" s="174"/>
      <c r="J4" s="172" t="s">
        <v>35</v>
      </c>
      <c r="K4" s="10">
        <v>2023</v>
      </c>
      <c r="L4" s="10">
        <v>77.973406319999995</v>
      </c>
      <c r="M4" s="10"/>
      <c r="N4" s="10"/>
      <c r="O4" s="10"/>
      <c r="P4" s="10">
        <v>80.048991430000001</v>
      </c>
      <c r="Q4" s="10"/>
      <c r="R4" s="171"/>
      <c r="S4" s="172" t="s">
        <v>35</v>
      </c>
      <c r="T4" s="10">
        <v>2023</v>
      </c>
      <c r="U4" s="10">
        <v>21.912993060000002</v>
      </c>
      <c r="V4" s="10"/>
      <c r="W4" s="10"/>
      <c r="X4" s="10"/>
      <c r="Y4" s="10">
        <v>24.597375</v>
      </c>
      <c r="Z4" s="10">
        <v>8.9499999999999993</v>
      </c>
      <c r="AA4" s="171"/>
      <c r="AB4" s="171"/>
      <c r="AC4" s="171"/>
      <c r="AD4" s="171"/>
      <c r="AE4" s="171"/>
      <c r="AF4" s="171"/>
      <c r="AG4" s="171"/>
    </row>
    <row xmlns:x14ac="http://schemas.microsoft.com/office/spreadsheetml/2009/9/ac" r="5" ht="15.75" x14ac:dyDescent="0.25">
      <c r="A5" s="172" t="s">
        <v>36</v>
      </c>
      <c r="B5" s="10">
        <v>2023</v>
      </c>
      <c r="C5" s="10">
        <v>20.345394469999999</v>
      </c>
      <c r="D5" s="10">
        <v>22.96093308</v>
      </c>
      <c r="E5" s="10">
        <v>15.57980171</v>
      </c>
      <c r="F5" s="10"/>
      <c r="G5" s="10"/>
      <c r="H5" s="10"/>
      <c r="I5" s="174"/>
      <c r="J5" s="172" t="s">
        <v>36</v>
      </c>
      <c r="K5" s="10">
        <v>2023</v>
      </c>
      <c r="L5" s="10">
        <v>7.1356970300000002</v>
      </c>
      <c r="M5" s="10"/>
      <c r="N5" s="10"/>
      <c r="O5" s="10"/>
      <c r="P5" s="10">
        <v>4.0953701029999996</v>
      </c>
      <c r="Q5" s="10"/>
      <c r="R5" s="171"/>
      <c r="S5" s="172" t="s">
        <v>36</v>
      </c>
      <c r="T5" s="10">
        <v>2023</v>
      </c>
      <c r="U5" s="10">
        <v>29.587006939999998</v>
      </c>
      <c r="V5" s="10"/>
      <c r="W5" s="10"/>
      <c r="X5" s="10"/>
      <c r="Y5" s="10"/>
      <c r="Z5" s="10"/>
      <c r="AA5" s="171"/>
      <c r="AB5" s="171"/>
      <c r="AC5" s="171"/>
      <c r="AD5" s="171"/>
      <c r="AE5" s="171"/>
      <c r="AF5" s="171"/>
      <c r="AG5" s="171"/>
    </row>
    <row xmlns:x14ac="http://schemas.microsoft.com/office/spreadsheetml/2009/9/ac" r="6" s="167" customFormat="true" ht="15.75" x14ac:dyDescent="0.25">
      <c r="A6" s="172" t="s">
        <v>37</v>
      </c>
      <c r="B6" s="10">
        <v>2023</v>
      </c>
      <c r="C6" s="10">
        <v>6.8683773720000003</v>
      </c>
      <c r="D6" s="10">
        <v>7.0763568360000004</v>
      </c>
      <c r="E6" s="10">
        <v>8.6806610670000008</v>
      </c>
      <c r="F6" s="10"/>
      <c r="G6" s="10">
        <v>14.831880050000001</v>
      </c>
      <c r="H6" s="10">
        <v>0</v>
      </c>
      <c r="I6" s="174"/>
      <c r="J6" s="172" t="s">
        <v>37</v>
      </c>
      <c r="K6" s="10">
        <v>2023</v>
      </c>
      <c r="L6" s="10">
        <v>14.89089665</v>
      </c>
      <c r="M6" s="10">
        <v>6.9446531939999998</v>
      </c>
      <c r="N6" s="10">
        <v>18.246388790000001</v>
      </c>
      <c r="O6" s="10">
        <v>41.838965000000002</v>
      </c>
      <c r="P6" s="10">
        <v>15.855638470000001</v>
      </c>
      <c r="Q6" s="10">
        <v>8.3722695700000003</v>
      </c>
      <c r="R6" s="170"/>
      <c r="S6" s="172" t="s">
        <v>37</v>
      </c>
      <c r="T6" s="10">
        <v>2023</v>
      </c>
      <c r="U6" s="10">
        <v>48.5</v>
      </c>
      <c r="V6" s="10">
        <v>42.975000000000001</v>
      </c>
      <c r="W6" s="10">
        <v>56.274999999999999</v>
      </c>
      <c r="X6" s="10"/>
      <c r="Y6" s="10"/>
      <c r="Z6" s="10"/>
      <c r="AA6" s="171"/>
      <c r="AB6" s="171"/>
      <c r="AC6" s="171"/>
      <c r="AD6" s="171"/>
      <c r="AE6" s="171"/>
      <c r="AF6" s="171"/>
      <c r="AG6" s="171"/>
    </row>
    <row xmlns:x14ac="http://schemas.microsoft.com/office/spreadsheetml/2009/9/ac" r="7" s="167" customFormat="true" ht="15.75" x14ac:dyDescent="0.25">
      <c r="A7" s="176" t="s">
        <v>212</v>
      </c>
      <c r="B7" s="10">
        <v>2023</v>
      </c>
      <c r="C7" s="10">
        <v>0</v>
      </c>
      <c r="D7" s="10">
        <v>0</v>
      </c>
      <c r="E7" s="10">
        <v>0</v>
      </c>
      <c r="F7" s="10">
        <v>100</v>
      </c>
      <c r="G7" s="10">
        <v>85.168119950000005</v>
      </c>
      <c r="H7" s="10">
        <v>100</v>
      </c>
      <c r="I7" s="171"/>
      <c r="J7" s="176" t="s">
        <v>212</v>
      </c>
      <c r="K7" s="10">
        <v>2023</v>
      </c>
      <c r="L7" s="10">
        <v>0</v>
      </c>
      <c r="M7" s="10">
        <v>93.055346810000003</v>
      </c>
      <c r="N7" s="10">
        <v>81.753611210000003</v>
      </c>
      <c r="O7" s="10">
        <v>58.161034999999998</v>
      </c>
      <c r="P7" s="10">
        <v>0</v>
      </c>
      <c r="Q7" s="10">
        <v>91.62773043</v>
      </c>
      <c r="R7" s="171"/>
      <c r="S7" s="176" t="s">
        <v>212</v>
      </c>
      <c r="T7" s="10">
        <v>2023</v>
      </c>
      <c r="U7" s="10">
        <v>0</v>
      </c>
      <c r="V7" s="10">
        <v>57.024999999999999</v>
      </c>
      <c r="W7" s="10">
        <v>43.725000000000001</v>
      </c>
      <c r="X7" s="10">
        <v>100</v>
      </c>
      <c r="Y7" s="10">
        <v>75.402625</v>
      </c>
      <c r="Z7" s="10">
        <v>91.05</v>
      </c>
      <c r="AA7" s="177"/>
    </row>
    <row xmlns:x14ac="http://schemas.microsoft.com/office/spreadsheetml/2009/9/ac" r="8" s="167" customFormat="true" ht="15.75" x14ac:dyDescent="0.25">
      <c r="A8" s="178"/>
      <c r="B8" s="179"/>
      <c r="H8" s="177"/>
      <c r="I8" s="177"/>
      <c r="J8" s="177"/>
      <c r="K8" s="177"/>
      <c r="L8" s="177"/>
      <c r="M8" s="177"/>
      <c r="N8" s="177"/>
      <c r="O8" s="177"/>
      <c r="P8" s="177"/>
      <c r="Q8" s="177"/>
      <c r="R8" s="177"/>
      <c r="S8" s="177"/>
      <c r="T8" s="177"/>
      <c r="U8" s="177"/>
      <c r="V8" s="177"/>
      <c r="W8" s="177"/>
      <c r="X8" s="177"/>
      <c r="Y8" s="177"/>
      <c r="Z8" s="177"/>
      <c r="AA8" s="177"/>
    </row>
    <row xmlns:x14ac="http://schemas.microsoft.com/office/spreadsheetml/2009/9/ac" r="9" s="167" customFormat="true" ht="15.75" x14ac:dyDescent="0.25">
      <c r="A9" s="178"/>
      <c r="B9" s="179"/>
      <c r="H9" s="177"/>
      <c r="I9" s="177"/>
      <c r="J9" s="177"/>
      <c r="K9" s="177"/>
      <c r="L9" s="177"/>
      <c r="M9" s="177"/>
      <c r="N9" s="177"/>
      <c r="O9" s="177"/>
      <c r="P9" s="177"/>
      <c r="Q9" s="177"/>
      <c r="R9" s="177"/>
      <c r="S9" s="177"/>
      <c r="T9" s="177"/>
      <c r="U9" s="177"/>
      <c r="V9" s="177"/>
      <c r="W9" s="177"/>
      <c r="X9" s="177"/>
      <c r="Y9" s="177"/>
      <c r="Z9" s="177"/>
      <c r="AA9" s="177"/>
    </row>
    <row xmlns:x14ac="http://schemas.microsoft.com/office/spreadsheetml/2009/9/ac" r="10" s="167" customFormat="true" ht="15.75" x14ac:dyDescent="0.25">
      <c r="A10" s="180"/>
      <c r="B10" s="179"/>
      <c r="C10" s="177"/>
      <c r="D10" s="177"/>
      <c r="E10" s="177"/>
      <c r="F10" s="177"/>
      <c r="G10" s="177"/>
      <c r="H10" s="177"/>
      <c r="I10" s="177"/>
      <c r="J10" s="177"/>
      <c r="K10" s="177"/>
      <c r="L10" s="177"/>
      <c r="M10" s="177"/>
      <c r="N10" s="177"/>
      <c r="O10" s="177"/>
      <c r="P10" s="177"/>
      <c r="Q10" s="177"/>
      <c r="R10" s="177"/>
      <c r="S10" s="177"/>
      <c r="T10" s="177"/>
      <c r="U10" s="177"/>
      <c r="V10" s="177"/>
      <c r="W10" s="177"/>
      <c r="X10" s="177"/>
      <c r="Y10" s="177"/>
      <c r="Z10" s="177"/>
      <c r="AA10" s="177"/>
    </row>
    <row xmlns:x14ac="http://schemas.microsoft.com/office/spreadsheetml/2009/9/ac" r="11" ht="15.75" x14ac:dyDescent="0.25">
      <c r="A11" s="181"/>
      <c r="B11" s="182"/>
      <c r="C11" s="177"/>
      <c r="D11" s="177"/>
      <c r="E11" s="177"/>
      <c r="F11" s="177"/>
      <c r="G11" s="177"/>
      <c r="H11" s="177"/>
      <c r="I11" s="177"/>
      <c r="J11" s="177"/>
      <c r="K11" s="177"/>
      <c r="L11" s="177"/>
      <c r="M11" s="177"/>
      <c r="N11" s="177"/>
      <c r="O11" s="177"/>
      <c r="P11" s="177"/>
      <c r="Q11" s="177"/>
    </row>
    <row xmlns:x14ac="http://schemas.microsoft.com/office/spreadsheetml/2009/9/ac" r="12" ht="15.75" x14ac:dyDescent="0.25">
      <c r="A12" s="183" t="s">
        <v>50</v>
      </c>
      <c r="B12" s="184"/>
      <c r="C12" s="185"/>
      <c r="D12" s="185"/>
      <c r="E12" s="185"/>
      <c r="F12" s="185"/>
      <c r="G12" s="185"/>
      <c r="H12" s="185"/>
      <c r="I12" s="185"/>
      <c r="J12" s="185"/>
      <c r="K12" s="185"/>
      <c r="L12" s="185"/>
      <c r="M12" s="185"/>
      <c r="N12" s="185"/>
      <c r="O12" s="185"/>
      <c r="P12" s="185"/>
      <c r="Q12" s="185"/>
      <c r="R12" s="186"/>
      <c r="S12" s="186"/>
      <c r="T12" s="186"/>
      <c r="U12" s="186"/>
      <c r="V12" s="186"/>
    </row>
    <row xmlns:x14ac="http://schemas.microsoft.com/office/spreadsheetml/2009/9/ac" r="13" s="189" customFormat="true" x14ac:dyDescent="0.2">
      <c r="A13" s="187" t="s">
        <v>281</v>
      </c>
      <c r="B13" s="188" t="s">
        <v>283</v>
      </c>
      <c r="C13" s="187" t="s">
        <v>284</v>
      </c>
      <c r="D13" s="187" t="s">
        <v>291</v>
      </c>
      <c r="E13" s="187" t="s">
        <v>292</v>
      </c>
      <c r="F13" s="187" t="s">
        <v>293</v>
      </c>
      <c r="G13" s="187" t="s">
        <v>294</v>
      </c>
      <c r="H13" s="187" t="s">
        <v>295</v>
      </c>
      <c r="I13" s="187" t="s">
        <v>296</v>
      </c>
      <c r="J13" s="187" t="s">
        <v>297</v>
      </c>
      <c r="K13" s="187" t="s">
        <v>298</v>
      </c>
      <c r="L13" s="187" t="s">
        <v>299</v>
      </c>
      <c r="M13" s="187" t="s">
        <v>300</v>
      </c>
      <c r="N13" s="187" t="s">
        <v>301</v>
      </c>
      <c r="O13" s="189" t="s">
        <v>302</v>
      </c>
      <c r="P13" s="189" t="s">
        <v>303</v>
      </c>
      <c r="Q13" s="187" t="s">
        <v>304</v>
      </c>
      <c r="R13" s="187" t="s">
        <v>305</v>
      </c>
      <c r="S13" s="190" t="s">
        <v>306</v>
      </c>
      <c r="T13" s="191" t="s">
        <v>307</v>
      </c>
      <c r="U13" s="191" t="s">
        <v>308</v>
      </c>
      <c r="V13" s="191" t="s">
        <v>309</v>
      </c>
    </row>
    <row xmlns:x14ac="http://schemas.microsoft.com/office/spreadsheetml/2009/9/ac" r="14" s="194" customFormat="true" ht="12" x14ac:dyDescent="0.2">
      <c r="A14" s="192" t="s">
        <v>282</v>
      </c>
      <c r="B14" s="10">
        <v>2000</v>
      </c>
      <c r="C14" s="193" t="s">
        <v>285</v>
      </c>
      <c r="D14" s="10">
        <v>4043857</v>
      </c>
      <c r="E14" s="10">
        <v>51.953705524601901</v>
      </c>
      <c r="F14" s="10">
        <v>29.39871216478878</v>
      </c>
      <c r="G14" s="10"/>
      <c r="H14" s="10"/>
      <c r="I14" s="10">
        <v>70.601287835211224</v>
      </c>
      <c r="J14" s="10">
        <v>29.39871216478878</v>
      </c>
      <c r="K14" s="10">
        <v>48.704126805434043</v>
      </c>
      <c r="L14" s="10"/>
      <c r="M14" s="10">
        <v>0</v>
      </c>
      <c r="N14" s="10">
        <v>48.704126805434043</v>
      </c>
      <c r="O14" s="10">
        <v>51.295873194565957</v>
      </c>
      <c r="P14" s="10">
        <v>0</v>
      </c>
      <c r="Q14" s="10"/>
      <c r="R14" s="10"/>
      <c r="S14" s="10"/>
      <c r="T14" s="10"/>
      <c r="U14" s="10"/>
      <c r="V14" s="10">
        <v>100</v>
      </c>
    </row>
    <row xmlns:x14ac="http://schemas.microsoft.com/office/spreadsheetml/2009/9/ac" r="15" s="194" customFormat="true" ht="12" x14ac:dyDescent="0.2">
      <c r="A15" s="192" t="s">
        <v>282</v>
      </c>
      <c r="B15" s="10">
        <v>2001</v>
      </c>
      <c r="C15" s="193" t="s">
        <v>285</v>
      </c>
      <c r="D15" s="10">
        <v>4120279</v>
      </c>
      <c r="E15" s="10">
        <v>51.953705524601901</v>
      </c>
      <c r="F15" s="10">
        <v>29.39871216478878</v>
      </c>
      <c r="G15" s="10"/>
      <c r="H15" s="10"/>
      <c r="I15" s="10">
        <v>70.601287835211224</v>
      </c>
      <c r="J15" s="10">
        <v>29.39871216478878</v>
      </c>
      <c r="K15" s="10">
        <v>48.704126805434043</v>
      </c>
      <c r="L15" s="10"/>
      <c r="M15" s="10">
        <v>0</v>
      </c>
      <c r="N15" s="10">
        <v>48.704126805434043</v>
      </c>
      <c r="O15" s="10">
        <v>51.295873194565957</v>
      </c>
      <c r="P15" s="10">
        <v>0</v>
      </c>
      <c r="Q15" s="10"/>
      <c r="R15" s="10"/>
      <c r="S15" s="10"/>
      <c r="T15" s="10"/>
      <c r="U15" s="10"/>
      <c r="V15" s="10">
        <v>100</v>
      </c>
    </row>
    <row xmlns:x14ac="http://schemas.microsoft.com/office/spreadsheetml/2009/9/ac" r="16" s="194" customFormat="true" ht="12" x14ac:dyDescent="0.2">
      <c r="A16" s="192" t="s">
        <v>282</v>
      </c>
      <c r="B16" s="10">
        <v>2002</v>
      </c>
      <c r="C16" s="193" t="s">
        <v>285</v>
      </c>
      <c r="D16" s="10">
        <v>4198777</v>
      </c>
      <c r="E16" s="10">
        <v>51.953705524601901</v>
      </c>
      <c r="F16" s="10">
        <v>29.39871216478878</v>
      </c>
      <c r="G16" s="10"/>
      <c r="H16" s="10"/>
      <c r="I16" s="10">
        <v>70.601287835211224</v>
      </c>
      <c r="J16" s="10">
        <v>29.39871216478878</v>
      </c>
      <c r="K16" s="10">
        <v>48.704126805434043</v>
      </c>
      <c r="L16" s="10"/>
      <c r="M16" s="10">
        <v>0</v>
      </c>
      <c r="N16" s="10">
        <v>48.704126805434043</v>
      </c>
      <c r="O16" s="10">
        <v>51.295873194565957</v>
      </c>
      <c r="P16" s="10">
        <v>0</v>
      </c>
      <c r="Q16" s="10"/>
      <c r="R16" s="10"/>
      <c r="S16" s="10"/>
      <c r="T16" s="10"/>
      <c r="U16" s="10"/>
      <c r="V16" s="10">
        <v>100</v>
      </c>
    </row>
    <row xmlns:x14ac="http://schemas.microsoft.com/office/spreadsheetml/2009/9/ac" r="17" s="194" customFormat="true" ht="12" x14ac:dyDescent="0.2">
      <c r="A17" s="192" t="s">
        <v>282</v>
      </c>
      <c r="B17" s="10">
        <v>2003</v>
      </c>
      <c r="C17" s="193" t="s">
        <v>285</v>
      </c>
      <c r="D17" s="10">
        <v>4279776</v>
      </c>
      <c r="E17" s="10">
        <v>51.953705524601901</v>
      </c>
      <c r="F17" s="10">
        <v>29.39871216478878</v>
      </c>
      <c r="G17" s="10"/>
      <c r="H17" s="10"/>
      <c r="I17" s="10">
        <v>70.601287835211224</v>
      </c>
      <c r="J17" s="10">
        <v>29.39871216478878</v>
      </c>
      <c r="K17" s="10">
        <v>48.704126805434043</v>
      </c>
      <c r="L17" s="10"/>
      <c r="M17" s="10">
        <v>0</v>
      </c>
      <c r="N17" s="10">
        <v>48.704126805434043</v>
      </c>
      <c r="O17" s="10">
        <v>51.295873194565957</v>
      </c>
      <c r="P17" s="10">
        <v>0</v>
      </c>
      <c r="Q17" s="10"/>
      <c r="R17" s="10"/>
      <c r="S17" s="10"/>
      <c r="T17" s="10"/>
      <c r="U17" s="10"/>
      <c r="V17" s="10">
        <v>100</v>
      </c>
    </row>
    <row xmlns:x14ac="http://schemas.microsoft.com/office/spreadsheetml/2009/9/ac" r="18" s="194" customFormat="true" ht="12" x14ac:dyDescent="0.2">
      <c r="A18" s="192" t="s">
        <v>282</v>
      </c>
      <c r="B18" s="10">
        <v>2004</v>
      </c>
      <c r="C18" s="193" t="s">
        <v>285</v>
      </c>
      <c r="D18" s="10">
        <v>4475745</v>
      </c>
      <c r="E18" s="10">
        <v>51.953705524601901</v>
      </c>
      <c r="F18" s="10">
        <v>29.39871216478878</v>
      </c>
      <c r="G18" s="10"/>
      <c r="H18" s="10"/>
      <c r="I18" s="10">
        <v>70.601287835211224</v>
      </c>
      <c r="J18" s="10">
        <v>29.39871216478878</v>
      </c>
      <c r="K18" s="10">
        <v>48.704126805434043</v>
      </c>
      <c r="L18" s="10"/>
      <c r="M18" s="10">
        <v>0</v>
      </c>
      <c r="N18" s="10">
        <v>48.704126805434043</v>
      </c>
      <c r="O18" s="10">
        <v>51.295873194565957</v>
      </c>
      <c r="P18" s="10">
        <v>0</v>
      </c>
      <c r="Q18" s="10"/>
      <c r="R18" s="10"/>
      <c r="S18" s="10"/>
      <c r="T18" s="10"/>
      <c r="U18" s="10"/>
      <c r="V18" s="10">
        <v>100</v>
      </c>
    </row>
    <row xmlns:x14ac="http://schemas.microsoft.com/office/spreadsheetml/2009/9/ac" r="19" s="194" customFormat="true" ht="12" x14ac:dyDescent="0.2">
      <c r="A19" s="192" t="s">
        <v>282</v>
      </c>
      <c r="B19" s="10">
        <v>2005</v>
      </c>
      <c r="C19" s="193" t="s">
        <v>285</v>
      </c>
      <c r="D19" s="10">
        <v>4568549</v>
      </c>
      <c r="E19" s="10">
        <v>54.101755747691641</v>
      </c>
      <c r="F19" s="10">
        <v>32.753075873381931</v>
      </c>
      <c r="G19" s="10"/>
      <c r="H19" s="10"/>
      <c r="I19" s="10">
        <v>67.246924126618069</v>
      </c>
      <c r="J19" s="10">
        <v>32.753075873381931</v>
      </c>
      <c r="K19" s="10">
        <v>50.620178202393163</v>
      </c>
      <c r="L19" s="10"/>
      <c r="M19" s="10">
        <v>0</v>
      </c>
      <c r="N19" s="10">
        <v>50.620178202393163</v>
      </c>
      <c r="O19" s="10">
        <v>49.379821797606837</v>
      </c>
      <c r="P19" s="10">
        <v>0</v>
      </c>
      <c r="Q19" s="10"/>
      <c r="R19" s="10"/>
      <c r="S19" s="10"/>
      <c r="T19" s="10"/>
      <c r="U19" s="10"/>
      <c r="V19" s="10">
        <v>100</v>
      </c>
    </row>
    <row xmlns:x14ac="http://schemas.microsoft.com/office/spreadsheetml/2009/9/ac" r="20" s="194" customFormat="true" ht="12" x14ac:dyDescent="0.2">
      <c r="A20" s="192" t="s">
        <v>282</v>
      </c>
      <c r="B20" s="10">
        <v>2006</v>
      </c>
      <c r="C20" s="193" t="s">
        <v>285</v>
      </c>
      <c r="D20" s="10">
        <v>4666976</v>
      </c>
      <c r="E20" s="10">
        <v>56.249805970781381</v>
      </c>
      <c r="F20" s="10">
        <v>36.107439581975093</v>
      </c>
      <c r="G20" s="10"/>
      <c r="H20" s="10"/>
      <c r="I20" s="10">
        <v>63.892560418024907</v>
      </c>
      <c r="J20" s="10">
        <v>36.107439581975093</v>
      </c>
      <c r="K20" s="10">
        <v>52.536229599352737</v>
      </c>
      <c r="L20" s="10"/>
      <c r="M20" s="10">
        <v>0</v>
      </c>
      <c r="N20" s="10">
        <v>52.536229599352737</v>
      </c>
      <c r="O20" s="10">
        <v>47.463770400647263</v>
      </c>
      <c r="P20" s="10">
        <v>0</v>
      </c>
      <c r="Q20" s="10"/>
      <c r="R20" s="10"/>
      <c r="S20" s="10"/>
      <c r="T20" s="10"/>
      <c r="U20" s="10"/>
      <c r="V20" s="10">
        <v>100</v>
      </c>
    </row>
    <row xmlns:x14ac="http://schemas.microsoft.com/office/spreadsheetml/2009/9/ac" r="21" s="194" customFormat="true" ht="12" x14ac:dyDescent="0.2">
      <c r="A21" s="192" t="s">
        <v>282</v>
      </c>
      <c r="B21" s="10">
        <v>2007</v>
      </c>
      <c r="C21" s="193" t="s">
        <v>285</v>
      </c>
      <c r="D21" s="10">
        <v>4771754</v>
      </c>
      <c r="E21" s="10">
        <v>58.397856193871121</v>
      </c>
      <c r="F21" s="10">
        <v>39.461803290568241</v>
      </c>
      <c r="G21" s="10"/>
      <c r="H21" s="10"/>
      <c r="I21" s="10">
        <v>60.538196709431759</v>
      </c>
      <c r="J21" s="10">
        <v>39.461803290568241</v>
      </c>
      <c r="K21" s="10">
        <v>54.452280996311863</v>
      </c>
      <c r="L21" s="10"/>
      <c r="M21" s="10">
        <v>0</v>
      </c>
      <c r="N21" s="10">
        <v>54.452280996311863</v>
      </c>
      <c r="O21" s="10">
        <v>45.547719003688137</v>
      </c>
      <c r="P21" s="10">
        <v>0</v>
      </c>
      <c r="Q21" s="10"/>
      <c r="R21" s="10"/>
      <c r="S21" s="10"/>
      <c r="T21" s="10"/>
      <c r="U21" s="10"/>
      <c r="V21" s="10">
        <v>100</v>
      </c>
    </row>
    <row xmlns:x14ac="http://schemas.microsoft.com/office/spreadsheetml/2009/9/ac" r="22" s="194" customFormat="true" ht="12" x14ac:dyDescent="0.2">
      <c r="A22" s="192" t="s">
        <v>282</v>
      </c>
      <c r="B22" s="10">
        <v>2008</v>
      </c>
      <c r="C22" s="193" t="s">
        <v>285</v>
      </c>
      <c r="D22" s="10">
        <v>4884013</v>
      </c>
      <c r="E22" s="10">
        <v>60.545906416960861</v>
      </c>
      <c r="F22" s="10">
        <v>42.816166999160487</v>
      </c>
      <c r="G22" s="10"/>
      <c r="H22" s="10"/>
      <c r="I22" s="10">
        <v>57.183833000839513</v>
      </c>
      <c r="J22" s="10">
        <v>42.816166999160487</v>
      </c>
      <c r="K22" s="10">
        <v>56.368332393270983</v>
      </c>
      <c r="L22" s="10"/>
      <c r="M22" s="10">
        <v>0</v>
      </c>
      <c r="N22" s="10">
        <v>56.368332393270983</v>
      </c>
      <c r="O22" s="10">
        <v>43.631667606729017</v>
      </c>
      <c r="P22" s="10">
        <v>0</v>
      </c>
      <c r="Q22" s="10"/>
      <c r="R22" s="10"/>
      <c r="S22" s="10"/>
      <c r="T22" s="10"/>
      <c r="U22" s="10"/>
      <c r="V22" s="10">
        <v>100</v>
      </c>
    </row>
    <row xmlns:x14ac="http://schemas.microsoft.com/office/spreadsheetml/2009/9/ac" r="23" s="194" customFormat="true" ht="12" x14ac:dyDescent="0.2">
      <c r="A23" s="192" t="s">
        <v>282</v>
      </c>
      <c r="B23" s="10">
        <v>2009</v>
      </c>
      <c r="C23" s="193" t="s">
        <v>285</v>
      </c>
      <c r="D23" s="10">
        <v>5004483</v>
      </c>
      <c r="E23" s="10">
        <v>62.693956640049691</v>
      </c>
      <c r="F23" s="10">
        <v>46.170530707753642</v>
      </c>
      <c r="G23" s="10"/>
      <c r="H23" s="10"/>
      <c r="I23" s="10">
        <v>53.829469292246358</v>
      </c>
      <c r="J23" s="10">
        <v>46.170530707753642</v>
      </c>
      <c r="K23" s="10">
        <v>58.284383790230549</v>
      </c>
      <c r="L23" s="10"/>
      <c r="M23" s="10">
        <v>0</v>
      </c>
      <c r="N23" s="10">
        <v>58.284383790230549</v>
      </c>
      <c r="O23" s="10">
        <v>41.715616209769451</v>
      </c>
      <c r="P23" s="10">
        <v>0</v>
      </c>
      <c r="Q23" s="10"/>
      <c r="R23" s="10"/>
      <c r="S23" s="10"/>
      <c r="T23" s="10"/>
      <c r="U23" s="10"/>
      <c r="V23" s="10">
        <v>100</v>
      </c>
    </row>
    <row xmlns:x14ac="http://schemas.microsoft.com/office/spreadsheetml/2009/9/ac" r="24" s="194" customFormat="true" ht="12" x14ac:dyDescent="0.2">
      <c r="A24" s="192" t="s">
        <v>282</v>
      </c>
      <c r="B24" s="10">
        <v>2010</v>
      </c>
      <c r="C24" s="193" t="s">
        <v>285</v>
      </c>
      <c r="D24" s="10">
        <v>5134041</v>
      </c>
      <c r="E24" s="10">
        <v>64.842006863139432</v>
      </c>
      <c r="F24" s="10">
        <v>49.524894416346797</v>
      </c>
      <c r="G24" s="10"/>
      <c r="H24" s="10"/>
      <c r="I24" s="10">
        <v>50.475105583653203</v>
      </c>
      <c r="J24" s="10">
        <v>49.524894416346797</v>
      </c>
      <c r="K24" s="10">
        <v>60.200435187189669</v>
      </c>
      <c r="L24" s="10"/>
      <c r="M24" s="10">
        <v>0</v>
      </c>
      <c r="N24" s="10">
        <v>60.200435187189669</v>
      </c>
      <c r="O24" s="10">
        <v>39.799564812810331</v>
      </c>
      <c r="P24" s="10">
        <v>0</v>
      </c>
      <c r="Q24" s="10"/>
      <c r="R24" s="10"/>
      <c r="S24" s="10">
        <v>21.912993056659321</v>
      </c>
      <c r="T24" s="10"/>
      <c r="U24" s="10"/>
      <c r="V24" s="10">
        <v>78.087006943340683</v>
      </c>
    </row>
    <row xmlns:x14ac="http://schemas.microsoft.com/office/spreadsheetml/2009/9/ac" r="25" s="194" customFormat="true" ht="12" x14ac:dyDescent="0.2">
      <c r="A25" s="192" t="s">
        <v>282</v>
      </c>
      <c r="B25" s="10">
        <v>2011</v>
      </c>
      <c r="C25" s="193" t="s">
        <v>285</v>
      </c>
      <c r="D25" s="10">
        <v>5268088</v>
      </c>
      <c r="E25" s="10">
        <v>66.990057086229172</v>
      </c>
      <c r="F25" s="10">
        <v>52.879258124939952</v>
      </c>
      <c r="G25" s="10"/>
      <c r="H25" s="10"/>
      <c r="I25" s="10">
        <v>47.120741875060048</v>
      </c>
      <c r="J25" s="10">
        <v>52.879258124939952</v>
      </c>
      <c r="K25" s="10">
        <v>62.116486584148788</v>
      </c>
      <c r="L25" s="10"/>
      <c r="M25" s="10">
        <v>0</v>
      </c>
      <c r="N25" s="10">
        <v>62.116486584148788</v>
      </c>
      <c r="O25" s="10">
        <v>37.883513415851212</v>
      </c>
      <c r="P25" s="10">
        <v>0</v>
      </c>
      <c r="Q25" s="10"/>
      <c r="R25" s="10"/>
      <c r="S25" s="10">
        <v>21.912993056659321</v>
      </c>
      <c r="T25" s="10"/>
      <c r="U25" s="10"/>
      <c r="V25" s="10">
        <v>78.087006943340683</v>
      </c>
    </row>
    <row xmlns:x14ac="http://schemas.microsoft.com/office/spreadsheetml/2009/9/ac" r="26" s="194" customFormat="true" ht="12" x14ac:dyDescent="0.2">
      <c r="A26" s="192" t="s">
        <v>282</v>
      </c>
      <c r="B26" s="10">
        <v>2012</v>
      </c>
      <c r="C26" s="193" t="s">
        <v>285</v>
      </c>
      <c r="D26" s="10">
        <v>5408076</v>
      </c>
      <c r="E26" s="10">
        <v>69.138107309318912</v>
      </c>
      <c r="F26" s="10">
        <v>56.233621833533107</v>
      </c>
      <c r="G26" s="10"/>
      <c r="H26" s="10"/>
      <c r="I26" s="10">
        <v>43.766378166466893</v>
      </c>
      <c r="J26" s="10">
        <v>56.233621833533107</v>
      </c>
      <c r="K26" s="10">
        <v>64.032537981107907</v>
      </c>
      <c r="L26" s="10"/>
      <c r="M26" s="10">
        <v>0</v>
      </c>
      <c r="N26" s="10">
        <v>64.032537981107907</v>
      </c>
      <c r="O26" s="10">
        <v>35.967462018892093</v>
      </c>
      <c r="P26" s="10">
        <v>0</v>
      </c>
      <c r="Q26" s="10">
        <v>19.299999999999269</v>
      </c>
      <c r="R26" s="10"/>
      <c r="S26" s="10">
        <v>19.299999999999269</v>
      </c>
      <c r="T26" s="10">
        <v>0</v>
      </c>
      <c r="U26" s="10">
        <v>80.700000000000728</v>
      </c>
      <c r="V26" s="10">
        <v>0</v>
      </c>
    </row>
    <row xmlns:x14ac="http://schemas.microsoft.com/office/spreadsheetml/2009/9/ac" r="27" s="194" customFormat="true" ht="12" x14ac:dyDescent="0.2">
      <c r="A27" s="192" t="s">
        <v>282</v>
      </c>
      <c r="B27" s="10">
        <v>2013</v>
      </c>
      <c r="C27" s="193" t="s">
        <v>285</v>
      </c>
      <c r="D27" s="10">
        <v>5558646</v>
      </c>
      <c r="E27" s="10">
        <v>71.286157532408652</v>
      </c>
      <c r="F27" s="10">
        <v>59.587985542126262</v>
      </c>
      <c r="G27" s="10"/>
      <c r="H27" s="10"/>
      <c r="I27" s="10">
        <v>40.412014457873738</v>
      </c>
      <c r="J27" s="10">
        <v>59.587985542126262</v>
      </c>
      <c r="K27" s="10">
        <v>65.948589378067481</v>
      </c>
      <c r="L27" s="10"/>
      <c r="M27" s="10">
        <v>0</v>
      </c>
      <c r="N27" s="10">
        <v>65.948589378067481</v>
      </c>
      <c r="O27" s="10">
        <v>34.051410621932519</v>
      </c>
      <c r="P27" s="10">
        <v>0</v>
      </c>
      <c r="Q27" s="10">
        <v>19.299999999999269</v>
      </c>
      <c r="R27" s="10"/>
      <c r="S27" s="10">
        <v>19.299999999999269</v>
      </c>
      <c r="T27" s="10">
        <v>0</v>
      </c>
      <c r="U27" s="10">
        <v>80.700000000000728</v>
      </c>
      <c r="V27" s="10">
        <v>0</v>
      </c>
    </row>
    <row xmlns:x14ac="http://schemas.microsoft.com/office/spreadsheetml/2009/9/ac" r="28" s="194" customFormat="true" ht="12" x14ac:dyDescent="0.2">
      <c r="A28" s="192" t="s">
        <v>282</v>
      </c>
      <c r="B28" s="10">
        <v>2014</v>
      </c>
      <c r="C28" s="193" t="s">
        <v>285</v>
      </c>
      <c r="D28" s="10">
        <v>5715569</v>
      </c>
      <c r="E28" s="10">
        <v>73.434207755498392</v>
      </c>
      <c r="F28" s="10">
        <v>62.942349250719417</v>
      </c>
      <c r="G28" s="10"/>
      <c r="H28" s="10"/>
      <c r="I28" s="10">
        <v>37.057650749280583</v>
      </c>
      <c r="J28" s="10">
        <v>62.942349250719417</v>
      </c>
      <c r="K28" s="10">
        <v>67.864640775026601</v>
      </c>
      <c r="L28" s="10"/>
      <c r="M28" s="10">
        <v>0</v>
      </c>
      <c r="N28" s="10">
        <v>67.864640775026601</v>
      </c>
      <c r="O28" s="10">
        <v>32.135359224973399</v>
      </c>
      <c r="P28" s="10">
        <v>0</v>
      </c>
      <c r="Q28" s="10">
        <v>19.299999999999269</v>
      </c>
      <c r="R28" s="10"/>
      <c r="S28" s="10">
        <v>19.299999999999269</v>
      </c>
      <c r="T28" s="10">
        <v>0</v>
      </c>
      <c r="U28" s="10">
        <v>80.700000000000728</v>
      </c>
      <c r="V28" s="10">
        <v>0</v>
      </c>
    </row>
    <row xmlns:x14ac="http://schemas.microsoft.com/office/spreadsheetml/2009/9/ac" r="29" s="194" customFormat="true" ht="12" x14ac:dyDescent="0.2">
      <c r="A29" s="192" t="s">
        <v>282</v>
      </c>
      <c r="B29" s="10">
        <v>2015</v>
      </c>
      <c r="C29" s="193" t="s">
        <v>285</v>
      </c>
      <c r="D29" s="10">
        <v>5879147</v>
      </c>
      <c r="E29" s="10">
        <v>75.582257978588132</v>
      </c>
      <c r="F29" s="10">
        <v>66.296712959311662</v>
      </c>
      <c r="G29" s="10"/>
      <c r="H29" s="10"/>
      <c r="I29" s="10">
        <v>33.703287040688338</v>
      </c>
      <c r="J29" s="10">
        <v>66.296712959311662</v>
      </c>
      <c r="K29" s="10">
        <v>69.78069217198572</v>
      </c>
      <c r="L29" s="10"/>
      <c r="M29" s="10">
        <v>0</v>
      </c>
      <c r="N29" s="10">
        <v>69.78069217198572</v>
      </c>
      <c r="O29" s="10">
        <v>30.21930782801428</v>
      </c>
      <c r="P29" s="10">
        <v>0</v>
      </c>
      <c r="Q29" s="10">
        <v>19.299999999999269</v>
      </c>
      <c r="R29" s="10"/>
      <c r="S29" s="10">
        <v>19.299999999999269</v>
      </c>
      <c r="T29" s="10">
        <v>0</v>
      </c>
      <c r="U29" s="10">
        <v>80.700000000000728</v>
      </c>
      <c r="V29" s="10">
        <v>0</v>
      </c>
    </row>
    <row xmlns:x14ac="http://schemas.microsoft.com/office/spreadsheetml/2009/9/ac" r="30" s="194" customFormat="true" ht="12" x14ac:dyDescent="0.2">
      <c r="A30" s="192" t="s">
        <v>282</v>
      </c>
      <c r="B30" s="10">
        <v>2016</v>
      </c>
      <c r="C30" s="193" t="s">
        <v>285</v>
      </c>
      <c r="D30" s="10">
        <v>6048100</v>
      </c>
      <c r="E30" s="10">
        <v>77.730308201677872</v>
      </c>
      <c r="F30" s="10">
        <v>69.651076667904817</v>
      </c>
      <c r="G30" s="10"/>
      <c r="H30" s="10"/>
      <c r="I30" s="10">
        <v>30.348923332095179</v>
      </c>
      <c r="J30" s="10">
        <v>69.651076667904817</v>
      </c>
      <c r="K30" s="10">
        <v>71.696743568945294</v>
      </c>
      <c r="L30" s="10"/>
      <c r="M30" s="10">
        <v>7.1545910870736407</v>
      </c>
      <c r="N30" s="10">
        <v>64.542152481871653</v>
      </c>
      <c r="O30" s="10">
        <v>28.303256431054709</v>
      </c>
      <c r="P30" s="10">
        <v>0</v>
      </c>
      <c r="Q30" s="10">
        <v>19.299999999999269</v>
      </c>
      <c r="R30" s="10"/>
      <c r="S30" s="10">
        <v>19.299999999999269</v>
      </c>
      <c r="T30" s="10">
        <v>0</v>
      </c>
      <c r="U30" s="10">
        <v>80.700000000000728</v>
      </c>
      <c r="V30" s="10">
        <v>0</v>
      </c>
    </row>
    <row xmlns:x14ac="http://schemas.microsoft.com/office/spreadsheetml/2009/9/ac" r="31" s="194" customFormat="true" ht="12" x14ac:dyDescent="0.2">
      <c r="A31" s="192" t="s">
        <v>282</v>
      </c>
      <c r="B31" s="10">
        <v>2017</v>
      </c>
      <c r="C31" s="193" t="s">
        <v>285</v>
      </c>
      <c r="D31" s="10">
        <v>6219400</v>
      </c>
      <c r="E31" s="10">
        <v>79.878358424767612</v>
      </c>
      <c r="F31" s="10">
        <v>73.005440376497972</v>
      </c>
      <c r="G31" s="10"/>
      <c r="H31" s="10"/>
      <c r="I31" s="10">
        <v>26.994559623502031</v>
      </c>
      <c r="J31" s="10">
        <v>73.005440376497972</v>
      </c>
      <c r="K31" s="10">
        <v>73.612794965904413</v>
      </c>
      <c r="L31" s="10"/>
      <c r="M31" s="10">
        <v>17.271564691400268</v>
      </c>
      <c r="N31" s="10">
        <v>56.341230274504142</v>
      </c>
      <c r="O31" s="10">
        <v>26.38720503409559</v>
      </c>
      <c r="P31" s="10">
        <v>0</v>
      </c>
      <c r="Q31" s="10">
        <v>23.89999999999964</v>
      </c>
      <c r="R31" s="10"/>
      <c r="S31" s="10">
        <v>21.912993056659321</v>
      </c>
      <c r="T31" s="10">
        <v>1.987006943340319</v>
      </c>
      <c r="U31" s="10">
        <v>76.100000000000364</v>
      </c>
      <c r="V31" s="10">
        <v>0</v>
      </c>
    </row>
    <row xmlns:x14ac="http://schemas.microsoft.com/office/spreadsheetml/2009/9/ac" r="32" s="194" customFormat="true" ht="12" x14ac:dyDescent="0.2">
      <c r="A32" s="192" t="s">
        <v>282</v>
      </c>
      <c r="B32" s="10">
        <v>2018</v>
      </c>
      <c r="C32" s="193" t="s">
        <v>285</v>
      </c>
      <c r="D32" s="10">
        <v>6390266</v>
      </c>
      <c r="E32" s="10">
        <v>82.026408647857352</v>
      </c>
      <c r="F32" s="10">
        <v>76.359804085091127</v>
      </c>
      <c r="G32" s="10">
        <v>72.786228160328889</v>
      </c>
      <c r="H32" s="10">
        <v>3.5735759247622378</v>
      </c>
      <c r="I32" s="10">
        <v>23.640195914908869</v>
      </c>
      <c r="J32" s="10">
        <v>0</v>
      </c>
      <c r="K32" s="10">
        <v>75.528846362863533</v>
      </c>
      <c r="L32" s="10"/>
      <c r="M32" s="10">
        <v>27.388538295726899</v>
      </c>
      <c r="N32" s="10">
        <v>48.14030806713663</v>
      </c>
      <c r="O32" s="10">
        <v>24.471153637136471</v>
      </c>
      <c r="P32" s="10">
        <v>0</v>
      </c>
      <c r="Q32" s="10">
        <v>28.5</v>
      </c>
      <c r="R32" s="10"/>
      <c r="S32" s="10">
        <v>21.912993056659321</v>
      </c>
      <c r="T32" s="10">
        <v>6.5870069433406826</v>
      </c>
      <c r="U32" s="10">
        <v>71.5</v>
      </c>
      <c r="V32" s="10">
        <v>0</v>
      </c>
    </row>
    <row xmlns:x14ac="http://schemas.microsoft.com/office/spreadsheetml/2009/9/ac" r="33" s="194" customFormat="true" ht="12" x14ac:dyDescent="0.2">
      <c r="A33" s="192" t="s">
        <v>282</v>
      </c>
      <c r="B33" s="10">
        <v>2019</v>
      </c>
      <c r="C33" s="193" t="s">
        <v>285</v>
      </c>
      <c r="D33" s="10">
        <v>6550436</v>
      </c>
      <c r="E33" s="10">
        <v>84.174458870947092</v>
      </c>
      <c r="F33" s="10">
        <v>79.714167793684283</v>
      </c>
      <c r="G33" s="10">
        <v>72.786228160328889</v>
      </c>
      <c r="H33" s="10">
        <v>6.9279396333553933</v>
      </c>
      <c r="I33" s="10">
        <v>20.285832206315721</v>
      </c>
      <c r="J33" s="10">
        <v>0</v>
      </c>
      <c r="K33" s="10">
        <v>77.444897759823107</v>
      </c>
      <c r="L33" s="10"/>
      <c r="M33" s="10">
        <v>37.505511900053527</v>
      </c>
      <c r="N33" s="10">
        <v>39.939385859769573</v>
      </c>
      <c r="O33" s="10">
        <v>22.55510224017689</v>
      </c>
      <c r="P33" s="10">
        <v>0</v>
      </c>
      <c r="Q33" s="10">
        <v>33.100000000000357</v>
      </c>
      <c r="R33" s="10"/>
      <c r="S33" s="10">
        <v>21.912993056659321</v>
      </c>
      <c r="T33" s="10">
        <v>11.18700694334105</v>
      </c>
      <c r="U33" s="10">
        <v>66.899999999999636</v>
      </c>
      <c r="V33" s="10">
        <v>0</v>
      </c>
    </row>
    <row xmlns:x14ac="http://schemas.microsoft.com/office/spreadsheetml/2009/9/ac" r="34" s="194" customFormat="true" ht="12" x14ac:dyDescent="0.2">
      <c r="A34" s="192" t="s">
        <v>282</v>
      </c>
      <c r="B34" s="10">
        <v>2020</v>
      </c>
      <c r="C34" s="193" t="s">
        <v>285</v>
      </c>
      <c r="D34" s="10">
        <v>6707067</v>
      </c>
      <c r="E34" s="10">
        <v>86.322509094035922</v>
      </c>
      <c r="F34" s="10">
        <v>83.068531502277438</v>
      </c>
      <c r="G34" s="10">
        <v>72.786228160328889</v>
      </c>
      <c r="H34" s="10">
        <v>10.28230334194855</v>
      </c>
      <c r="I34" s="10">
        <v>16.931468497722559</v>
      </c>
      <c r="J34" s="10">
        <v>0</v>
      </c>
      <c r="K34" s="10">
        <v>79.360949156782226</v>
      </c>
      <c r="L34" s="10"/>
      <c r="M34" s="10">
        <v>47.622485504380172</v>
      </c>
      <c r="N34" s="10">
        <v>31.738463652402061</v>
      </c>
      <c r="O34" s="10">
        <v>20.63905084321777</v>
      </c>
      <c r="P34" s="10">
        <v>0</v>
      </c>
      <c r="Q34" s="10">
        <v>37.700000000000728</v>
      </c>
      <c r="R34" s="10"/>
      <c r="S34" s="10">
        <v>21.912993056659321</v>
      </c>
      <c r="T34" s="10">
        <v>15.78700694334141</v>
      </c>
      <c r="U34" s="10">
        <v>62.299999999999272</v>
      </c>
      <c r="V34" s="10">
        <v>0</v>
      </c>
    </row>
    <row xmlns:x14ac="http://schemas.microsoft.com/office/spreadsheetml/2009/9/ac" r="35" s="194" customFormat="true" ht="12" x14ac:dyDescent="0.2">
      <c r="A35" s="192" t="s">
        <v>282</v>
      </c>
      <c r="B35" s="10">
        <v>2021</v>
      </c>
      <c r="C35" s="193" t="s">
        <v>285</v>
      </c>
      <c r="D35" s="10">
        <v>6864189</v>
      </c>
      <c r="E35" s="10">
        <v>88.470559317125662</v>
      </c>
      <c r="F35" s="10">
        <v>86.422895210869683</v>
      </c>
      <c r="G35" s="10">
        <v>72.786228160328889</v>
      </c>
      <c r="H35" s="10">
        <v>13.63666705054079</v>
      </c>
      <c r="I35" s="10">
        <v>13.57710478913032</v>
      </c>
      <c r="J35" s="10">
        <v>0</v>
      </c>
      <c r="K35" s="10">
        <v>81.277000553741345</v>
      </c>
      <c r="L35" s="10"/>
      <c r="M35" s="10">
        <v>57.739459108703159</v>
      </c>
      <c r="N35" s="10">
        <v>23.53754144503819</v>
      </c>
      <c r="O35" s="10">
        <v>18.722999446258651</v>
      </c>
      <c r="P35" s="10">
        <v>0</v>
      </c>
      <c r="Q35" s="10">
        <v>42.299999999999272</v>
      </c>
      <c r="R35" s="10"/>
      <c r="S35" s="10">
        <v>21.912993056659321</v>
      </c>
      <c r="T35" s="10">
        <v>20.387006943339959</v>
      </c>
      <c r="U35" s="10">
        <v>57.700000000000728</v>
      </c>
      <c r="V35" s="10">
        <v>0</v>
      </c>
    </row>
    <row xmlns:x14ac="http://schemas.microsoft.com/office/spreadsheetml/2009/9/ac" r="36" s="194" customFormat="true" ht="12" x14ac:dyDescent="0.2">
      <c r="A36" s="192" t="s">
        <v>282</v>
      </c>
      <c r="B36" s="10">
        <v>2022</v>
      </c>
      <c r="C36" s="193" t="s">
        <v>285</v>
      </c>
      <c r="D36" s="10">
        <v>7021774</v>
      </c>
      <c r="E36" s="10">
        <v>90.618609540215402</v>
      </c>
      <c r="F36" s="10">
        <v>89.777258919462838</v>
      </c>
      <c r="G36" s="10">
        <v>72.786228160328889</v>
      </c>
      <c r="H36" s="10">
        <v>16.991030759133949</v>
      </c>
      <c r="I36" s="10">
        <v>10.22274108053716</v>
      </c>
      <c r="J36" s="10">
        <v>0</v>
      </c>
      <c r="K36" s="10">
        <v>83.193051950700465</v>
      </c>
      <c r="L36" s="10"/>
      <c r="M36" s="10">
        <v>67.85643271302979</v>
      </c>
      <c r="N36" s="10">
        <v>15.33661923767067</v>
      </c>
      <c r="O36" s="10">
        <v>16.806948049299539</v>
      </c>
      <c r="P36" s="10">
        <v>0</v>
      </c>
      <c r="Q36" s="10">
        <v>46.899999999999643</v>
      </c>
      <c r="R36" s="10"/>
      <c r="S36" s="10">
        <v>21.912993056659321</v>
      </c>
      <c r="T36" s="10">
        <v>24.987006943340319</v>
      </c>
      <c r="U36" s="10">
        <v>53.100000000000357</v>
      </c>
      <c r="V36" s="10">
        <v>0</v>
      </c>
    </row>
    <row xmlns:x14ac="http://schemas.microsoft.com/office/spreadsheetml/2009/9/ac" r="37" s="194" customFormat="true" ht="12" x14ac:dyDescent="0.2">
      <c r="A37" s="192" t="s">
        <v>282</v>
      </c>
      <c r="B37" s="10">
        <v>2023</v>
      </c>
      <c r="C37" s="193" t="s">
        <v>285</v>
      </c>
      <c r="D37" s="10">
        <v>7035313</v>
      </c>
      <c r="E37" s="10">
        <v>93.131622628055993</v>
      </c>
      <c r="F37" s="10">
        <v>93.131622628055993</v>
      </c>
      <c r="G37" s="10">
        <v>72.786228160328889</v>
      </c>
      <c r="H37" s="10">
        <v>20.3453944677271</v>
      </c>
      <c r="I37" s="10">
        <v>6.8683773719440069</v>
      </c>
      <c r="J37" s="10">
        <v>0</v>
      </c>
      <c r="K37" s="10">
        <v>85.109103347660039</v>
      </c>
      <c r="L37" s="10"/>
      <c r="M37" s="10">
        <v>77.973406317356421</v>
      </c>
      <c r="N37" s="10">
        <v>7.1356970303036178</v>
      </c>
      <c r="O37" s="10">
        <v>14.89089665233996</v>
      </c>
      <c r="P37" s="10">
        <v>0</v>
      </c>
      <c r="Q37" s="10">
        <v>51.5</v>
      </c>
      <c r="R37" s="10"/>
      <c r="S37" s="10">
        <v>21.912993056659321</v>
      </c>
      <c r="T37" s="10">
        <v>29.587006943340679</v>
      </c>
      <c r="U37" s="10">
        <v>48.5</v>
      </c>
      <c r="V37" s="10">
        <v>0</v>
      </c>
    </row>
    <row xmlns:x14ac="http://schemas.microsoft.com/office/spreadsheetml/2009/9/ac" r="38" s="194" customFormat="true" ht="12" x14ac:dyDescent="0.2">
      <c r="A38" s="192" t="s">
        <v>282</v>
      </c>
      <c r="B38" s="10">
        <v>2024</v>
      </c>
      <c r="C38" s="193" t="s">
        <v>285</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94" customFormat="true" ht="12" x14ac:dyDescent="0.2">
      <c r="A39" s="192" t="s">
        <v>282</v>
      </c>
      <c r="B39" s="10">
        <v>2025</v>
      </c>
      <c r="C39" s="193" t="s">
        <v>285</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94" customFormat="true" ht="12" x14ac:dyDescent="0.2">
      <c r="A40" s="192" t="s">
        <v>282</v>
      </c>
      <c r="B40" s="10">
        <v>2026</v>
      </c>
      <c r="C40" s="193" t="s">
        <v>285</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94" customFormat="true" ht="12" x14ac:dyDescent="0.2">
      <c r="A41" s="192" t="s">
        <v>282</v>
      </c>
      <c r="B41" s="10">
        <v>2027</v>
      </c>
      <c r="C41" s="193" t="s">
        <v>285</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94" customFormat="true" ht="12" x14ac:dyDescent="0.2">
      <c r="A42" s="192" t="s">
        <v>282</v>
      </c>
      <c r="B42" s="10">
        <v>2028</v>
      </c>
      <c r="C42" s="193" t="s">
        <v>285</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94" customFormat="true" ht="12" x14ac:dyDescent="0.2">
      <c r="A43" s="192" t="s">
        <v>282</v>
      </c>
      <c r="B43" s="10">
        <v>2029</v>
      </c>
      <c r="C43" s="193" t="s">
        <v>285</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94" customFormat="true" ht="12" x14ac:dyDescent="0.2">
      <c r="A44" s="192" t="s">
        <v>282</v>
      </c>
      <c r="B44" s="10">
        <v>2030</v>
      </c>
      <c r="C44" s="193" t="s">
        <v>285</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94" customFormat="true" ht="12" x14ac:dyDescent="0.2">
      <c r="A45" s="192" t="s">
        <v>282</v>
      </c>
      <c r="B45" s="10">
        <v>2000</v>
      </c>
      <c r="C45" s="193" t="s">
        <v>286</v>
      </c>
      <c r="D45" s="10">
        <v>1630483.1300591279</v>
      </c>
      <c r="E45" s="10">
        <v>92.217398181406281</v>
      </c>
      <c r="F45" s="10">
        <v>73.507161459157032</v>
      </c>
      <c r="G45" s="10"/>
      <c r="H45" s="10"/>
      <c r="I45" s="10">
        <v>26.492838540842971</v>
      </c>
      <c r="J45" s="10">
        <v>73.507161459157032</v>
      </c>
      <c r="K45" s="10">
        <v>75.903256515882731</v>
      </c>
      <c r="L45" s="10"/>
      <c r="M45" s="10"/>
      <c r="N45" s="10"/>
      <c r="O45" s="10">
        <v>24.096743484117269</v>
      </c>
      <c r="P45" s="10">
        <v>75.903256515882731</v>
      </c>
      <c r="Q45" s="10"/>
      <c r="R45" s="10"/>
      <c r="S45" s="10"/>
      <c r="T45" s="10"/>
      <c r="U45" s="10"/>
      <c r="V45" s="10">
        <v>100</v>
      </c>
    </row>
    <row xmlns:x14ac="http://schemas.microsoft.com/office/spreadsheetml/2009/9/ac" r="46" s="194" customFormat="true" ht="12" x14ac:dyDescent="0.2">
      <c r="A46" s="192" t="s">
        <v>282</v>
      </c>
      <c r="B46" s="10">
        <v>2001</v>
      </c>
      <c r="C46" s="193" t="s">
        <v>286</v>
      </c>
      <c r="D46" s="10">
        <v>1667229.7234804151</v>
      </c>
      <c r="E46" s="10">
        <v>92.217398181406281</v>
      </c>
      <c r="F46" s="10">
        <v>73.507161459157032</v>
      </c>
      <c r="G46" s="10"/>
      <c r="H46" s="10"/>
      <c r="I46" s="10">
        <v>26.492838540842971</v>
      </c>
      <c r="J46" s="10">
        <v>73.507161459157032</v>
      </c>
      <c r="K46" s="10">
        <v>75.903256515882731</v>
      </c>
      <c r="L46" s="10"/>
      <c r="M46" s="10"/>
      <c r="N46" s="10"/>
      <c r="O46" s="10">
        <v>24.096743484117269</v>
      </c>
      <c r="P46" s="10">
        <v>75.903256515882731</v>
      </c>
      <c r="Q46" s="10"/>
      <c r="R46" s="10"/>
      <c r="S46" s="10"/>
      <c r="T46" s="10"/>
      <c r="U46" s="10"/>
      <c r="V46" s="10">
        <v>100</v>
      </c>
    </row>
    <row xmlns:x14ac="http://schemas.microsoft.com/office/spreadsheetml/2009/9/ac" r="47" s="194" customFormat="true" ht="12" x14ac:dyDescent="0.2">
      <c r="A47" s="192" t="s">
        <v>282</v>
      </c>
      <c r="B47" s="10">
        <v>2002</v>
      </c>
      <c r="C47" s="193" t="s">
        <v>286</v>
      </c>
      <c r="D47" s="10">
        <v>1704997.3110403831</v>
      </c>
      <c r="E47" s="10">
        <v>92.217398181406281</v>
      </c>
      <c r="F47" s="10">
        <v>73.507161459157032</v>
      </c>
      <c r="G47" s="10"/>
      <c r="H47" s="10"/>
      <c r="I47" s="10">
        <v>26.492838540842971</v>
      </c>
      <c r="J47" s="10">
        <v>73.507161459157032</v>
      </c>
      <c r="K47" s="10">
        <v>75.903256515882731</v>
      </c>
      <c r="L47" s="10"/>
      <c r="M47" s="10"/>
      <c r="N47" s="10"/>
      <c r="O47" s="10">
        <v>24.096743484117269</v>
      </c>
      <c r="P47" s="10">
        <v>75.903256515882731</v>
      </c>
      <c r="Q47" s="10"/>
      <c r="R47" s="10"/>
      <c r="S47" s="10"/>
      <c r="T47" s="10"/>
      <c r="U47" s="10"/>
      <c r="V47" s="10">
        <v>100</v>
      </c>
    </row>
    <row xmlns:x14ac="http://schemas.microsoft.com/office/spreadsheetml/2009/9/ac" r="48" s="194" customFormat="true" ht="12" x14ac:dyDescent="0.2">
      <c r="A48" s="192" t="s">
        <v>282</v>
      </c>
      <c r="B48" s="10">
        <v>2003</v>
      </c>
      <c r="C48" s="193" t="s">
        <v>286</v>
      </c>
      <c r="D48" s="10">
        <v>1750342.737542724</v>
      </c>
      <c r="E48" s="10">
        <v>92.217398181406281</v>
      </c>
      <c r="F48" s="10">
        <v>73.507161459157032</v>
      </c>
      <c r="G48" s="10"/>
      <c r="H48" s="10"/>
      <c r="I48" s="10">
        <v>26.492838540842971</v>
      </c>
      <c r="J48" s="10">
        <v>73.507161459157032</v>
      </c>
      <c r="K48" s="10">
        <v>75.903256515882731</v>
      </c>
      <c r="L48" s="10"/>
      <c r="M48" s="10"/>
      <c r="N48" s="10"/>
      <c r="O48" s="10">
        <v>24.096743484117269</v>
      </c>
      <c r="P48" s="10">
        <v>75.903256515882731</v>
      </c>
      <c r="Q48" s="10"/>
      <c r="R48" s="10"/>
      <c r="S48" s="10"/>
      <c r="T48" s="10"/>
      <c r="U48" s="10"/>
      <c r="V48" s="10">
        <v>100</v>
      </c>
    </row>
    <row xmlns:x14ac="http://schemas.microsoft.com/office/spreadsheetml/2009/9/ac" r="49" s="194" customFormat="true" ht="12" x14ac:dyDescent="0.2">
      <c r="A49" s="192" t="s">
        <v>282</v>
      </c>
      <c r="B49" s="10">
        <v>2004</v>
      </c>
      <c r="C49" s="193" t="s">
        <v>286</v>
      </c>
      <c r="D49" s="10">
        <v>1848751.218772888</v>
      </c>
      <c r="E49" s="10">
        <v>92.217398181406281</v>
      </c>
      <c r="F49" s="10">
        <v>73.507161459157032</v>
      </c>
      <c r="G49" s="10"/>
      <c r="H49" s="10"/>
      <c r="I49" s="10">
        <v>26.492838540842971</v>
      </c>
      <c r="J49" s="10">
        <v>73.507161459157032</v>
      </c>
      <c r="K49" s="10">
        <v>75.903256515882731</v>
      </c>
      <c r="L49" s="10"/>
      <c r="M49" s="10"/>
      <c r="N49" s="10"/>
      <c r="O49" s="10">
        <v>24.096743484117269</v>
      </c>
      <c r="P49" s="10">
        <v>75.903256515882731</v>
      </c>
      <c r="Q49" s="10"/>
      <c r="R49" s="10"/>
      <c r="S49" s="10"/>
      <c r="T49" s="10"/>
      <c r="U49" s="10"/>
      <c r="V49" s="10">
        <v>100</v>
      </c>
    </row>
    <row xmlns:x14ac="http://schemas.microsoft.com/office/spreadsheetml/2009/9/ac" r="50" s="194" customFormat="true" ht="12" x14ac:dyDescent="0.2">
      <c r="A50" s="192" t="s">
        <v>282</v>
      </c>
      <c r="B50" s="10">
        <v>2005</v>
      </c>
      <c r="C50" s="193" t="s">
        <v>286</v>
      </c>
      <c r="D50" s="10">
        <v>1905724.561926842</v>
      </c>
      <c r="E50" s="10">
        <v>92.208602599707277</v>
      </c>
      <c r="F50" s="10">
        <v>74.529081548873592</v>
      </c>
      <c r="G50" s="10"/>
      <c r="H50" s="10"/>
      <c r="I50" s="10">
        <v>25.470918451126408</v>
      </c>
      <c r="J50" s="10">
        <v>74.529081548873592</v>
      </c>
      <c r="K50" s="10">
        <v>76.805998110078008</v>
      </c>
      <c r="L50" s="10"/>
      <c r="M50" s="10"/>
      <c r="N50" s="10"/>
      <c r="O50" s="10">
        <v>23.194001889921989</v>
      </c>
      <c r="P50" s="10">
        <v>76.805998110078008</v>
      </c>
      <c r="Q50" s="10"/>
      <c r="R50" s="10"/>
      <c r="S50" s="10"/>
      <c r="T50" s="10"/>
      <c r="U50" s="10"/>
      <c r="V50" s="10">
        <v>100</v>
      </c>
    </row>
    <row xmlns:x14ac="http://schemas.microsoft.com/office/spreadsheetml/2009/9/ac" r="51" s="194" customFormat="true" ht="12" x14ac:dyDescent="0.2">
      <c r="A51" s="192" t="s">
        <v>282</v>
      </c>
      <c r="B51" s="10">
        <v>2006</v>
      </c>
      <c r="C51" s="193" t="s">
        <v>286</v>
      </c>
      <c r="D51" s="10">
        <v>1965916.995876465</v>
      </c>
      <c r="E51" s="10">
        <v>92.199807018008272</v>
      </c>
      <c r="F51" s="10">
        <v>75.551001638590378</v>
      </c>
      <c r="G51" s="10"/>
      <c r="H51" s="10"/>
      <c r="I51" s="10">
        <v>24.448998361409618</v>
      </c>
      <c r="J51" s="10">
        <v>75.551001638590378</v>
      </c>
      <c r="K51" s="10">
        <v>77.708739704273285</v>
      </c>
      <c r="L51" s="10"/>
      <c r="M51" s="10"/>
      <c r="N51" s="10"/>
      <c r="O51" s="10">
        <v>22.291260295726719</v>
      </c>
      <c r="P51" s="10">
        <v>77.708739704273285</v>
      </c>
      <c r="Q51" s="10"/>
      <c r="R51" s="10"/>
      <c r="S51" s="10"/>
      <c r="T51" s="10"/>
      <c r="U51" s="10"/>
      <c r="V51" s="10">
        <v>100</v>
      </c>
    </row>
    <row xmlns:x14ac="http://schemas.microsoft.com/office/spreadsheetml/2009/9/ac" r="52" s="194" customFormat="true" ht="12" x14ac:dyDescent="0.2">
      <c r="A52" s="192" t="s">
        <v>282</v>
      </c>
      <c r="B52" s="10">
        <v>2007</v>
      </c>
      <c r="C52" s="193" t="s">
        <v>286</v>
      </c>
      <c r="D52" s="10">
        <v>2029665.5566188809</v>
      </c>
      <c r="E52" s="10">
        <v>92.191011436309282</v>
      </c>
      <c r="F52" s="10">
        <v>76.572921728307165</v>
      </c>
      <c r="G52" s="10"/>
      <c r="H52" s="10"/>
      <c r="I52" s="10">
        <v>23.427078271692839</v>
      </c>
      <c r="J52" s="10">
        <v>76.572921728307165</v>
      </c>
      <c r="K52" s="10">
        <v>78.611481298468334</v>
      </c>
      <c r="L52" s="10"/>
      <c r="M52" s="10"/>
      <c r="N52" s="10"/>
      <c r="O52" s="10">
        <v>21.38851870153167</v>
      </c>
      <c r="P52" s="10">
        <v>78.611481298468334</v>
      </c>
      <c r="Q52" s="10"/>
      <c r="R52" s="10"/>
      <c r="S52" s="10"/>
      <c r="T52" s="10"/>
      <c r="U52" s="10"/>
      <c r="V52" s="10">
        <v>100</v>
      </c>
    </row>
    <row xmlns:x14ac="http://schemas.microsoft.com/office/spreadsheetml/2009/9/ac" r="53" s="194" customFormat="true" ht="12" x14ac:dyDescent="0.2">
      <c r="A53" s="192" t="s">
        <v>282</v>
      </c>
      <c r="B53" s="10">
        <v>2008</v>
      </c>
      <c r="C53" s="193" t="s">
        <v>286</v>
      </c>
      <c r="D53" s="10">
        <v>2097536.9945478062</v>
      </c>
      <c r="E53" s="10">
        <v>92.182215854610277</v>
      </c>
      <c r="F53" s="10">
        <v>77.594841818023951</v>
      </c>
      <c r="G53" s="10"/>
      <c r="H53" s="10"/>
      <c r="I53" s="10">
        <v>22.405158181976049</v>
      </c>
      <c r="J53" s="10">
        <v>77.594841818023951</v>
      </c>
      <c r="K53" s="10">
        <v>79.514222892663611</v>
      </c>
      <c r="L53" s="10"/>
      <c r="M53" s="10"/>
      <c r="N53" s="10"/>
      <c r="O53" s="10">
        <v>20.485777107336389</v>
      </c>
      <c r="P53" s="10">
        <v>79.514222892663611</v>
      </c>
      <c r="Q53" s="10"/>
      <c r="R53" s="10"/>
      <c r="S53" s="10"/>
      <c r="T53" s="10"/>
      <c r="U53" s="10"/>
      <c r="V53" s="10">
        <v>100</v>
      </c>
    </row>
    <row xmlns:x14ac="http://schemas.microsoft.com/office/spreadsheetml/2009/9/ac" r="54" s="194" customFormat="true" ht="12" x14ac:dyDescent="0.2">
      <c r="A54" s="192" t="s">
        <v>282</v>
      </c>
      <c r="B54" s="10">
        <v>2009</v>
      </c>
      <c r="C54" s="193" t="s">
        <v>286</v>
      </c>
      <c r="D54" s="10">
        <v>2169893.842005386</v>
      </c>
      <c r="E54" s="10">
        <v>92.173420272911272</v>
      </c>
      <c r="F54" s="10">
        <v>78.616761907740283</v>
      </c>
      <c r="G54" s="10"/>
      <c r="H54" s="10"/>
      <c r="I54" s="10">
        <v>21.38323809225972</v>
      </c>
      <c r="J54" s="10">
        <v>78.616761907740283</v>
      </c>
      <c r="K54" s="10">
        <v>80.41696448685866</v>
      </c>
      <c r="L54" s="10"/>
      <c r="M54" s="10"/>
      <c r="N54" s="10"/>
      <c r="O54" s="10">
        <v>19.58303551314134</v>
      </c>
      <c r="P54" s="10">
        <v>80.41696448685866</v>
      </c>
      <c r="Q54" s="10"/>
      <c r="R54" s="10"/>
      <c r="S54" s="10"/>
      <c r="T54" s="10"/>
      <c r="U54" s="10"/>
      <c r="V54" s="10">
        <v>100</v>
      </c>
    </row>
    <row xmlns:x14ac="http://schemas.microsoft.com/office/spreadsheetml/2009/9/ac" r="55" s="194" customFormat="true" ht="12" x14ac:dyDescent="0.2">
      <c r="A55" s="192" t="s">
        <v>282</v>
      </c>
      <c r="B55" s="10">
        <v>2010</v>
      </c>
      <c r="C55" s="193" t="s">
        <v>286</v>
      </c>
      <c r="D55" s="10">
        <v>2247323.7058253861</v>
      </c>
      <c r="E55" s="10">
        <v>92.164624691212282</v>
      </c>
      <c r="F55" s="10">
        <v>79.63868199745707</v>
      </c>
      <c r="G55" s="10"/>
      <c r="H55" s="10"/>
      <c r="I55" s="10">
        <v>20.36131800254293</v>
      </c>
      <c r="J55" s="10">
        <v>79.63868199745707</v>
      </c>
      <c r="K55" s="10">
        <v>81.319706081053937</v>
      </c>
      <c r="L55" s="10"/>
      <c r="M55" s="10"/>
      <c r="N55" s="10"/>
      <c r="O55" s="10">
        <v>18.68029391894606</v>
      </c>
      <c r="P55" s="10">
        <v>81.319706081053937</v>
      </c>
      <c r="Q55" s="10"/>
      <c r="R55" s="10"/>
      <c r="S55" s="10"/>
      <c r="T55" s="10"/>
      <c r="U55" s="10"/>
      <c r="V55" s="10">
        <v>100</v>
      </c>
    </row>
    <row xmlns:x14ac="http://schemas.microsoft.com/office/spreadsheetml/2009/9/ac" r="56" s="194" customFormat="true" ht="12" x14ac:dyDescent="0.2">
      <c r="A56" s="192" t="s">
        <v>282</v>
      </c>
      <c r="B56" s="10">
        <v>2011</v>
      </c>
      <c r="C56" s="193" t="s">
        <v>286</v>
      </c>
      <c r="D56" s="10">
        <v>2327862.710970764</v>
      </c>
      <c r="E56" s="10">
        <v>92.155829109513292</v>
      </c>
      <c r="F56" s="10">
        <v>80.660602087173856</v>
      </c>
      <c r="G56" s="10"/>
      <c r="H56" s="10"/>
      <c r="I56" s="10">
        <v>19.33939791282614</v>
      </c>
      <c r="J56" s="10">
        <v>80.660602087173856</v>
      </c>
      <c r="K56" s="10">
        <v>82.222447675249214</v>
      </c>
      <c r="L56" s="10"/>
      <c r="M56" s="10"/>
      <c r="N56" s="10"/>
      <c r="O56" s="10">
        <v>17.77755232475079</v>
      </c>
      <c r="P56" s="10">
        <v>82.222447675249214</v>
      </c>
      <c r="Q56" s="10"/>
      <c r="R56" s="10"/>
      <c r="S56" s="10"/>
      <c r="T56" s="10"/>
      <c r="U56" s="10"/>
      <c r="V56" s="10">
        <v>100</v>
      </c>
    </row>
    <row xmlns:x14ac="http://schemas.microsoft.com/office/spreadsheetml/2009/9/ac" r="57" s="194" customFormat="true" ht="12" x14ac:dyDescent="0.2">
      <c r="A57" s="192" t="s">
        <v>282</v>
      </c>
      <c r="B57" s="10">
        <v>2012</v>
      </c>
      <c r="C57" s="193" t="s">
        <v>286</v>
      </c>
      <c r="D57" s="10">
        <v>2412164.1729386901</v>
      </c>
      <c r="E57" s="10">
        <v>92.147033527814287</v>
      </c>
      <c r="F57" s="10">
        <v>81.682522176890643</v>
      </c>
      <c r="G57" s="10"/>
      <c r="H57" s="10"/>
      <c r="I57" s="10">
        <v>18.31747782310936</v>
      </c>
      <c r="J57" s="10">
        <v>81.682522176890643</v>
      </c>
      <c r="K57" s="10">
        <v>83.125189269444263</v>
      </c>
      <c r="L57" s="10"/>
      <c r="M57" s="10"/>
      <c r="N57" s="10"/>
      <c r="O57" s="10">
        <v>16.87481073055574</v>
      </c>
      <c r="P57" s="10">
        <v>83.125189269444263</v>
      </c>
      <c r="Q57" s="10">
        <v>34.450000000000728</v>
      </c>
      <c r="R57" s="10"/>
      <c r="S57" s="10"/>
      <c r="T57" s="10"/>
      <c r="U57" s="10">
        <v>65.549999999999272</v>
      </c>
      <c r="V57" s="10">
        <v>34.450000000000728</v>
      </c>
    </row>
    <row xmlns:x14ac="http://schemas.microsoft.com/office/spreadsheetml/2009/9/ac" r="58" s="194" customFormat="true" ht="12" x14ac:dyDescent="0.2">
      <c r="A58" s="192" t="s">
        <v>282</v>
      </c>
      <c r="B58" s="10">
        <v>2013</v>
      </c>
      <c r="C58" s="193" t="s">
        <v>286</v>
      </c>
      <c r="D58" s="10">
        <v>2502446.8987200172</v>
      </c>
      <c r="E58" s="10">
        <v>92.138237946115282</v>
      </c>
      <c r="F58" s="10">
        <v>82.704442266606975</v>
      </c>
      <c r="G58" s="10"/>
      <c r="H58" s="10"/>
      <c r="I58" s="10">
        <v>17.295557733393029</v>
      </c>
      <c r="J58" s="10">
        <v>82.704442266606975</v>
      </c>
      <c r="K58" s="10">
        <v>84.02793086363954</v>
      </c>
      <c r="L58" s="10"/>
      <c r="M58" s="10"/>
      <c r="N58" s="10"/>
      <c r="O58" s="10">
        <v>15.97206913636046</v>
      </c>
      <c r="P58" s="10">
        <v>84.02793086363954</v>
      </c>
      <c r="Q58" s="10">
        <v>34.450000000000728</v>
      </c>
      <c r="R58" s="10"/>
      <c r="S58" s="10"/>
      <c r="T58" s="10"/>
      <c r="U58" s="10">
        <v>65.549999999999272</v>
      </c>
      <c r="V58" s="10">
        <v>34.450000000000728</v>
      </c>
    </row>
    <row xmlns:x14ac="http://schemas.microsoft.com/office/spreadsheetml/2009/9/ac" r="59" s="194" customFormat="true" ht="12" x14ac:dyDescent="0.2">
      <c r="A59" s="192" t="s">
        <v>282</v>
      </c>
      <c r="B59" s="10">
        <v>2014</v>
      </c>
      <c r="C59" s="193" t="s">
        <v>286</v>
      </c>
      <c r="D59" s="10">
        <v>2596925.9779348369</v>
      </c>
      <c r="E59" s="10">
        <v>92.129442364416292</v>
      </c>
      <c r="F59" s="10">
        <v>83.726362356323762</v>
      </c>
      <c r="G59" s="10"/>
      <c r="H59" s="10"/>
      <c r="I59" s="10">
        <v>16.273637643676238</v>
      </c>
      <c r="J59" s="10">
        <v>83.726362356323762</v>
      </c>
      <c r="K59" s="10">
        <v>84.930672457834817</v>
      </c>
      <c r="L59" s="10"/>
      <c r="M59" s="10"/>
      <c r="N59" s="10"/>
      <c r="O59" s="10">
        <v>15.06932754216518</v>
      </c>
      <c r="P59" s="10">
        <v>84.930672457834817</v>
      </c>
      <c r="Q59" s="10">
        <v>34.450000000000728</v>
      </c>
      <c r="R59" s="10"/>
      <c r="S59" s="10"/>
      <c r="T59" s="10"/>
      <c r="U59" s="10">
        <v>65.549999999999272</v>
      </c>
      <c r="V59" s="10">
        <v>34.450000000000728</v>
      </c>
    </row>
    <row xmlns:x14ac="http://schemas.microsoft.com/office/spreadsheetml/2009/9/ac" r="60" s="194" customFormat="true" ht="12" x14ac:dyDescent="0.2">
      <c r="A60" s="192" t="s">
        <v>282</v>
      </c>
      <c r="B60" s="10">
        <v>2015</v>
      </c>
      <c r="C60" s="193" t="s">
        <v>286</v>
      </c>
      <c r="D60" s="10">
        <v>2696294.3684332268</v>
      </c>
      <c r="E60" s="10">
        <v>92.120646782717287</v>
      </c>
      <c r="F60" s="10">
        <v>84.748282446040548</v>
      </c>
      <c r="G60" s="10"/>
      <c r="H60" s="10"/>
      <c r="I60" s="10">
        <v>15.25171755395945</v>
      </c>
      <c r="J60" s="10">
        <v>84.748282446040548</v>
      </c>
      <c r="K60" s="10">
        <v>85.833414052029866</v>
      </c>
      <c r="L60" s="10"/>
      <c r="M60" s="10"/>
      <c r="N60" s="10"/>
      <c r="O60" s="10">
        <v>14.16658594797013</v>
      </c>
      <c r="P60" s="10">
        <v>85.833414052029866</v>
      </c>
      <c r="Q60" s="10">
        <v>34.450000000000728</v>
      </c>
      <c r="R60" s="10"/>
      <c r="S60" s="10"/>
      <c r="T60" s="10"/>
      <c r="U60" s="10">
        <v>65.549999999999272</v>
      </c>
      <c r="V60" s="10">
        <v>34.450000000000728</v>
      </c>
    </row>
    <row xmlns:x14ac="http://schemas.microsoft.com/office/spreadsheetml/2009/9/ac" r="61" s="194" customFormat="true" ht="12" x14ac:dyDescent="0.2">
      <c r="A61" s="192" t="s">
        <v>282</v>
      </c>
      <c r="B61" s="10">
        <v>2016</v>
      </c>
      <c r="C61" s="193" t="s">
        <v>286</v>
      </c>
      <c r="D61" s="10">
        <v>2800028.4627494812</v>
      </c>
      <c r="E61" s="10">
        <v>92.111851201018283</v>
      </c>
      <c r="F61" s="10">
        <v>85.770202535757335</v>
      </c>
      <c r="G61" s="10"/>
      <c r="H61" s="10"/>
      <c r="I61" s="10">
        <v>14.229797464242671</v>
      </c>
      <c r="J61" s="10">
        <v>85.770202535757335</v>
      </c>
      <c r="K61" s="10">
        <v>86.736155646225143</v>
      </c>
      <c r="L61" s="10"/>
      <c r="M61" s="10"/>
      <c r="N61" s="10"/>
      <c r="O61" s="10">
        <v>13.263844353774861</v>
      </c>
      <c r="P61" s="10">
        <v>86.736155646225143</v>
      </c>
      <c r="Q61" s="10">
        <v>34.450000000000728</v>
      </c>
      <c r="R61" s="10"/>
      <c r="S61" s="10"/>
      <c r="T61" s="10"/>
      <c r="U61" s="10">
        <v>65.549999999999272</v>
      </c>
      <c r="V61" s="10">
        <v>34.450000000000728</v>
      </c>
    </row>
    <row xmlns:x14ac="http://schemas.microsoft.com/office/spreadsheetml/2009/9/ac" r="62" s="194" customFormat="true" ht="12" x14ac:dyDescent="0.2">
      <c r="A62" s="192" t="s">
        <v>282</v>
      </c>
      <c r="B62" s="10">
        <v>2017</v>
      </c>
      <c r="C62" s="193" t="s">
        <v>286</v>
      </c>
      <c r="D62" s="10">
        <v>2906947.664390564</v>
      </c>
      <c r="E62" s="10">
        <v>92.103055619319292</v>
      </c>
      <c r="F62" s="10">
        <v>86.792122625474121</v>
      </c>
      <c r="G62" s="10"/>
      <c r="H62" s="10"/>
      <c r="I62" s="10">
        <v>13.20787737452588</v>
      </c>
      <c r="J62" s="10">
        <v>86.792122625474121</v>
      </c>
      <c r="K62" s="10">
        <v>87.638897240420192</v>
      </c>
      <c r="L62" s="10"/>
      <c r="M62" s="10"/>
      <c r="N62" s="10"/>
      <c r="O62" s="10">
        <v>12.36110275957981</v>
      </c>
      <c r="P62" s="10">
        <v>87.638897240420192</v>
      </c>
      <c r="Q62" s="10">
        <v>37.675000000000182</v>
      </c>
      <c r="R62" s="10"/>
      <c r="S62" s="10"/>
      <c r="T62" s="10"/>
      <c r="U62" s="10">
        <v>62.324999999999818</v>
      </c>
      <c r="V62" s="10">
        <v>37.675000000000182</v>
      </c>
    </row>
    <row xmlns:x14ac="http://schemas.microsoft.com/office/spreadsheetml/2009/9/ac" r="63" s="194" customFormat="true" ht="12" x14ac:dyDescent="0.2">
      <c r="A63" s="192" t="s">
        <v>282</v>
      </c>
      <c r="B63" s="10">
        <v>2018</v>
      </c>
      <c r="C63" s="193" t="s">
        <v>286</v>
      </c>
      <c r="D63" s="10">
        <v>3015694.416526794</v>
      </c>
      <c r="E63" s="10">
        <v>92.094260037620302</v>
      </c>
      <c r="F63" s="10">
        <v>87.814042715190453</v>
      </c>
      <c r="G63" s="10">
        <v>69.962710084033603</v>
      </c>
      <c r="H63" s="10">
        <v>17.851332631156851</v>
      </c>
      <c r="I63" s="10">
        <v>12.18595728480955</v>
      </c>
      <c r="J63" s="10">
        <v>0</v>
      </c>
      <c r="K63" s="10">
        <v>88.541638834615469</v>
      </c>
      <c r="L63" s="10"/>
      <c r="M63" s="10"/>
      <c r="N63" s="10"/>
      <c r="O63" s="10">
        <v>11.458361165384529</v>
      </c>
      <c r="P63" s="10">
        <v>88.541638834615469</v>
      </c>
      <c r="Q63" s="10">
        <v>40.900000000000553</v>
      </c>
      <c r="R63" s="10"/>
      <c r="S63" s="10"/>
      <c r="T63" s="10"/>
      <c r="U63" s="10">
        <v>59.099999999999447</v>
      </c>
      <c r="V63" s="10">
        <v>40.900000000000553</v>
      </c>
    </row>
    <row xmlns:x14ac="http://schemas.microsoft.com/office/spreadsheetml/2009/9/ac" r="64" s="194" customFormat="true" ht="12" x14ac:dyDescent="0.2">
      <c r="A64" s="192" t="s">
        <v>282</v>
      </c>
      <c r="B64" s="10">
        <v>2019</v>
      </c>
      <c r="C64" s="193" t="s">
        <v>286</v>
      </c>
      <c r="D64" s="10">
        <v>3121479.259083862</v>
      </c>
      <c r="E64" s="10">
        <v>92.085464455921297</v>
      </c>
      <c r="F64" s="10">
        <v>88.83596280490724</v>
      </c>
      <c r="G64" s="10">
        <v>69.962710084033603</v>
      </c>
      <c r="H64" s="10">
        <v>18.873252720873641</v>
      </c>
      <c r="I64" s="10">
        <v>11.16403719509276</v>
      </c>
      <c r="J64" s="10">
        <v>0</v>
      </c>
      <c r="K64" s="10">
        <v>89.444380428810746</v>
      </c>
      <c r="L64" s="10"/>
      <c r="M64" s="10"/>
      <c r="N64" s="10"/>
      <c r="O64" s="10">
        <v>10.555619571189251</v>
      </c>
      <c r="P64" s="10">
        <v>89.444380428810746</v>
      </c>
      <c r="Q64" s="10">
        <v>44.125000000000909</v>
      </c>
      <c r="R64" s="10"/>
      <c r="S64" s="10"/>
      <c r="T64" s="10"/>
      <c r="U64" s="10">
        <v>55.874999999999091</v>
      </c>
      <c r="V64" s="10">
        <v>44.125000000000909</v>
      </c>
    </row>
    <row xmlns:x14ac="http://schemas.microsoft.com/office/spreadsheetml/2009/9/ac" r="65" s="194" customFormat="true" ht="12" x14ac:dyDescent="0.2">
      <c r="A65" s="192" t="s">
        <v>282</v>
      </c>
      <c r="B65" s="10">
        <v>2020</v>
      </c>
      <c r="C65" s="193" t="s">
        <v>286</v>
      </c>
      <c r="D65" s="10">
        <v>3227574.8922690582</v>
      </c>
      <c r="E65" s="10">
        <v>92.076668874222293</v>
      </c>
      <c r="F65" s="10">
        <v>89.857882894624026</v>
      </c>
      <c r="G65" s="10">
        <v>69.962710084033603</v>
      </c>
      <c r="H65" s="10">
        <v>19.89517281059042</v>
      </c>
      <c r="I65" s="10">
        <v>10.14211710537597</v>
      </c>
      <c r="J65" s="10">
        <v>0</v>
      </c>
      <c r="K65" s="10">
        <v>90.347122023005795</v>
      </c>
      <c r="L65" s="10"/>
      <c r="M65" s="10"/>
      <c r="N65" s="10"/>
      <c r="O65" s="10">
        <v>9.6528779769942048</v>
      </c>
      <c r="P65" s="10">
        <v>90.347122023005795</v>
      </c>
      <c r="Q65" s="10">
        <v>47.350000000000357</v>
      </c>
      <c r="R65" s="10"/>
      <c r="S65" s="10"/>
      <c r="T65" s="10"/>
      <c r="U65" s="10">
        <v>52.649999999999643</v>
      </c>
      <c r="V65" s="10">
        <v>47.350000000000357</v>
      </c>
    </row>
    <row xmlns:x14ac="http://schemas.microsoft.com/office/spreadsheetml/2009/9/ac" r="66" s="194" customFormat="true" ht="12" x14ac:dyDescent="0.2">
      <c r="A66" s="192" t="s">
        <v>282</v>
      </c>
      <c r="B66" s="10">
        <v>2021</v>
      </c>
      <c r="C66" s="193" t="s">
        <v>286</v>
      </c>
      <c r="D66" s="10">
        <v>3335995.7492607869</v>
      </c>
      <c r="E66" s="10">
        <v>92.067873292523302</v>
      </c>
      <c r="F66" s="10">
        <v>90.879802984340813</v>
      </c>
      <c r="G66" s="10">
        <v>69.962710084033603</v>
      </c>
      <c r="H66" s="10">
        <v>20.91709290030721</v>
      </c>
      <c r="I66" s="10">
        <v>9.1201970156591869</v>
      </c>
      <c r="J66" s="10">
        <v>0</v>
      </c>
      <c r="K66" s="10">
        <v>91.249863617201072</v>
      </c>
      <c r="L66" s="10"/>
      <c r="M66" s="10"/>
      <c r="N66" s="10"/>
      <c r="O66" s="10">
        <v>8.750136382798928</v>
      </c>
      <c r="P66" s="10">
        <v>91.249863617201072</v>
      </c>
      <c r="Q66" s="10">
        <v>50.575000000000728</v>
      </c>
      <c r="R66" s="10"/>
      <c r="S66" s="10"/>
      <c r="T66" s="10"/>
      <c r="U66" s="10">
        <v>49.424999999999272</v>
      </c>
      <c r="V66" s="10">
        <v>50.575000000000728</v>
      </c>
    </row>
    <row xmlns:x14ac="http://schemas.microsoft.com/office/spreadsheetml/2009/9/ac" r="67" s="194" customFormat="true" ht="12" x14ac:dyDescent="0.2">
      <c r="A67" s="192" t="s">
        <v>282</v>
      </c>
      <c r="B67" s="10">
        <v>2022</v>
      </c>
      <c r="C67" s="193" t="s">
        <v>286</v>
      </c>
      <c r="D67" s="10">
        <v>3446707.882781982</v>
      </c>
      <c r="E67" s="10">
        <v>92.059077710824297</v>
      </c>
      <c r="F67" s="10">
        <v>91.901723074057145</v>
      </c>
      <c r="G67" s="10">
        <v>69.962710084033603</v>
      </c>
      <c r="H67" s="10">
        <v>21.939012990023539</v>
      </c>
      <c r="I67" s="10">
        <v>8.0982769259428551</v>
      </c>
      <c r="J67" s="10">
        <v>0</v>
      </c>
      <c r="K67" s="10">
        <v>92.152605211396349</v>
      </c>
      <c r="L67" s="10"/>
      <c r="M67" s="10"/>
      <c r="N67" s="10"/>
      <c r="O67" s="10">
        <v>7.8473947886036513</v>
      </c>
      <c r="P67" s="10">
        <v>92.152605211396349</v>
      </c>
      <c r="Q67" s="10">
        <v>53.800000000000182</v>
      </c>
      <c r="R67" s="10"/>
      <c r="S67" s="10"/>
      <c r="T67" s="10"/>
      <c r="U67" s="10">
        <v>46.199999999999818</v>
      </c>
      <c r="V67" s="10">
        <v>53.800000000000182</v>
      </c>
    </row>
    <row xmlns:x14ac="http://schemas.microsoft.com/office/spreadsheetml/2009/9/ac" r="68" s="194" customFormat="true" ht="12" x14ac:dyDescent="0.2">
      <c r="A68" s="192" t="s">
        <v>282</v>
      </c>
      <c r="B68" s="10">
        <v>2023</v>
      </c>
      <c r="C68" s="193" t="s">
        <v>286</v>
      </c>
      <c r="D68" s="10">
        <v>3488037.7313606641</v>
      </c>
      <c r="E68" s="10">
        <v>92.923643163773932</v>
      </c>
      <c r="F68" s="10">
        <v>92.923643163773932</v>
      </c>
      <c r="G68" s="10">
        <v>69.962710084033603</v>
      </c>
      <c r="H68" s="10">
        <v>22.960933079740329</v>
      </c>
      <c r="I68" s="10">
        <v>7.0763568362260676</v>
      </c>
      <c r="J68" s="10">
        <v>0</v>
      </c>
      <c r="K68" s="10">
        <v>93.055346805591398</v>
      </c>
      <c r="L68" s="10"/>
      <c r="M68" s="10"/>
      <c r="N68" s="10"/>
      <c r="O68" s="10">
        <v>6.9446531944086018</v>
      </c>
      <c r="P68" s="10">
        <v>93.055346805591398</v>
      </c>
      <c r="Q68" s="10">
        <v>57.025000000000553</v>
      </c>
      <c r="R68" s="10"/>
      <c r="S68" s="10"/>
      <c r="T68" s="10"/>
      <c r="U68" s="10">
        <v>42.974999999999447</v>
      </c>
      <c r="V68" s="10">
        <v>57.025000000000553</v>
      </c>
    </row>
    <row xmlns:x14ac="http://schemas.microsoft.com/office/spreadsheetml/2009/9/ac" r="69" s="194" customFormat="true" ht="12" x14ac:dyDescent="0.2">
      <c r="A69" s="192" t="s">
        <v>282</v>
      </c>
      <c r="B69" s="10">
        <v>2024</v>
      </c>
      <c r="C69" s="193" t="s">
        <v>286</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94" customFormat="true" ht="12" x14ac:dyDescent="0.2">
      <c r="A70" s="192" t="s">
        <v>282</v>
      </c>
      <c r="B70" s="10">
        <v>2025</v>
      </c>
      <c r="C70" s="193" t="s">
        <v>286</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94" customFormat="true" ht="12" x14ac:dyDescent="0.2">
      <c r="A71" s="192" t="s">
        <v>282</v>
      </c>
      <c r="B71" s="10">
        <v>2026</v>
      </c>
      <c r="C71" s="193" t="s">
        <v>286</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94" customFormat="true" ht="12" x14ac:dyDescent="0.2">
      <c r="A72" s="192" t="s">
        <v>282</v>
      </c>
      <c r="B72" s="10">
        <v>2027</v>
      </c>
      <c r="C72" s="193" t="s">
        <v>286</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94" customFormat="true" ht="12" x14ac:dyDescent="0.2">
      <c r="A73" s="192" t="s">
        <v>282</v>
      </c>
      <c r="B73" s="10">
        <v>2028</v>
      </c>
      <c r="C73" s="193" t="s">
        <v>286</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94" customFormat="true" ht="12" x14ac:dyDescent="0.2">
      <c r="A74" s="192" t="s">
        <v>282</v>
      </c>
      <c r="B74" s="10">
        <v>2029</v>
      </c>
      <c r="C74" s="193" t="s">
        <v>286</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94" customFormat="true" ht="12" x14ac:dyDescent="0.2">
      <c r="A75" s="192" t="s">
        <v>282</v>
      </c>
      <c r="B75" s="10">
        <v>2030</v>
      </c>
      <c r="C75" s="193" t="s">
        <v>286</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94" customFormat="true" ht="12" x14ac:dyDescent="0.2">
      <c r="A76" s="192" t="s">
        <v>282</v>
      </c>
      <c r="B76" s="10">
        <v>2000</v>
      </c>
      <c r="C76" s="193" t="s">
        <v>287</v>
      </c>
      <c r="D76" s="10">
        <v>2413373.8699408718</v>
      </c>
      <c r="E76" s="10">
        <v>36.915862997272598</v>
      </c>
      <c r="F76" s="10">
        <v>13.272983874679991</v>
      </c>
      <c r="G76" s="10"/>
      <c r="H76" s="10"/>
      <c r="I76" s="10">
        <v>86.727016125320006</v>
      </c>
      <c r="J76" s="10">
        <v>13.272983874679991</v>
      </c>
      <c r="K76" s="10">
        <v>41.908852912839393</v>
      </c>
      <c r="L76" s="10"/>
      <c r="M76" s="10"/>
      <c r="N76" s="10"/>
      <c r="O76" s="10">
        <v>58.091147087160607</v>
      </c>
      <c r="P76" s="10">
        <v>41.908852912839393</v>
      </c>
      <c r="Q76" s="10"/>
      <c r="R76" s="10"/>
      <c r="S76" s="10"/>
      <c r="T76" s="10"/>
      <c r="U76" s="10"/>
      <c r="V76" s="10">
        <v>100</v>
      </c>
    </row>
    <row xmlns:x14ac="http://schemas.microsoft.com/office/spreadsheetml/2009/9/ac" r="77" s="194" customFormat="true" ht="12" x14ac:dyDescent="0.2">
      <c r="A77" s="192" t="s">
        <v>282</v>
      </c>
      <c r="B77" s="10">
        <v>2001</v>
      </c>
      <c r="C77" s="193" t="s">
        <v>287</v>
      </c>
      <c r="D77" s="10">
        <v>2453049.276519584</v>
      </c>
      <c r="E77" s="10">
        <v>36.915862997272598</v>
      </c>
      <c r="F77" s="10">
        <v>13.272983874679991</v>
      </c>
      <c r="G77" s="10"/>
      <c r="H77" s="10"/>
      <c r="I77" s="10">
        <v>86.727016125320006</v>
      </c>
      <c r="J77" s="10">
        <v>13.272983874679991</v>
      </c>
      <c r="K77" s="10">
        <v>41.908852912839393</v>
      </c>
      <c r="L77" s="10"/>
      <c r="M77" s="10"/>
      <c r="N77" s="10"/>
      <c r="O77" s="10">
        <v>58.091147087160607</v>
      </c>
      <c r="P77" s="10">
        <v>41.908852912839393</v>
      </c>
      <c r="Q77" s="10"/>
      <c r="R77" s="10"/>
      <c r="S77" s="10"/>
      <c r="T77" s="10"/>
      <c r="U77" s="10"/>
      <c r="V77" s="10">
        <v>100</v>
      </c>
    </row>
    <row xmlns:x14ac="http://schemas.microsoft.com/office/spreadsheetml/2009/9/ac" r="78" s="194" customFormat="true" ht="12" x14ac:dyDescent="0.2">
      <c r="A78" s="192" t="s">
        <v>282</v>
      </c>
      <c r="B78" s="10">
        <v>2002</v>
      </c>
      <c r="C78" s="193" t="s">
        <v>287</v>
      </c>
      <c r="D78" s="10">
        <v>2493779.6889596172</v>
      </c>
      <c r="E78" s="10">
        <v>36.915862997272598</v>
      </c>
      <c r="F78" s="10">
        <v>13.272983874679991</v>
      </c>
      <c r="G78" s="10"/>
      <c r="H78" s="10"/>
      <c r="I78" s="10">
        <v>86.727016125320006</v>
      </c>
      <c r="J78" s="10">
        <v>13.272983874679991</v>
      </c>
      <c r="K78" s="10">
        <v>41.908852912839393</v>
      </c>
      <c r="L78" s="10"/>
      <c r="M78" s="10"/>
      <c r="N78" s="10"/>
      <c r="O78" s="10">
        <v>58.091147087160607</v>
      </c>
      <c r="P78" s="10">
        <v>41.908852912839393</v>
      </c>
      <c r="Q78" s="10"/>
      <c r="R78" s="10"/>
      <c r="S78" s="10"/>
      <c r="T78" s="10"/>
      <c r="U78" s="10"/>
      <c r="V78" s="10">
        <v>100</v>
      </c>
    </row>
    <row xmlns:x14ac="http://schemas.microsoft.com/office/spreadsheetml/2009/9/ac" r="79" s="194" customFormat="true" ht="12" x14ac:dyDescent="0.2">
      <c r="A79" s="192" t="s">
        <v>282</v>
      </c>
      <c r="B79" s="10">
        <v>2003</v>
      </c>
      <c r="C79" s="193" t="s">
        <v>287</v>
      </c>
      <c r="D79" s="10">
        <v>2529433.2624572748</v>
      </c>
      <c r="E79" s="10">
        <v>36.915862997272598</v>
      </c>
      <c r="F79" s="10">
        <v>13.272983874679991</v>
      </c>
      <c r="G79" s="10"/>
      <c r="H79" s="10"/>
      <c r="I79" s="10">
        <v>86.727016125320006</v>
      </c>
      <c r="J79" s="10">
        <v>13.272983874679991</v>
      </c>
      <c r="K79" s="10">
        <v>41.908852912839393</v>
      </c>
      <c r="L79" s="10"/>
      <c r="M79" s="10"/>
      <c r="N79" s="10"/>
      <c r="O79" s="10">
        <v>58.091147087160607</v>
      </c>
      <c r="P79" s="10">
        <v>41.908852912839393</v>
      </c>
      <c r="Q79" s="10"/>
      <c r="R79" s="10"/>
      <c r="S79" s="10"/>
      <c r="T79" s="10"/>
      <c r="U79" s="10"/>
      <c r="V79" s="10">
        <v>100</v>
      </c>
    </row>
    <row xmlns:x14ac="http://schemas.microsoft.com/office/spreadsheetml/2009/9/ac" r="80" s="194" customFormat="true" ht="12" x14ac:dyDescent="0.2">
      <c r="A80" s="192" t="s">
        <v>282</v>
      </c>
      <c r="B80" s="10">
        <v>2004</v>
      </c>
      <c r="C80" s="193" t="s">
        <v>287</v>
      </c>
      <c r="D80" s="10">
        <v>2626993.7812271118</v>
      </c>
      <c r="E80" s="10">
        <v>36.915862997272598</v>
      </c>
      <c r="F80" s="10">
        <v>13.272983874679991</v>
      </c>
      <c r="G80" s="10"/>
      <c r="H80" s="10"/>
      <c r="I80" s="10">
        <v>86.727016125320006</v>
      </c>
      <c r="J80" s="10">
        <v>13.272983874679991</v>
      </c>
      <c r="K80" s="10">
        <v>41.908852912839393</v>
      </c>
      <c r="L80" s="10"/>
      <c r="M80" s="10"/>
      <c r="N80" s="10"/>
      <c r="O80" s="10">
        <v>58.091147087160607</v>
      </c>
      <c r="P80" s="10">
        <v>41.908852912839393</v>
      </c>
      <c r="Q80" s="10"/>
      <c r="R80" s="10"/>
      <c r="S80" s="10"/>
      <c r="T80" s="10"/>
      <c r="U80" s="10"/>
      <c r="V80" s="10">
        <v>100</v>
      </c>
    </row>
    <row xmlns:x14ac="http://schemas.microsoft.com/office/spreadsheetml/2009/9/ac" r="81" s="194" customFormat="true" ht="12" x14ac:dyDescent="0.2">
      <c r="A81" s="192" t="s">
        <v>282</v>
      </c>
      <c r="B81" s="10">
        <v>2005</v>
      </c>
      <c r="C81" s="193" t="s">
        <v>287</v>
      </c>
      <c r="D81" s="10">
        <v>2662824.4380731578</v>
      </c>
      <c r="E81" s="10">
        <v>40.052815428103713</v>
      </c>
      <c r="F81" s="10">
        <v>17.380686772485209</v>
      </c>
      <c r="G81" s="10"/>
      <c r="H81" s="10"/>
      <c r="I81" s="10">
        <v>82.619313227514795</v>
      </c>
      <c r="J81" s="10">
        <v>17.380686772485209</v>
      </c>
      <c r="K81" s="10">
        <v>44.005945455019173</v>
      </c>
      <c r="L81" s="10"/>
      <c r="M81" s="10"/>
      <c r="N81" s="10"/>
      <c r="O81" s="10">
        <v>55.994054544980827</v>
      </c>
      <c r="P81" s="10">
        <v>44.005945455019173</v>
      </c>
      <c r="Q81" s="10"/>
      <c r="R81" s="10"/>
      <c r="S81" s="10"/>
      <c r="T81" s="10"/>
      <c r="U81" s="10"/>
      <c r="V81" s="10">
        <v>100</v>
      </c>
    </row>
    <row xmlns:x14ac="http://schemas.microsoft.com/office/spreadsheetml/2009/9/ac" r="82" s="194" customFormat="true" ht="12" x14ac:dyDescent="0.2">
      <c r="A82" s="192" t="s">
        <v>282</v>
      </c>
      <c r="B82" s="10">
        <v>2006</v>
      </c>
      <c r="C82" s="193" t="s">
        <v>287</v>
      </c>
      <c r="D82" s="10">
        <v>2701059.004123535</v>
      </c>
      <c r="E82" s="10">
        <v>43.189767858934829</v>
      </c>
      <c r="F82" s="10">
        <v>21.488389670288601</v>
      </c>
      <c r="G82" s="10"/>
      <c r="H82" s="10"/>
      <c r="I82" s="10">
        <v>78.511610329711402</v>
      </c>
      <c r="J82" s="10">
        <v>21.488389670288601</v>
      </c>
      <c r="K82" s="10">
        <v>46.103037997198953</v>
      </c>
      <c r="L82" s="10"/>
      <c r="M82" s="10"/>
      <c r="N82" s="10"/>
      <c r="O82" s="10">
        <v>53.896962002801047</v>
      </c>
      <c r="P82" s="10">
        <v>46.103037997198953</v>
      </c>
      <c r="Q82" s="10"/>
      <c r="R82" s="10"/>
      <c r="S82" s="10"/>
      <c r="T82" s="10"/>
      <c r="U82" s="10"/>
      <c r="V82" s="10">
        <v>100</v>
      </c>
    </row>
    <row xmlns:x14ac="http://schemas.microsoft.com/office/spreadsheetml/2009/9/ac" r="83" s="194" customFormat="true" ht="12" x14ac:dyDescent="0.2">
      <c r="A83" s="192" t="s">
        <v>282</v>
      </c>
      <c r="B83" s="10">
        <v>2007</v>
      </c>
      <c r="C83" s="193" t="s">
        <v>287</v>
      </c>
      <c r="D83" s="10">
        <v>2742088.4433811191</v>
      </c>
      <c r="E83" s="10">
        <v>46.326720289765937</v>
      </c>
      <c r="F83" s="10">
        <v>25.596092568093809</v>
      </c>
      <c r="G83" s="10"/>
      <c r="H83" s="10"/>
      <c r="I83" s="10">
        <v>74.403907431906191</v>
      </c>
      <c r="J83" s="10">
        <v>25.596092568093809</v>
      </c>
      <c r="K83" s="10">
        <v>48.200130539378733</v>
      </c>
      <c r="L83" s="10"/>
      <c r="M83" s="10"/>
      <c r="N83" s="10"/>
      <c r="O83" s="10">
        <v>51.799869460621267</v>
      </c>
      <c r="P83" s="10">
        <v>48.200130539378733</v>
      </c>
      <c r="Q83" s="10"/>
      <c r="R83" s="10"/>
      <c r="S83" s="10"/>
      <c r="T83" s="10"/>
      <c r="U83" s="10"/>
      <c r="V83" s="10">
        <v>100</v>
      </c>
    </row>
    <row xmlns:x14ac="http://schemas.microsoft.com/office/spreadsheetml/2009/9/ac" r="84" s="194" customFormat="true" ht="12" x14ac:dyDescent="0.2">
      <c r="A84" s="192" t="s">
        <v>282</v>
      </c>
      <c r="B84" s="10">
        <v>2008</v>
      </c>
      <c r="C84" s="193" t="s">
        <v>287</v>
      </c>
      <c r="D84" s="10">
        <v>2786476.0054521938</v>
      </c>
      <c r="E84" s="10">
        <v>49.46367272059706</v>
      </c>
      <c r="F84" s="10">
        <v>29.70379546589902</v>
      </c>
      <c r="G84" s="10"/>
      <c r="H84" s="10"/>
      <c r="I84" s="10">
        <v>70.29620453410098</v>
      </c>
      <c r="J84" s="10">
        <v>29.70379546589902</v>
      </c>
      <c r="K84" s="10">
        <v>50.297223081558514</v>
      </c>
      <c r="L84" s="10"/>
      <c r="M84" s="10"/>
      <c r="N84" s="10"/>
      <c r="O84" s="10">
        <v>49.702776918441486</v>
      </c>
      <c r="P84" s="10">
        <v>50.297223081558514</v>
      </c>
      <c r="Q84" s="10"/>
      <c r="R84" s="10"/>
      <c r="S84" s="10"/>
      <c r="T84" s="10"/>
      <c r="U84" s="10"/>
      <c r="V84" s="10">
        <v>100</v>
      </c>
    </row>
    <row xmlns:x14ac="http://schemas.microsoft.com/office/spreadsheetml/2009/9/ac" r="85" s="194" customFormat="true" ht="12" x14ac:dyDescent="0.2">
      <c r="A85" s="192" t="s">
        <v>282</v>
      </c>
      <c r="B85" s="10">
        <v>2009</v>
      </c>
      <c r="C85" s="193" t="s">
        <v>287</v>
      </c>
      <c r="D85" s="10">
        <v>2834589.157994614</v>
      </c>
      <c r="E85" s="10">
        <v>52.600625151429092</v>
      </c>
      <c r="F85" s="10">
        <v>33.811498363702412</v>
      </c>
      <c r="G85" s="10"/>
      <c r="H85" s="10"/>
      <c r="I85" s="10">
        <v>66.188501636297588</v>
      </c>
      <c r="J85" s="10">
        <v>33.811498363702412</v>
      </c>
      <c r="K85" s="10">
        <v>52.394315623738287</v>
      </c>
      <c r="L85" s="10"/>
      <c r="M85" s="10"/>
      <c r="N85" s="10"/>
      <c r="O85" s="10">
        <v>47.605684376261713</v>
      </c>
      <c r="P85" s="10">
        <v>52.394315623738287</v>
      </c>
      <c r="Q85" s="10"/>
      <c r="R85" s="10"/>
      <c r="S85" s="10"/>
      <c r="T85" s="10"/>
      <c r="U85" s="10"/>
      <c r="V85" s="10">
        <v>100</v>
      </c>
    </row>
    <row xmlns:x14ac="http://schemas.microsoft.com/office/spreadsheetml/2009/9/ac" r="86" s="194" customFormat="true" ht="12" x14ac:dyDescent="0.2">
      <c r="A86" s="192" t="s">
        <v>282</v>
      </c>
      <c r="B86" s="10">
        <v>2010</v>
      </c>
      <c r="C86" s="193" t="s">
        <v>287</v>
      </c>
      <c r="D86" s="10">
        <v>2886717.2941746139</v>
      </c>
      <c r="E86" s="10">
        <v>55.737577582260201</v>
      </c>
      <c r="F86" s="10">
        <v>37.919201261507617</v>
      </c>
      <c r="G86" s="10"/>
      <c r="H86" s="10"/>
      <c r="I86" s="10">
        <v>62.080798738492383</v>
      </c>
      <c r="J86" s="10">
        <v>37.919201261507617</v>
      </c>
      <c r="K86" s="10">
        <v>54.491408165918067</v>
      </c>
      <c r="L86" s="10"/>
      <c r="M86" s="10"/>
      <c r="N86" s="10"/>
      <c r="O86" s="10">
        <v>45.508591834081933</v>
      </c>
      <c r="P86" s="10">
        <v>54.491408165918067</v>
      </c>
      <c r="Q86" s="10"/>
      <c r="R86" s="10"/>
      <c r="S86" s="10"/>
      <c r="T86" s="10"/>
      <c r="U86" s="10"/>
      <c r="V86" s="10">
        <v>100</v>
      </c>
    </row>
    <row xmlns:x14ac="http://schemas.microsoft.com/office/spreadsheetml/2009/9/ac" r="87" s="194" customFormat="true" ht="12" x14ac:dyDescent="0.2">
      <c r="A87" s="192" t="s">
        <v>282</v>
      </c>
      <c r="B87" s="10">
        <v>2011</v>
      </c>
      <c r="C87" s="193" t="s">
        <v>287</v>
      </c>
      <c r="D87" s="10">
        <v>2940225.289029236</v>
      </c>
      <c r="E87" s="10">
        <v>58.874530013091317</v>
      </c>
      <c r="F87" s="10">
        <v>42.026904159311023</v>
      </c>
      <c r="G87" s="10"/>
      <c r="H87" s="10"/>
      <c r="I87" s="10">
        <v>57.973095840688977</v>
      </c>
      <c r="J87" s="10">
        <v>42.026904159311023</v>
      </c>
      <c r="K87" s="10">
        <v>56.588500708097847</v>
      </c>
      <c r="L87" s="10"/>
      <c r="M87" s="10"/>
      <c r="N87" s="10"/>
      <c r="O87" s="10">
        <v>43.411499291902153</v>
      </c>
      <c r="P87" s="10">
        <v>56.588500708097847</v>
      </c>
      <c r="Q87" s="10"/>
      <c r="R87" s="10"/>
      <c r="S87" s="10"/>
      <c r="T87" s="10"/>
      <c r="U87" s="10"/>
      <c r="V87" s="10">
        <v>100</v>
      </c>
    </row>
    <row xmlns:x14ac="http://schemas.microsoft.com/office/spreadsheetml/2009/9/ac" r="88" s="194" customFormat="true" ht="12" x14ac:dyDescent="0.2">
      <c r="A88" s="192" t="s">
        <v>282</v>
      </c>
      <c r="B88" s="10">
        <v>2012</v>
      </c>
      <c r="C88" s="193" t="s">
        <v>287</v>
      </c>
      <c r="D88" s="10">
        <v>2995911.8270613099</v>
      </c>
      <c r="E88" s="10">
        <v>62.011482443922432</v>
      </c>
      <c r="F88" s="10">
        <v>46.134607057116227</v>
      </c>
      <c r="G88" s="10"/>
      <c r="H88" s="10"/>
      <c r="I88" s="10">
        <v>53.865392942883773</v>
      </c>
      <c r="J88" s="10">
        <v>46.134607057116227</v>
      </c>
      <c r="K88" s="10">
        <v>58.685593250277627</v>
      </c>
      <c r="L88" s="10"/>
      <c r="M88" s="10"/>
      <c r="N88" s="10"/>
      <c r="O88" s="10">
        <v>41.314406749722373</v>
      </c>
      <c r="P88" s="10">
        <v>58.685593250277627</v>
      </c>
      <c r="Q88" s="10">
        <v>19.049999999999269</v>
      </c>
      <c r="R88" s="10"/>
      <c r="S88" s="10"/>
      <c r="T88" s="10"/>
      <c r="U88" s="10">
        <v>80.950000000000728</v>
      </c>
      <c r="V88" s="10">
        <v>19.049999999999269</v>
      </c>
    </row>
    <row xmlns:x14ac="http://schemas.microsoft.com/office/spreadsheetml/2009/9/ac" r="89" s="194" customFormat="true" ht="12" x14ac:dyDescent="0.2">
      <c r="A89" s="192" t="s">
        <v>282</v>
      </c>
      <c r="B89" s="10">
        <v>2013</v>
      </c>
      <c r="C89" s="193" t="s">
        <v>287</v>
      </c>
      <c r="D89" s="10">
        <v>3056199.1012799842</v>
      </c>
      <c r="E89" s="10">
        <v>65.148434874753548</v>
      </c>
      <c r="F89" s="10">
        <v>50.242309954919619</v>
      </c>
      <c r="G89" s="10"/>
      <c r="H89" s="10"/>
      <c r="I89" s="10">
        <v>49.757690045080381</v>
      </c>
      <c r="J89" s="10">
        <v>50.242309954919619</v>
      </c>
      <c r="K89" s="10">
        <v>60.782685792457407</v>
      </c>
      <c r="L89" s="10"/>
      <c r="M89" s="10"/>
      <c r="N89" s="10"/>
      <c r="O89" s="10">
        <v>39.217314207542593</v>
      </c>
      <c r="P89" s="10">
        <v>60.782685792457407</v>
      </c>
      <c r="Q89" s="10">
        <v>19.049999999999269</v>
      </c>
      <c r="R89" s="10"/>
      <c r="S89" s="10"/>
      <c r="T89" s="10"/>
      <c r="U89" s="10">
        <v>80.950000000000728</v>
      </c>
      <c r="V89" s="10">
        <v>19.049999999999269</v>
      </c>
    </row>
    <row xmlns:x14ac="http://schemas.microsoft.com/office/spreadsheetml/2009/9/ac" r="90" s="194" customFormat="true" ht="12" x14ac:dyDescent="0.2">
      <c r="A90" s="192" t="s">
        <v>282</v>
      </c>
      <c r="B90" s="10">
        <v>2014</v>
      </c>
      <c r="C90" s="193" t="s">
        <v>287</v>
      </c>
      <c r="D90" s="10">
        <v>3118643.0220651631</v>
      </c>
      <c r="E90" s="10">
        <v>68.285387305584663</v>
      </c>
      <c r="F90" s="10">
        <v>54.350012852724831</v>
      </c>
      <c r="G90" s="10"/>
      <c r="H90" s="10"/>
      <c r="I90" s="10">
        <v>45.649987147275169</v>
      </c>
      <c r="J90" s="10">
        <v>54.350012852724831</v>
      </c>
      <c r="K90" s="10">
        <v>62.879778334637187</v>
      </c>
      <c r="L90" s="10"/>
      <c r="M90" s="10"/>
      <c r="N90" s="10"/>
      <c r="O90" s="10">
        <v>37.120221665362813</v>
      </c>
      <c r="P90" s="10">
        <v>62.879778334637187</v>
      </c>
      <c r="Q90" s="10">
        <v>19.049999999999269</v>
      </c>
      <c r="R90" s="10"/>
      <c r="S90" s="10"/>
      <c r="T90" s="10"/>
      <c r="U90" s="10">
        <v>80.950000000000728</v>
      </c>
      <c r="V90" s="10">
        <v>19.049999999999269</v>
      </c>
    </row>
    <row xmlns:x14ac="http://schemas.microsoft.com/office/spreadsheetml/2009/9/ac" r="91" s="194" customFormat="true" ht="12" x14ac:dyDescent="0.2">
      <c r="A91" s="192" t="s">
        <v>282</v>
      </c>
      <c r="B91" s="10">
        <v>2015</v>
      </c>
      <c r="C91" s="193" t="s">
        <v>287</v>
      </c>
      <c r="D91" s="10">
        <v>3182852.6315667718</v>
      </c>
      <c r="E91" s="10">
        <v>71.422339736415779</v>
      </c>
      <c r="F91" s="10">
        <v>58.457715750530042</v>
      </c>
      <c r="G91" s="10"/>
      <c r="H91" s="10"/>
      <c r="I91" s="10">
        <v>41.542284249469958</v>
      </c>
      <c r="J91" s="10">
        <v>58.457715750530042</v>
      </c>
      <c r="K91" s="10">
        <v>64.976870876816974</v>
      </c>
      <c r="L91" s="10"/>
      <c r="M91" s="10"/>
      <c r="N91" s="10"/>
      <c r="O91" s="10">
        <v>35.023129123183033</v>
      </c>
      <c r="P91" s="10">
        <v>64.976870876816974</v>
      </c>
      <c r="Q91" s="10">
        <v>19.049999999999269</v>
      </c>
      <c r="R91" s="10"/>
      <c r="S91" s="10"/>
      <c r="T91" s="10"/>
      <c r="U91" s="10">
        <v>80.950000000000728</v>
      </c>
      <c r="V91" s="10">
        <v>19.049999999999269</v>
      </c>
    </row>
    <row xmlns:x14ac="http://schemas.microsoft.com/office/spreadsheetml/2009/9/ac" r="92" s="194" customFormat="true" ht="12" x14ac:dyDescent="0.2">
      <c r="A92" s="192" t="s">
        <v>282</v>
      </c>
      <c r="B92" s="10">
        <v>2016</v>
      </c>
      <c r="C92" s="193" t="s">
        <v>287</v>
      </c>
      <c r="D92" s="10">
        <v>3248071.5372505188</v>
      </c>
      <c r="E92" s="10">
        <v>74.559292167246895</v>
      </c>
      <c r="F92" s="10">
        <v>62.565418648333427</v>
      </c>
      <c r="G92" s="10"/>
      <c r="H92" s="10"/>
      <c r="I92" s="10">
        <v>37.434581351666573</v>
      </c>
      <c r="J92" s="10">
        <v>62.565418648333427</v>
      </c>
      <c r="K92" s="10">
        <v>67.073963418996755</v>
      </c>
      <c r="L92" s="10"/>
      <c r="M92" s="10"/>
      <c r="N92" s="10"/>
      <c r="O92" s="10">
        <v>32.926036581003252</v>
      </c>
      <c r="P92" s="10">
        <v>67.073963418996755</v>
      </c>
      <c r="Q92" s="10">
        <v>19.049999999999269</v>
      </c>
      <c r="R92" s="10"/>
      <c r="S92" s="10"/>
      <c r="T92" s="10"/>
      <c r="U92" s="10">
        <v>80.950000000000728</v>
      </c>
      <c r="V92" s="10">
        <v>19.049999999999269</v>
      </c>
    </row>
    <row xmlns:x14ac="http://schemas.microsoft.com/office/spreadsheetml/2009/9/ac" r="93" s="194" customFormat="true" ht="12" x14ac:dyDescent="0.2">
      <c r="A93" s="192" t="s">
        <v>282</v>
      </c>
      <c r="B93" s="10">
        <v>2017</v>
      </c>
      <c r="C93" s="193" t="s">
        <v>287</v>
      </c>
      <c r="D93" s="10">
        <v>3312452.335609437</v>
      </c>
      <c r="E93" s="10">
        <v>77.69624459807801</v>
      </c>
      <c r="F93" s="10">
        <v>66.673121546138645</v>
      </c>
      <c r="G93" s="10"/>
      <c r="H93" s="10"/>
      <c r="I93" s="10">
        <v>33.326878453861347</v>
      </c>
      <c r="J93" s="10">
        <v>66.673121546138645</v>
      </c>
      <c r="K93" s="10">
        <v>69.171055961176535</v>
      </c>
      <c r="L93" s="10"/>
      <c r="M93" s="10"/>
      <c r="N93" s="10"/>
      <c r="O93" s="10">
        <v>30.828944038823469</v>
      </c>
      <c r="P93" s="10">
        <v>69.171055961176535</v>
      </c>
      <c r="Q93" s="10">
        <v>22.574999999999822</v>
      </c>
      <c r="R93" s="10"/>
      <c r="S93" s="10"/>
      <c r="T93" s="10"/>
      <c r="U93" s="10">
        <v>77.425000000000182</v>
      </c>
      <c r="V93" s="10">
        <v>22.574999999999822</v>
      </c>
    </row>
    <row xmlns:x14ac="http://schemas.microsoft.com/office/spreadsheetml/2009/9/ac" r="94" s="194" customFormat="true" ht="12" x14ac:dyDescent="0.2">
      <c r="A94" s="192" t="s">
        <v>282</v>
      </c>
      <c r="B94" s="10">
        <v>2018</v>
      </c>
      <c r="C94" s="193" t="s">
        <v>287</v>
      </c>
      <c r="D94" s="10">
        <v>3374571.583473206</v>
      </c>
      <c r="E94" s="10">
        <v>80.833197028910035</v>
      </c>
      <c r="F94" s="10">
        <v>70.780824443942038</v>
      </c>
      <c r="G94" s="10">
        <v>70.780824443942038</v>
      </c>
      <c r="H94" s="10">
        <v>0</v>
      </c>
      <c r="I94" s="10">
        <v>29.219175556057959</v>
      </c>
      <c r="J94" s="10">
        <v>0</v>
      </c>
      <c r="K94" s="10">
        <v>71.268148503356315</v>
      </c>
      <c r="L94" s="10"/>
      <c r="M94" s="10"/>
      <c r="N94" s="10"/>
      <c r="O94" s="10">
        <v>28.731851496643689</v>
      </c>
      <c r="P94" s="10">
        <v>71.268148503356315</v>
      </c>
      <c r="Q94" s="10">
        <v>26.099999999999451</v>
      </c>
      <c r="R94" s="10"/>
      <c r="S94" s="10"/>
      <c r="T94" s="10"/>
      <c r="U94" s="10">
        <v>73.900000000000546</v>
      </c>
      <c r="V94" s="10">
        <v>26.099999999999451</v>
      </c>
    </row>
    <row xmlns:x14ac="http://schemas.microsoft.com/office/spreadsheetml/2009/9/ac" r="95" s="194" customFormat="true" ht="12" x14ac:dyDescent="0.2">
      <c r="A95" s="192" t="s">
        <v>282</v>
      </c>
      <c r="B95" s="10">
        <v>2019</v>
      </c>
      <c r="C95" s="193" t="s">
        <v>287</v>
      </c>
      <c r="D95" s="10">
        <v>3428956.740916138</v>
      </c>
      <c r="E95" s="10">
        <v>83.970149459741151</v>
      </c>
      <c r="F95" s="10">
        <v>74.888527341747249</v>
      </c>
      <c r="G95" s="10">
        <v>74.888527341747249</v>
      </c>
      <c r="H95" s="10">
        <v>0</v>
      </c>
      <c r="I95" s="10">
        <v>25.111472658252751</v>
      </c>
      <c r="J95" s="10">
        <v>0</v>
      </c>
      <c r="K95" s="10">
        <v>73.365241045536095</v>
      </c>
      <c r="L95" s="10"/>
      <c r="M95" s="10"/>
      <c r="N95" s="10"/>
      <c r="O95" s="10">
        <v>26.634758954463901</v>
      </c>
      <c r="P95" s="10">
        <v>73.365241045536095</v>
      </c>
      <c r="Q95" s="10">
        <v>29.624999999999091</v>
      </c>
      <c r="R95" s="10"/>
      <c r="S95" s="10"/>
      <c r="T95" s="10"/>
      <c r="U95" s="10">
        <v>70.375000000000909</v>
      </c>
      <c r="V95" s="10">
        <v>29.624999999999091</v>
      </c>
    </row>
    <row xmlns:x14ac="http://schemas.microsoft.com/office/spreadsheetml/2009/9/ac" r="96" s="194" customFormat="true" ht="12" x14ac:dyDescent="0.2">
      <c r="A96" s="192" t="s">
        <v>282</v>
      </c>
      <c r="B96" s="10">
        <v>2020</v>
      </c>
      <c r="C96" s="193" t="s">
        <v>287</v>
      </c>
      <c r="D96" s="10">
        <v>3479492.1077309418</v>
      </c>
      <c r="E96" s="10">
        <v>87.107101890572267</v>
      </c>
      <c r="F96" s="10">
        <v>78.996230239550641</v>
      </c>
      <c r="G96" s="10">
        <v>75.739537223340037</v>
      </c>
      <c r="H96" s="10">
        <v>3.2566930162106051</v>
      </c>
      <c r="I96" s="10">
        <v>21.003769760449359</v>
      </c>
      <c r="J96" s="10">
        <v>0</v>
      </c>
      <c r="K96" s="10">
        <v>75.462333587715875</v>
      </c>
      <c r="L96" s="10"/>
      <c r="M96" s="10"/>
      <c r="N96" s="10"/>
      <c r="O96" s="10">
        <v>24.537666412284121</v>
      </c>
      <c r="P96" s="10">
        <v>75.462333587715875</v>
      </c>
      <c r="Q96" s="10">
        <v>33.149999999999643</v>
      </c>
      <c r="R96" s="10"/>
      <c r="S96" s="10"/>
      <c r="T96" s="10"/>
      <c r="U96" s="10">
        <v>66.850000000000364</v>
      </c>
      <c r="V96" s="10">
        <v>33.149999999999643</v>
      </c>
    </row>
    <row xmlns:x14ac="http://schemas.microsoft.com/office/spreadsheetml/2009/9/ac" r="97" s="194" customFormat="true" ht="12" x14ac:dyDescent="0.2">
      <c r="A97" s="192" t="s">
        <v>282</v>
      </c>
      <c r="B97" s="10">
        <v>2021</v>
      </c>
      <c r="C97" s="193" t="s">
        <v>287</v>
      </c>
      <c r="D97" s="10">
        <v>3528193.2507392131</v>
      </c>
      <c r="E97" s="10">
        <v>90.244054321403382</v>
      </c>
      <c r="F97" s="10">
        <v>83.103933137355853</v>
      </c>
      <c r="G97" s="10">
        <v>75.739537223340037</v>
      </c>
      <c r="H97" s="10">
        <v>7.3643959140158159</v>
      </c>
      <c r="I97" s="10">
        <v>16.896066862644151</v>
      </c>
      <c r="J97" s="10">
        <v>0</v>
      </c>
      <c r="K97" s="10">
        <v>77.559426129895655</v>
      </c>
      <c r="L97" s="10"/>
      <c r="M97" s="10"/>
      <c r="N97" s="10"/>
      <c r="O97" s="10">
        <v>22.440573870104341</v>
      </c>
      <c r="P97" s="10">
        <v>77.559426129895655</v>
      </c>
      <c r="Q97" s="10">
        <v>36.674999999999272</v>
      </c>
      <c r="R97" s="10"/>
      <c r="S97" s="10"/>
      <c r="T97" s="10"/>
      <c r="U97" s="10">
        <v>63.325000000000728</v>
      </c>
      <c r="V97" s="10">
        <v>36.674999999999272</v>
      </c>
    </row>
    <row xmlns:x14ac="http://schemas.microsoft.com/office/spreadsheetml/2009/9/ac" r="98" s="194" customFormat="true" ht="12" x14ac:dyDescent="0.2">
      <c r="A98" s="192" t="s">
        <v>282</v>
      </c>
      <c r="B98" s="10">
        <v>2022</v>
      </c>
      <c r="C98" s="193" t="s">
        <v>287</v>
      </c>
      <c r="D98" s="10">
        <v>3575066.117218018</v>
      </c>
      <c r="E98" s="10">
        <v>93.381006752234498</v>
      </c>
      <c r="F98" s="10">
        <v>87.211636035159245</v>
      </c>
      <c r="G98" s="10">
        <v>75.739537223340037</v>
      </c>
      <c r="H98" s="10">
        <v>11.47209881181921</v>
      </c>
      <c r="I98" s="10">
        <v>12.788363964840761</v>
      </c>
      <c r="J98" s="10">
        <v>0</v>
      </c>
      <c r="K98" s="10">
        <v>79.656518672075435</v>
      </c>
      <c r="L98" s="10"/>
      <c r="M98" s="10"/>
      <c r="N98" s="10"/>
      <c r="O98" s="10">
        <v>20.343481327924561</v>
      </c>
      <c r="P98" s="10">
        <v>79.656518672075435</v>
      </c>
      <c r="Q98" s="10">
        <v>40.199999999999818</v>
      </c>
      <c r="R98" s="10"/>
      <c r="S98" s="10"/>
      <c r="T98" s="10"/>
      <c r="U98" s="10">
        <v>59.800000000000182</v>
      </c>
      <c r="V98" s="10">
        <v>40.199999999999818</v>
      </c>
    </row>
    <row xmlns:x14ac="http://schemas.microsoft.com/office/spreadsheetml/2009/9/ac" r="99" s="194" customFormat="true" ht="12" x14ac:dyDescent="0.2">
      <c r="A99" s="192" t="s">
        <v>282</v>
      </c>
      <c r="B99" s="10">
        <v>2023</v>
      </c>
      <c r="C99" s="193" t="s">
        <v>287</v>
      </c>
      <c r="D99" s="10">
        <v>3547275.2686393359</v>
      </c>
      <c r="E99" s="10">
        <v>96.517959183065614</v>
      </c>
      <c r="F99" s="10">
        <v>91.319338932964456</v>
      </c>
      <c r="G99" s="10">
        <v>75.739537223340037</v>
      </c>
      <c r="H99" s="10">
        <v>15.579801709624419</v>
      </c>
      <c r="I99" s="10">
        <v>8.680661067035544</v>
      </c>
      <c r="J99" s="10">
        <v>0</v>
      </c>
      <c r="K99" s="10">
        <v>81.753611214255216</v>
      </c>
      <c r="L99" s="10"/>
      <c r="M99" s="10"/>
      <c r="N99" s="10"/>
      <c r="O99" s="10">
        <v>18.246388785744781</v>
      </c>
      <c r="P99" s="10">
        <v>81.753611214255216</v>
      </c>
      <c r="Q99" s="10">
        <v>43.724999999999447</v>
      </c>
      <c r="R99" s="10"/>
      <c r="S99" s="10"/>
      <c r="T99" s="10"/>
      <c r="U99" s="10">
        <v>56.275000000000553</v>
      </c>
      <c r="V99" s="10">
        <v>43.724999999999447</v>
      </c>
    </row>
    <row xmlns:x14ac="http://schemas.microsoft.com/office/spreadsheetml/2009/9/ac" r="100" s="194" customFormat="true" ht="12" x14ac:dyDescent="0.2">
      <c r="A100" s="192" t="s">
        <v>282</v>
      </c>
      <c r="B100" s="10">
        <v>2024</v>
      </c>
      <c r="C100" s="193" t="s">
        <v>287</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94" customFormat="true" ht="12" x14ac:dyDescent="0.2">
      <c r="A101" s="192" t="s">
        <v>282</v>
      </c>
      <c r="B101" s="10">
        <v>2025</v>
      </c>
      <c r="C101" s="193" t="s">
        <v>287</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94" customFormat="true" ht="12" x14ac:dyDescent="0.2">
      <c r="A102" s="192" t="s">
        <v>282</v>
      </c>
      <c r="B102" s="10">
        <v>2026</v>
      </c>
      <c r="C102" s="193" t="s">
        <v>287</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94" customFormat="true" ht="12" x14ac:dyDescent="0.2">
      <c r="A103" s="192" t="s">
        <v>282</v>
      </c>
      <c r="B103" s="10">
        <v>2027</v>
      </c>
      <c r="C103" s="193" t="s">
        <v>287</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94" customFormat="true" ht="12" x14ac:dyDescent="0.2">
      <c r="A104" s="192" t="s">
        <v>282</v>
      </c>
      <c r="B104" s="10">
        <v>2028</v>
      </c>
      <c r="C104" s="193" t="s">
        <v>287</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94" customFormat="true" ht="12" x14ac:dyDescent="0.2">
      <c r="A105" s="192" t="s">
        <v>282</v>
      </c>
      <c r="B105" s="10">
        <v>2029</v>
      </c>
      <c r="C105" s="193" t="s">
        <v>287</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94" customFormat="true" ht="12" x14ac:dyDescent="0.2">
      <c r="A106" s="192" t="s">
        <v>282</v>
      </c>
      <c r="B106" s="10">
        <v>2030</v>
      </c>
      <c r="C106" s="193" t="s">
        <v>287</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94" customFormat="true" ht="12" x14ac:dyDescent="0.2">
      <c r="A107" s="192" t="s">
        <v>282</v>
      </c>
      <c r="B107" s="10">
        <v>2000</v>
      </c>
      <c r="C107" s="193" t="s">
        <v>288</v>
      </c>
      <c r="D107" s="10">
        <v>863156</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94" customFormat="true" ht="12" x14ac:dyDescent="0.2">
      <c r="A108" s="192" t="s">
        <v>282</v>
      </c>
      <c r="B108" s="10">
        <v>2001</v>
      </c>
      <c r="C108" s="193" t="s">
        <v>288</v>
      </c>
      <c r="D108" s="10">
        <v>876761</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94" customFormat="true" ht="12" x14ac:dyDescent="0.2">
      <c r="A109" s="192" t="s">
        <v>282</v>
      </c>
      <c r="B109" s="10">
        <v>2002</v>
      </c>
      <c r="C109" s="193" t="s">
        <v>288</v>
      </c>
      <c r="D109" s="10">
        <v>895407</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94" customFormat="true" ht="12" x14ac:dyDescent="0.2">
      <c r="A110" s="192" t="s">
        <v>282</v>
      </c>
      <c r="B110" s="10">
        <v>2003</v>
      </c>
      <c r="C110" s="195" t="s">
        <v>288</v>
      </c>
      <c r="D110" s="10">
        <v>916868</v>
      </c>
      <c r="E110" s="10"/>
      <c r="F110" s="10"/>
      <c r="G110" s="10"/>
      <c r="H110" s="10"/>
      <c r="I110" s="10"/>
      <c r="J110" s="10">
        <v>100</v>
      </c>
      <c r="K110" s="10"/>
      <c r="L110" s="10"/>
      <c r="M110" s="10"/>
      <c r="N110" s="10"/>
      <c r="O110" s="10"/>
      <c r="P110" s="10">
        <v>100</v>
      </c>
      <c r="Q110" s="10"/>
      <c r="R110" s="10"/>
      <c r="S110" s="10"/>
      <c r="T110" s="10"/>
      <c r="U110" s="10"/>
      <c r="V110" s="10">
        <v>100</v>
      </c>
      <c r="W110" s="196"/>
      <c r="X110" s="196"/>
      <c r="Y110" s="196"/>
      <c r="Z110" s="196"/>
      <c r="AA110" s="196"/>
      <c r="AB110" s="196"/>
      <c r="AC110" s="196"/>
      <c r="AD110" s="196"/>
      <c r="AE110" s="196"/>
    </row>
    <row xmlns:x14ac="http://schemas.microsoft.com/office/spreadsheetml/2009/9/ac" r="111" s="194" customFormat="true" ht="12" x14ac:dyDescent="0.2">
      <c r="A111" s="192" t="s">
        <v>282</v>
      </c>
      <c r="B111" s="10">
        <v>2004</v>
      </c>
      <c r="C111" s="195" t="s">
        <v>288</v>
      </c>
      <c r="D111" s="10">
        <v>978298</v>
      </c>
      <c r="E111" s="10"/>
      <c r="F111" s="10"/>
      <c r="G111" s="10"/>
      <c r="H111" s="10"/>
      <c r="I111" s="10"/>
      <c r="J111" s="10">
        <v>100</v>
      </c>
      <c r="K111" s="10"/>
      <c r="L111" s="10"/>
      <c r="M111" s="10"/>
      <c r="N111" s="10"/>
      <c r="O111" s="10"/>
      <c r="P111" s="10">
        <v>100</v>
      </c>
      <c r="Q111" s="10"/>
      <c r="R111" s="10"/>
      <c r="S111" s="10"/>
      <c r="T111" s="10"/>
      <c r="U111" s="10"/>
      <c r="V111" s="10">
        <v>100</v>
      </c>
      <c r="W111" s="196"/>
      <c r="X111" s="196"/>
      <c r="Y111" s="196"/>
      <c r="Z111" s="196"/>
      <c r="AA111" s="196"/>
      <c r="AB111" s="196"/>
      <c r="AC111" s="196"/>
      <c r="AD111" s="196"/>
      <c r="AE111" s="196"/>
    </row>
    <row xmlns:x14ac="http://schemas.microsoft.com/office/spreadsheetml/2009/9/ac" r="112" s="194" customFormat="true" ht="12" x14ac:dyDescent="0.2">
      <c r="A112" s="192" t="s">
        <v>282</v>
      </c>
      <c r="B112" s="10">
        <v>2005</v>
      </c>
      <c r="C112" s="195" t="s">
        <v>288</v>
      </c>
      <c r="D112" s="10">
        <v>1006502</v>
      </c>
      <c r="E112" s="10"/>
      <c r="F112" s="10"/>
      <c r="G112" s="10"/>
      <c r="H112" s="10"/>
      <c r="I112" s="10"/>
      <c r="J112" s="10">
        <v>100</v>
      </c>
      <c r="K112" s="10"/>
      <c r="L112" s="10"/>
      <c r="M112" s="10"/>
      <c r="N112" s="10"/>
      <c r="O112" s="10"/>
      <c r="P112" s="10">
        <v>100</v>
      </c>
      <c r="Q112" s="10"/>
      <c r="R112" s="10"/>
      <c r="S112" s="10"/>
      <c r="T112" s="10"/>
      <c r="U112" s="10"/>
      <c r="V112" s="10">
        <v>100</v>
      </c>
      <c r="W112" s="196"/>
      <c r="X112" s="196"/>
      <c r="Y112" s="196"/>
      <c r="Z112" s="196"/>
      <c r="AA112" s="196"/>
      <c r="AB112" s="196"/>
      <c r="AC112" s="196"/>
      <c r="AD112" s="196"/>
      <c r="AE112" s="196"/>
    </row>
    <row xmlns:x14ac="http://schemas.microsoft.com/office/spreadsheetml/2009/9/ac" r="113" s="194" customFormat="true" ht="12" x14ac:dyDescent="0.2">
      <c r="A113" s="192" t="s">
        <v>282</v>
      </c>
      <c r="B113" s="10">
        <v>2006</v>
      </c>
      <c r="C113" s="195" t="s">
        <v>288</v>
      </c>
      <c r="D113" s="10">
        <v>1032455</v>
      </c>
      <c r="E113" s="10"/>
      <c r="F113" s="10"/>
      <c r="G113" s="10"/>
      <c r="H113" s="10"/>
      <c r="I113" s="10"/>
      <c r="J113" s="10">
        <v>100</v>
      </c>
      <c r="K113" s="10"/>
      <c r="L113" s="10"/>
      <c r="M113" s="10"/>
      <c r="N113" s="10"/>
      <c r="O113" s="10"/>
      <c r="P113" s="10">
        <v>100</v>
      </c>
      <c r="Q113" s="10"/>
      <c r="R113" s="10"/>
      <c r="S113" s="10"/>
      <c r="T113" s="10"/>
      <c r="U113" s="10"/>
      <c r="V113" s="10">
        <v>100</v>
      </c>
      <c r="W113" s="196"/>
      <c r="X113" s="196"/>
      <c r="Y113" s="196"/>
      <c r="Z113" s="196"/>
      <c r="AA113" s="196"/>
      <c r="AB113" s="196"/>
      <c r="AC113" s="196"/>
      <c r="AD113" s="196"/>
      <c r="AE113" s="196"/>
    </row>
    <row xmlns:x14ac="http://schemas.microsoft.com/office/spreadsheetml/2009/9/ac" r="114" s="194" customFormat="true" ht="12" x14ac:dyDescent="0.2">
      <c r="A114" s="192" t="s">
        <v>282</v>
      </c>
      <c r="B114" s="10">
        <v>2007</v>
      </c>
      <c r="C114" s="195" t="s">
        <v>288</v>
      </c>
      <c r="D114" s="10">
        <v>1061434</v>
      </c>
      <c r="E114" s="10"/>
      <c r="F114" s="10"/>
      <c r="G114" s="10"/>
      <c r="H114" s="10"/>
      <c r="I114" s="10"/>
      <c r="J114" s="10">
        <v>100</v>
      </c>
      <c r="K114" s="10"/>
      <c r="L114" s="10"/>
      <c r="M114" s="10"/>
      <c r="N114" s="10"/>
      <c r="O114" s="10"/>
      <c r="P114" s="10">
        <v>100</v>
      </c>
      <c r="Q114" s="10"/>
      <c r="R114" s="10"/>
      <c r="S114" s="10"/>
      <c r="T114" s="10"/>
      <c r="U114" s="10"/>
      <c r="V114" s="10">
        <v>100</v>
      </c>
      <c r="W114" s="196"/>
      <c r="X114" s="196"/>
      <c r="Y114" s="196"/>
      <c r="Z114" s="196"/>
      <c r="AA114" s="196"/>
      <c r="AB114" s="196"/>
      <c r="AC114" s="196"/>
      <c r="AD114" s="196"/>
      <c r="AE114" s="196"/>
    </row>
    <row xmlns:x14ac="http://schemas.microsoft.com/office/spreadsheetml/2009/9/ac" r="115" s="194" customFormat="true" ht="12" x14ac:dyDescent="0.2">
      <c r="A115" s="192" t="s">
        <v>282</v>
      </c>
      <c r="B115" s="10">
        <v>2008</v>
      </c>
      <c r="C115" s="195" t="s">
        <v>288</v>
      </c>
      <c r="D115" s="10">
        <v>1091275</v>
      </c>
      <c r="E115" s="10"/>
      <c r="F115" s="10"/>
      <c r="G115" s="10"/>
      <c r="H115" s="10"/>
      <c r="I115" s="10"/>
      <c r="J115" s="10">
        <v>100</v>
      </c>
      <c r="K115" s="10"/>
      <c r="L115" s="10"/>
      <c r="M115" s="10"/>
      <c r="N115" s="10"/>
      <c r="O115" s="10"/>
      <c r="P115" s="10">
        <v>100</v>
      </c>
      <c r="Q115" s="10"/>
      <c r="R115" s="10"/>
      <c r="S115" s="10"/>
      <c r="T115" s="10"/>
      <c r="U115" s="10"/>
      <c r="V115" s="10">
        <v>100</v>
      </c>
      <c r="W115" s="196"/>
      <c r="X115" s="196"/>
      <c r="Y115" s="196"/>
      <c r="Z115" s="196"/>
      <c r="AA115" s="196"/>
      <c r="AB115" s="196"/>
      <c r="AC115" s="196"/>
      <c r="AD115" s="196"/>
      <c r="AE115" s="196"/>
    </row>
    <row xmlns:x14ac="http://schemas.microsoft.com/office/spreadsheetml/2009/9/ac" r="116" s="194" customFormat="true" ht="12" x14ac:dyDescent="0.2">
      <c r="A116" s="192" t="s">
        <v>282</v>
      </c>
      <c r="B116" s="10">
        <v>2009</v>
      </c>
      <c r="C116" s="197" t="s">
        <v>288</v>
      </c>
      <c r="D116" s="10">
        <v>1124658</v>
      </c>
      <c r="E116" s="10"/>
      <c r="F116" s="10"/>
      <c r="G116" s="10"/>
      <c r="H116" s="10"/>
      <c r="I116" s="10"/>
      <c r="J116" s="10">
        <v>100</v>
      </c>
      <c r="K116" s="10"/>
      <c r="L116" s="10"/>
      <c r="M116" s="10"/>
      <c r="N116" s="10"/>
      <c r="O116" s="10"/>
      <c r="P116" s="10">
        <v>100</v>
      </c>
      <c r="Q116" s="10"/>
      <c r="R116" s="10"/>
      <c r="S116" s="10"/>
      <c r="T116" s="10"/>
      <c r="U116" s="10"/>
      <c r="V116" s="10">
        <v>100</v>
      </c>
      <c r="W116" s="197"/>
      <c r="X116" s="197"/>
      <c r="Y116" s="197"/>
      <c r="Z116" s="197"/>
      <c r="AA116" s="197"/>
      <c r="AB116" s="197"/>
      <c r="AC116" s="197"/>
    </row>
    <row xmlns:x14ac="http://schemas.microsoft.com/office/spreadsheetml/2009/9/ac" r="117" s="194" customFormat="true" ht="12" x14ac:dyDescent="0.2">
      <c r="A117" s="192" t="s">
        <v>282</v>
      </c>
      <c r="B117" s="10">
        <v>2010</v>
      </c>
      <c r="C117" s="197" t="s">
        <v>288</v>
      </c>
      <c r="D117" s="10">
        <v>1162010</v>
      </c>
      <c r="E117" s="10"/>
      <c r="F117" s="10"/>
      <c r="G117" s="10"/>
      <c r="H117" s="10"/>
      <c r="I117" s="10"/>
      <c r="J117" s="10">
        <v>100</v>
      </c>
      <c r="K117" s="10">
        <v>58.161034999999998</v>
      </c>
      <c r="L117" s="10"/>
      <c r="M117" s="10"/>
      <c r="N117" s="10"/>
      <c r="O117" s="10">
        <v>41.838965000000002</v>
      </c>
      <c r="P117" s="10">
        <v>58.161034999999998</v>
      </c>
      <c r="Q117" s="10"/>
      <c r="R117" s="10"/>
      <c r="S117" s="10"/>
      <c r="T117" s="10"/>
      <c r="U117" s="10"/>
      <c r="V117" s="10">
        <v>100</v>
      </c>
      <c r="W117" s="197"/>
      <c r="X117" s="197"/>
      <c r="Y117" s="197"/>
      <c r="Z117" s="197"/>
      <c r="AA117" s="197"/>
      <c r="AB117" s="197"/>
      <c r="AC117" s="197"/>
    </row>
    <row xmlns:x14ac="http://schemas.microsoft.com/office/spreadsheetml/2009/9/ac" r="118" s="194" customFormat="true" ht="12" x14ac:dyDescent="0.2">
      <c r="A118" s="192" t="s">
        <v>282</v>
      </c>
      <c r="B118" s="10">
        <v>2011</v>
      </c>
      <c r="C118" s="197" t="s">
        <v>288</v>
      </c>
      <c r="D118" s="10">
        <v>1197389</v>
      </c>
      <c r="E118" s="10"/>
      <c r="F118" s="10"/>
      <c r="G118" s="10"/>
      <c r="H118" s="10"/>
      <c r="I118" s="10"/>
      <c r="J118" s="10">
        <v>100</v>
      </c>
      <c r="K118" s="10">
        <v>58.161034999999998</v>
      </c>
      <c r="L118" s="10"/>
      <c r="M118" s="10"/>
      <c r="N118" s="10"/>
      <c r="O118" s="10">
        <v>41.838965000000002</v>
      </c>
      <c r="P118" s="10">
        <v>58.161034999999998</v>
      </c>
      <c r="Q118" s="10"/>
      <c r="R118" s="10"/>
      <c r="S118" s="10"/>
      <c r="T118" s="10"/>
      <c r="U118" s="10"/>
      <c r="V118" s="10">
        <v>100</v>
      </c>
      <c r="W118" s="197"/>
      <c r="X118" s="197"/>
      <c r="Y118" s="197"/>
      <c r="Z118" s="197"/>
      <c r="AA118" s="197"/>
      <c r="AB118" s="197"/>
      <c r="AC118" s="197"/>
      <c r="AD118" s="197"/>
    </row>
    <row xmlns:x14ac="http://schemas.microsoft.com/office/spreadsheetml/2009/9/ac" r="119" s="194" customFormat="true" ht="12" x14ac:dyDescent="0.2">
      <c r="A119" s="192" t="s">
        <v>282</v>
      </c>
      <c r="B119" s="10">
        <v>2012</v>
      </c>
      <c r="C119" s="197" t="s">
        <v>288</v>
      </c>
      <c r="D119" s="10">
        <v>1229742</v>
      </c>
      <c r="E119" s="10">
        <v>36.763840000000002</v>
      </c>
      <c r="F119" s="10"/>
      <c r="G119" s="10"/>
      <c r="H119" s="10"/>
      <c r="I119" s="10"/>
      <c r="J119" s="10">
        <v>100</v>
      </c>
      <c r="K119" s="10">
        <v>58.161034999999998</v>
      </c>
      <c r="L119" s="10"/>
      <c r="M119" s="10"/>
      <c r="N119" s="10"/>
      <c r="O119" s="10">
        <v>41.838965000000002</v>
      </c>
      <c r="P119" s="10">
        <v>58.161034999999998</v>
      </c>
      <c r="Q119" s="10"/>
      <c r="R119" s="10"/>
      <c r="S119" s="10"/>
      <c r="T119" s="10"/>
      <c r="U119" s="10"/>
      <c r="V119" s="10">
        <v>100</v>
      </c>
      <c r="W119" s="197"/>
      <c r="X119" s="197"/>
      <c r="Y119" s="197"/>
      <c r="Z119" s="197"/>
      <c r="AA119" s="197"/>
      <c r="AB119" s="197"/>
      <c r="AC119" s="197"/>
      <c r="AD119" s="197"/>
    </row>
    <row xmlns:x14ac="http://schemas.microsoft.com/office/spreadsheetml/2009/9/ac" r="120" s="194" customFormat="true" ht="12" x14ac:dyDescent="0.2">
      <c r="A120" s="192" t="s">
        <v>282</v>
      </c>
      <c r="B120" s="10">
        <v>2013</v>
      </c>
      <c r="C120" s="197" t="s">
        <v>288</v>
      </c>
      <c r="D120" s="10">
        <v>1262556</v>
      </c>
      <c r="E120" s="10">
        <v>36.763840000000002</v>
      </c>
      <c r="F120" s="10"/>
      <c r="G120" s="10"/>
      <c r="H120" s="10"/>
      <c r="I120" s="10"/>
      <c r="J120" s="10">
        <v>100</v>
      </c>
      <c r="K120" s="10">
        <v>58.161034999999998</v>
      </c>
      <c r="L120" s="10"/>
      <c r="M120" s="10"/>
      <c r="N120" s="10"/>
      <c r="O120" s="10">
        <v>41.838965000000002</v>
      </c>
      <c r="P120" s="10">
        <v>58.161034999999998</v>
      </c>
      <c r="Q120" s="10"/>
      <c r="R120" s="10"/>
      <c r="S120" s="10"/>
      <c r="T120" s="10"/>
      <c r="U120" s="10"/>
      <c r="V120" s="10">
        <v>100</v>
      </c>
      <c r="W120" s="197"/>
      <c r="X120" s="197"/>
      <c r="Y120" s="197"/>
      <c r="Z120" s="197"/>
      <c r="AA120" s="197"/>
      <c r="AB120" s="197"/>
      <c r="AC120" s="197"/>
      <c r="AD120" s="197"/>
    </row>
    <row xmlns:x14ac="http://schemas.microsoft.com/office/spreadsheetml/2009/9/ac" r="121" s="194" customFormat="true" ht="12" x14ac:dyDescent="0.2">
      <c r="A121" s="192" t="s">
        <v>282</v>
      </c>
      <c r="B121" s="10">
        <v>2014</v>
      </c>
      <c r="C121" s="197" t="s">
        <v>288</v>
      </c>
      <c r="D121" s="10">
        <v>1297231</v>
      </c>
      <c r="E121" s="10">
        <v>36.763840000000002</v>
      </c>
      <c r="F121" s="10">
        <v>36.763840000000002</v>
      </c>
      <c r="G121" s="10"/>
      <c r="H121" s="10"/>
      <c r="I121" s="10">
        <v>63.236159999999998</v>
      </c>
      <c r="J121" s="10">
        <v>36.763840000000002</v>
      </c>
      <c r="K121" s="10">
        <v>58.161034999999998</v>
      </c>
      <c r="L121" s="10"/>
      <c r="M121" s="10"/>
      <c r="N121" s="10"/>
      <c r="O121" s="10">
        <v>41.838965000000002</v>
      </c>
      <c r="P121" s="10">
        <v>58.161034999999998</v>
      </c>
      <c r="Q121" s="10"/>
      <c r="R121" s="10"/>
      <c r="S121" s="10"/>
      <c r="T121" s="10"/>
      <c r="U121" s="10"/>
      <c r="V121" s="10">
        <v>100</v>
      </c>
      <c r="W121" s="197"/>
      <c r="X121" s="197"/>
      <c r="Y121" s="197"/>
      <c r="Z121" s="197"/>
      <c r="AA121" s="197"/>
      <c r="AB121" s="197"/>
      <c r="AC121" s="197"/>
      <c r="AD121" s="197"/>
    </row>
    <row xmlns:x14ac="http://schemas.microsoft.com/office/spreadsheetml/2009/9/ac" r="122" s="194" customFormat="true" ht="12" x14ac:dyDescent="0.2">
      <c r="A122" s="192" t="s">
        <v>282</v>
      </c>
      <c r="B122" s="10">
        <v>2015</v>
      </c>
      <c r="C122" s="197" t="s">
        <v>288</v>
      </c>
      <c r="D122" s="10">
        <v>1333245</v>
      </c>
      <c r="E122" s="10">
        <v>36.763840000000002</v>
      </c>
      <c r="F122" s="10">
        <v>36.763840000000002</v>
      </c>
      <c r="G122" s="10"/>
      <c r="H122" s="10"/>
      <c r="I122" s="10">
        <v>63.236159999999998</v>
      </c>
      <c r="J122" s="10">
        <v>36.763840000000002</v>
      </c>
      <c r="K122" s="10">
        <v>58.161034999999998</v>
      </c>
      <c r="L122" s="10"/>
      <c r="M122" s="10"/>
      <c r="N122" s="10"/>
      <c r="O122" s="10">
        <v>41.838965000000002</v>
      </c>
      <c r="P122" s="10">
        <v>58.161034999999998</v>
      </c>
      <c r="Q122" s="10"/>
      <c r="R122" s="10"/>
      <c r="S122" s="10"/>
      <c r="T122" s="10"/>
      <c r="U122" s="10"/>
      <c r="V122" s="10">
        <v>100</v>
      </c>
      <c r="W122" s="197"/>
      <c r="X122" s="197"/>
      <c r="Y122" s="197"/>
      <c r="Z122" s="197"/>
      <c r="AA122" s="197"/>
      <c r="AB122" s="197"/>
      <c r="AC122" s="197"/>
      <c r="AD122" s="197"/>
    </row>
    <row xmlns:x14ac="http://schemas.microsoft.com/office/spreadsheetml/2009/9/ac" r="123" s="194" customFormat="true" ht="12" x14ac:dyDescent="0.2">
      <c r="A123" s="192" t="s">
        <v>282</v>
      </c>
      <c r="B123" s="10">
        <v>2016</v>
      </c>
      <c r="C123" s="197" t="s">
        <v>288</v>
      </c>
      <c r="D123" s="10">
        <v>1364169</v>
      </c>
      <c r="E123" s="10">
        <v>36.763840000000002</v>
      </c>
      <c r="F123" s="10">
        <v>36.763840000000002</v>
      </c>
      <c r="G123" s="10"/>
      <c r="H123" s="10"/>
      <c r="I123" s="10">
        <v>63.236159999999998</v>
      </c>
      <c r="J123" s="10">
        <v>36.763840000000002</v>
      </c>
      <c r="K123" s="10">
        <v>58.161034999999998</v>
      </c>
      <c r="L123" s="10"/>
      <c r="M123" s="10"/>
      <c r="N123" s="10"/>
      <c r="O123" s="10">
        <v>41.838965000000002</v>
      </c>
      <c r="P123" s="10">
        <v>58.161034999999998</v>
      </c>
      <c r="Q123" s="10"/>
      <c r="R123" s="10"/>
      <c r="S123" s="10"/>
      <c r="T123" s="10"/>
      <c r="U123" s="10"/>
      <c r="V123" s="10">
        <v>100</v>
      </c>
      <c r="W123" s="197"/>
      <c r="X123" s="197"/>
      <c r="Y123" s="197"/>
      <c r="Z123" s="197"/>
      <c r="AA123" s="197"/>
      <c r="AB123" s="197"/>
      <c r="AC123" s="197"/>
      <c r="AD123" s="197"/>
    </row>
    <row xmlns:x14ac="http://schemas.microsoft.com/office/spreadsheetml/2009/9/ac" r="124" s="194" customFormat="true" ht="12" x14ac:dyDescent="0.2">
      <c r="A124" s="192" t="s">
        <v>282</v>
      </c>
      <c r="B124" s="10">
        <v>2017</v>
      </c>
      <c r="C124" s="197" t="s">
        <v>288</v>
      </c>
      <c r="D124" s="10">
        <v>1395262</v>
      </c>
      <c r="E124" s="10">
        <v>36.763840000000002</v>
      </c>
      <c r="F124" s="10">
        <v>36.763840000000002</v>
      </c>
      <c r="G124" s="10"/>
      <c r="H124" s="10"/>
      <c r="I124" s="10">
        <v>63.236159999999998</v>
      </c>
      <c r="J124" s="10">
        <v>36.763840000000002</v>
      </c>
      <c r="K124" s="10">
        <v>58.161034999999998</v>
      </c>
      <c r="L124" s="10"/>
      <c r="M124" s="10"/>
      <c r="N124" s="10"/>
      <c r="O124" s="10">
        <v>41.838965000000002</v>
      </c>
      <c r="P124" s="10">
        <v>58.161034999999998</v>
      </c>
      <c r="Q124" s="10"/>
      <c r="R124" s="10"/>
      <c r="S124" s="10"/>
      <c r="T124" s="10"/>
      <c r="U124" s="10"/>
      <c r="V124" s="10">
        <v>100</v>
      </c>
      <c r="W124" s="197"/>
      <c r="X124" s="197"/>
      <c r="Y124" s="197"/>
      <c r="Z124" s="197"/>
      <c r="AA124" s="197"/>
      <c r="AB124" s="197"/>
      <c r="AC124" s="197"/>
      <c r="AD124" s="197"/>
    </row>
    <row xmlns:x14ac="http://schemas.microsoft.com/office/spreadsheetml/2009/9/ac" r="125" s="194" customFormat="true" ht="12" x14ac:dyDescent="0.2">
      <c r="A125" s="192" t="s">
        <v>282</v>
      </c>
      <c r="B125" s="10">
        <v>2018</v>
      </c>
      <c r="C125" s="197" t="s">
        <v>288</v>
      </c>
      <c r="D125" s="10">
        <v>1423194</v>
      </c>
      <c r="E125" s="10">
        <v>36.763840000000002</v>
      </c>
      <c r="F125" s="10">
        <v>36.763840000000002</v>
      </c>
      <c r="G125" s="10"/>
      <c r="H125" s="10"/>
      <c r="I125" s="10">
        <v>63.236159999999998</v>
      </c>
      <c r="J125" s="10">
        <v>36.763840000000002</v>
      </c>
      <c r="K125" s="10">
        <v>58.161034999999998</v>
      </c>
      <c r="L125" s="10"/>
      <c r="M125" s="10"/>
      <c r="N125" s="10"/>
      <c r="O125" s="10">
        <v>41.838965000000002</v>
      </c>
      <c r="P125" s="10">
        <v>58.161034999999998</v>
      </c>
      <c r="Q125" s="10"/>
      <c r="R125" s="10"/>
      <c r="S125" s="10"/>
      <c r="T125" s="10"/>
      <c r="U125" s="10"/>
      <c r="V125" s="10">
        <v>100</v>
      </c>
      <c r="W125" s="197"/>
      <c r="X125" s="197"/>
      <c r="Y125" s="197"/>
      <c r="Z125" s="197"/>
      <c r="AA125" s="197"/>
      <c r="AB125" s="197"/>
      <c r="AC125" s="197"/>
      <c r="AD125" s="197"/>
    </row>
    <row xmlns:x14ac="http://schemas.microsoft.com/office/spreadsheetml/2009/9/ac" r="126" s="194" customFormat="true" ht="12" x14ac:dyDescent="0.2">
      <c r="A126" s="192" t="s">
        <v>282</v>
      </c>
      <c r="B126" s="10">
        <v>2019</v>
      </c>
      <c r="C126" s="197" t="s">
        <v>288</v>
      </c>
      <c r="D126" s="10">
        <v>1442009</v>
      </c>
      <c r="E126" s="10">
        <v>36.763840000000002</v>
      </c>
      <c r="F126" s="10">
        <v>36.763840000000002</v>
      </c>
      <c r="G126" s="10"/>
      <c r="H126" s="10"/>
      <c r="I126" s="10">
        <v>63.236159999999998</v>
      </c>
      <c r="J126" s="10">
        <v>36.763840000000002</v>
      </c>
      <c r="K126" s="10">
        <v>58.161034999999998</v>
      </c>
      <c r="L126" s="10"/>
      <c r="M126" s="10"/>
      <c r="N126" s="10"/>
      <c r="O126" s="10">
        <v>41.838965000000002</v>
      </c>
      <c r="P126" s="10">
        <v>58.161034999999998</v>
      </c>
      <c r="Q126" s="10"/>
      <c r="R126" s="10"/>
      <c r="S126" s="10"/>
      <c r="T126" s="10"/>
      <c r="U126" s="10"/>
      <c r="V126" s="10">
        <v>100</v>
      </c>
      <c r="W126" s="197"/>
      <c r="X126" s="197"/>
      <c r="Y126" s="197"/>
      <c r="Z126" s="197"/>
      <c r="AA126" s="197"/>
      <c r="AB126" s="197"/>
      <c r="AC126" s="197"/>
      <c r="AD126" s="197"/>
    </row>
    <row xmlns:x14ac="http://schemas.microsoft.com/office/spreadsheetml/2009/9/ac" r="127" s="194" customFormat="true" ht="12" x14ac:dyDescent="0.2">
      <c r="A127" s="192" t="s">
        <v>282</v>
      </c>
      <c r="B127" s="10">
        <v>2020</v>
      </c>
      <c r="C127" s="197" t="s">
        <v>288</v>
      </c>
      <c r="D127" s="10">
        <v>1456426</v>
      </c>
      <c r="E127" s="10">
        <v>36.763840000000002</v>
      </c>
      <c r="F127" s="10">
        <v>36.763840000000002</v>
      </c>
      <c r="G127" s="10"/>
      <c r="H127" s="10"/>
      <c r="I127" s="10">
        <v>63.236159999999998</v>
      </c>
      <c r="J127" s="10">
        <v>36.763840000000002</v>
      </c>
      <c r="K127" s="10">
        <v>58.161034999999998</v>
      </c>
      <c r="L127" s="10"/>
      <c r="M127" s="10"/>
      <c r="N127" s="10"/>
      <c r="O127" s="10">
        <v>41.838965000000002</v>
      </c>
      <c r="P127" s="10">
        <v>58.161034999999998</v>
      </c>
      <c r="Q127" s="10"/>
      <c r="R127" s="10"/>
      <c r="S127" s="10"/>
      <c r="T127" s="10"/>
      <c r="U127" s="10"/>
      <c r="V127" s="10">
        <v>100</v>
      </c>
      <c r="W127" s="197"/>
      <c r="X127" s="197"/>
      <c r="Y127" s="197"/>
      <c r="Z127" s="197"/>
      <c r="AA127" s="197"/>
      <c r="AB127" s="197"/>
      <c r="AC127" s="197"/>
      <c r="AD127" s="197"/>
    </row>
    <row xmlns:x14ac="http://schemas.microsoft.com/office/spreadsheetml/2009/9/ac" r="128" s="194" customFormat="true" ht="12" x14ac:dyDescent="0.2">
      <c r="A128" s="197" t="s">
        <v>282</v>
      </c>
      <c r="B128" s="10">
        <v>2021</v>
      </c>
      <c r="C128" s="197" t="s">
        <v>288</v>
      </c>
      <c r="D128" s="10">
        <v>1471138</v>
      </c>
      <c r="E128" s="10"/>
      <c r="F128" s="10">
        <v>84</v>
      </c>
      <c r="G128" s="10"/>
      <c r="H128" s="10"/>
      <c r="I128" s="10">
        <v>16</v>
      </c>
      <c r="J128" s="10">
        <v>84</v>
      </c>
      <c r="K128" s="10">
        <v>58.161034999999998</v>
      </c>
      <c r="L128" s="10"/>
      <c r="M128" s="10"/>
      <c r="N128" s="10"/>
      <c r="O128" s="10">
        <v>41.838965000000002</v>
      </c>
      <c r="P128" s="10">
        <v>58.161034999999998</v>
      </c>
      <c r="Q128" s="10"/>
      <c r="R128" s="10"/>
      <c r="S128" s="10"/>
      <c r="T128" s="10"/>
      <c r="U128" s="10"/>
      <c r="V128" s="10">
        <v>100</v>
      </c>
      <c r="W128" s="197"/>
      <c r="X128" s="197"/>
      <c r="Y128" s="197"/>
      <c r="Z128" s="197"/>
      <c r="AA128" s="197"/>
      <c r="AB128" s="197"/>
      <c r="AC128" s="197"/>
      <c r="AD128" s="197"/>
    </row>
    <row xmlns:x14ac="http://schemas.microsoft.com/office/spreadsheetml/2009/9/ac" r="129" s="194" customFormat="true" ht="12" x14ac:dyDescent="0.2">
      <c r="A129" s="197" t="s">
        <v>282</v>
      </c>
      <c r="B129" s="10">
        <v>2022</v>
      </c>
      <c r="C129" s="197" t="s">
        <v>288</v>
      </c>
      <c r="D129" s="10">
        <v>1495068</v>
      </c>
      <c r="E129" s="10"/>
      <c r="F129" s="10">
        <v>84</v>
      </c>
      <c r="G129" s="10"/>
      <c r="H129" s="10"/>
      <c r="I129" s="10">
        <v>16</v>
      </c>
      <c r="J129" s="10">
        <v>84</v>
      </c>
      <c r="K129" s="10">
        <v>58.161034999999998</v>
      </c>
      <c r="L129" s="10"/>
      <c r="M129" s="10"/>
      <c r="N129" s="10"/>
      <c r="O129" s="10">
        <v>41.838965000000002</v>
      </c>
      <c r="P129" s="10">
        <v>58.161034999999998</v>
      </c>
      <c r="Q129" s="10"/>
      <c r="R129" s="10"/>
      <c r="S129" s="10"/>
      <c r="T129" s="10"/>
      <c r="U129" s="10"/>
      <c r="V129" s="10">
        <v>100</v>
      </c>
      <c r="W129" s="197"/>
      <c r="X129" s="197"/>
      <c r="Y129" s="197"/>
      <c r="Z129" s="197"/>
      <c r="AA129" s="197"/>
      <c r="AB129" s="197"/>
      <c r="AC129" s="197"/>
      <c r="AD129" s="197"/>
    </row>
    <row xmlns:x14ac="http://schemas.microsoft.com/office/spreadsheetml/2009/9/ac" r="130" s="194" customFormat="true" ht="12" x14ac:dyDescent="0.2">
      <c r="A130" s="197" t="s">
        <v>282</v>
      </c>
      <c r="B130" s="10">
        <v>2023</v>
      </c>
      <c r="C130" s="197" t="s">
        <v>288</v>
      </c>
      <c r="D130" s="10">
        <v>1561408</v>
      </c>
      <c r="E130" s="10"/>
      <c r="F130" s="10"/>
      <c r="G130" s="10"/>
      <c r="H130" s="10"/>
      <c r="I130" s="10"/>
      <c r="J130" s="10">
        <v>100</v>
      </c>
      <c r="K130" s="10">
        <v>58.161034999999998</v>
      </c>
      <c r="L130" s="10"/>
      <c r="M130" s="10"/>
      <c r="N130" s="10"/>
      <c r="O130" s="10">
        <v>41.838965000000002</v>
      </c>
      <c r="P130" s="10">
        <v>58.161034999999998</v>
      </c>
      <c r="Q130" s="10"/>
      <c r="R130" s="10"/>
      <c r="S130" s="10"/>
      <c r="T130" s="10"/>
      <c r="U130" s="10"/>
      <c r="V130" s="10">
        <v>100</v>
      </c>
      <c r="W130" s="197"/>
      <c r="X130" s="197"/>
      <c r="Y130" s="197"/>
      <c r="Z130" s="197"/>
      <c r="AA130" s="197"/>
      <c r="AB130" s="197"/>
      <c r="AC130" s="197"/>
      <c r="AD130" s="197"/>
    </row>
    <row xmlns:x14ac="http://schemas.microsoft.com/office/spreadsheetml/2009/9/ac" r="131" s="194" customFormat="true" ht="12" x14ac:dyDescent="0.2">
      <c r="A131" s="197" t="s">
        <v>282</v>
      </c>
      <c r="B131" s="10">
        <v>2024</v>
      </c>
      <c r="C131" s="197" t="s">
        <v>288</v>
      </c>
      <c r="D131" s="10"/>
      <c r="E131" s="10"/>
      <c r="F131" s="10"/>
      <c r="G131" s="10"/>
      <c r="H131" s="10"/>
      <c r="I131" s="10"/>
      <c r="J131" s="10"/>
      <c r="K131" s="10"/>
      <c r="L131" s="10"/>
      <c r="M131" s="10"/>
      <c r="N131" s="10"/>
      <c r="O131" s="10"/>
      <c r="P131" s="10"/>
      <c r="Q131" s="10"/>
      <c r="R131" s="10"/>
      <c r="S131" s="10"/>
      <c r="T131" s="10"/>
      <c r="U131" s="10"/>
      <c r="V131" s="10"/>
      <c r="W131" s="197"/>
      <c r="X131" s="197"/>
      <c r="Y131" s="197"/>
      <c r="Z131" s="197"/>
      <c r="AA131" s="197"/>
      <c r="AB131" s="197"/>
      <c r="AC131" s="197"/>
      <c r="AD131" s="197"/>
    </row>
    <row xmlns:x14ac="http://schemas.microsoft.com/office/spreadsheetml/2009/9/ac" r="132" s="194" customFormat="true" ht="12" x14ac:dyDescent="0.2">
      <c r="A132" s="197" t="s">
        <v>282</v>
      </c>
      <c r="B132" s="10">
        <v>2025</v>
      </c>
      <c r="C132" s="197" t="s">
        <v>288</v>
      </c>
      <c r="D132" s="10"/>
      <c r="E132" s="10"/>
      <c r="F132" s="10"/>
      <c r="G132" s="10"/>
      <c r="H132" s="10"/>
      <c r="I132" s="10"/>
      <c r="J132" s="10"/>
      <c r="K132" s="10"/>
      <c r="L132" s="10"/>
      <c r="M132" s="10"/>
      <c r="N132" s="10"/>
      <c r="O132" s="10"/>
      <c r="P132" s="10"/>
      <c r="Q132" s="10"/>
      <c r="R132" s="10"/>
      <c r="S132" s="10"/>
      <c r="T132" s="10"/>
      <c r="U132" s="10"/>
      <c r="V132" s="10"/>
      <c r="W132" s="197"/>
      <c r="X132" s="197"/>
      <c r="Y132" s="197"/>
      <c r="Z132" s="197"/>
      <c r="AA132" s="197"/>
      <c r="AB132" s="197"/>
      <c r="AC132" s="197"/>
      <c r="AD132" s="197"/>
    </row>
    <row xmlns:x14ac="http://schemas.microsoft.com/office/spreadsheetml/2009/9/ac" r="133" s="194" customFormat="true" ht="12" x14ac:dyDescent="0.2">
      <c r="A133" s="197" t="s">
        <v>282</v>
      </c>
      <c r="B133" s="10">
        <v>2026</v>
      </c>
      <c r="C133" s="197" t="s">
        <v>288</v>
      </c>
      <c r="D133" s="10"/>
      <c r="E133" s="10"/>
      <c r="F133" s="10"/>
      <c r="G133" s="10"/>
      <c r="H133" s="10"/>
      <c r="I133" s="10"/>
      <c r="J133" s="10"/>
      <c r="K133" s="10"/>
      <c r="L133" s="10"/>
      <c r="M133" s="10"/>
      <c r="N133" s="10"/>
      <c r="O133" s="10"/>
      <c r="P133" s="10"/>
      <c r="Q133" s="10"/>
      <c r="R133" s="10"/>
      <c r="S133" s="10"/>
      <c r="T133" s="10"/>
      <c r="U133" s="10"/>
      <c r="V133" s="10"/>
      <c r="W133" s="197"/>
      <c r="X133" s="197"/>
      <c r="Y133" s="197"/>
      <c r="Z133" s="197"/>
      <c r="AA133" s="197"/>
      <c r="AB133" s="197"/>
      <c r="AC133" s="197"/>
      <c r="AD133" s="197"/>
    </row>
    <row xmlns:x14ac="http://schemas.microsoft.com/office/spreadsheetml/2009/9/ac" r="134" s="194" customFormat="true" ht="12" x14ac:dyDescent="0.2">
      <c r="A134" s="197" t="s">
        <v>282</v>
      </c>
      <c r="B134" s="10">
        <v>2027</v>
      </c>
      <c r="C134" s="197" t="s">
        <v>288</v>
      </c>
      <c r="D134" s="10"/>
      <c r="E134" s="10"/>
      <c r="F134" s="10"/>
      <c r="G134" s="10"/>
      <c r="H134" s="10"/>
      <c r="I134" s="10"/>
      <c r="J134" s="10"/>
      <c r="K134" s="10"/>
      <c r="L134" s="10"/>
      <c r="M134" s="10"/>
      <c r="N134" s="10"/>
      <c r="O134" s="10"/>
      <c r="P134" s="10"/>
      <c r="Q134" s="10"/>
      <c r="R134" s="10"/>
      <c r="S134" s="10"/>
      <c r="T134" s="10"/>
      <c r="U134" s="10"/>
      <c r="V134" s="10"/>
      <c r="W134" s="197"/>
      <c r="X134" s="197"/>
      <c r="Y134" s="197"/>
      <c r="Z134" s="197"/>
      <c r="AA134" s="197"/>
      <c r="AB134" s="197"/>
      <c r="AC134" s="197"/>
      <c r="AD134" s="197"/>
    </row>
    <row xmlns:x14ac="http://schemas.microsoft.com/office/spreadsheetml/2009/9/ac" r="135" s="194" customFormat="true" ht="12" x14ac:dyDescent="0.2">
      <c r="A135" s="197" t="s">
        <v>282</v>
      </c>
      <c r="B135" s="10">
        <v>2028</v>
      </c>
      <c r="C135" s="197" t="s">
        <v>288</v>
      </c>
      <c r="D135" s="10"/>
      <c r="E135" s="10"/>
      <c r="F135" s="10"/>
      <c r="G135" s="10"/>
      <c r="H135" s="10"/>
      <c r="I135" s="10"/>
      <c r="J135" s="10"/>
      <c r="K135" s="10"/>
      <c r="L135" s="10"/>
      <c r="M135" s="10"/>
      <c r="N135" s="10"/>
      <c r="O135" s="10"/>
      <c r="P135" s="10"/>
      <c r="Q135" s="10"/>
      <c r="R135" s="10"/>
      <c r="S135" s="10"/>
      <c r="T135" s="10"/>
      <c r="U135" s="10"/>
      <c r="V135" s="10"/>
      <c r="W135" s="197"/>
      <c r="X135" s="197"/>
      <c r="Y135" s="197"/>
      <c r="Z135" s="197"/>
      <c r="AA135" s="197"/>
      <c r="AB135" s="197"/>
      <c r="AC135" s="197"/>
      <c r="AD135" s="197"/>
    </row>
    <row xmlns:x14ac="http://schemas.microsoft.com/office/spreadsheetml/2009/9/ac" r="136" s="194" customFormat="true" ht="12" x14ac:dyDescent="0.2">
      <c r="A136" s="197" t="s">
        <v>282</v>
      </c>
      <c r="B136" s="10">
        <v>2029</v>
      </c>
      <c r="C136" s="197" t="s">
        <v>288</v>
      </c>
      <c r="D136" s="10"/>
      <c r="E136" s="10"/>
      <c r="F136" s="10"/>
      <c r="G136" s="10"/>
      <c r="H136" s="10"/>
      <c r="I136" s="10"/>
      <c r="J136" s="10"/>
      <c r="K136" s="10"/>
      <c r="L136" s="10"/>
      <c r="M136" s="10"/>
      <c r="N136" s="10"/>
      <c r="O136" s="10"/>
      <c r="P136" s="10"/>
      <c r="Q136" s="10"/>
      <c r="R136" s="10"/>
      <c r="S136" s="10"/>
      <c r="T136" s="10"/>
      <c r="U136" s="10"/>
      <c r="V136" s="10"/>
      <c r="W136" s="197"/>
      <c r="X136" s="197"/>
      <c r="Y136" s="197"/>
      <c r="Z136" s="197"/>
      <c r="AA136" s="197"/>
      <c r="AB136" s="197"/>
      <c r="AC136" s="197"/>
      <c r="AD136" s="197"/>
    </row>
    <row xmlns:x14ac="http://schemas.microsoft.com/office/spreadsheetml/2009/9/ac" r="137" s="194" customFormat="true" ht="12" x14ac:dyDescent="0.2">
      <c r="A137" s="197" t="s">
        <v>282</v>
      </c>
      <c r="B137" s="10">
        <v>2030</v>
      </c>
      <c r="C137" s="197" t="s">
        <v>288</v>
      </c>
      <c r="D137" s="10"/>
      <c r="E137" s="10"/>
      <c r="F137" s="10"/>
      <c r="G137" s="10"/>
      <c r="H137" s="10"/>
      <c r="I137" s="10"/>
      <c r="J137" s="10"/>
      <c r="K137" s="10"/>
      <c r="L137" s="10"/>
      <c r="M137" s="10"/>
      <c r="N137" s="10"/>
      <c r="O137" s="10"/>
      <c r="P137" s="10"/>
      <c r="Q137" s="10"/>
      <c r="R137" s="10"/>
      <c r="S137" s="10"/>
      <c r="T137" s="10"/>
      <c r="U137" s="10"/>
      <c r="V137" s="10"/>
      <c r="W137" s="197"/>
      <c r="X137" s="197"/>
      <c r="Y137" s="197"/>
      <c r="Z137" s="197"/>
      <c r="AA137" s="197"/>
      <c r="AB137" s="197"/>
      <c r="AC137" s="197"/>
      <c r="AD137" s="197"/>
    </row>
    <row xmlns:x14ac="http://schemas.microsoft.com/office/spreadsheetml/2009/9/ac" r="138" s="194" customFormat="true" ht="12" x14ac:dyDescent="0.2">
      <c r="A138" s="197" t="s">
        <v>282</v>
      </c>
      <c r="B138" s="10">
        <v>2000</v>
      </c>
      <c r="C138" s="197" t="s">
        <v>289</v>
      </c>
      <c r="D138" s="10">
        <v>1585731</v>
      </c>
      <c r="E138" s="10">
        <v>55.518371001542619</v>
      </c>
      <c r="F138" s="10">
        <v>31.002714824226128</v>
      </c>
      <c r="G138" s="10"/>
      <c r="H138" s="10"/>
      <c r="I138" s="10">
        <v>68.997285175773868</v>
      </c>
      <c r="J138" s="10">
        <v>31.002714824226128</v>
      </c>
      <c r="K138" s="10">
        <v>43.748826110941081</v>
      </c>
      <c r="L138" s="10"/>
      <c r="M138" s="10">
        <v>0</v>
      </c>
      <c r="N138" s="10">
        <v>43.748826110941081</v>
      </c>
      <c r="O138" s="10">
        <v>56.251173889058919</v>
      </c>
      <c r="P138" s="10">
        <v>0</v>
      </c>
      <c r="Q138" s="10"/>
      <c r="R138" s="10"/>
      <c r="S138" s="10"/>
      <c r="T138" s="10"/>
      <c r="U138" s="10"/>
      <c r="V138" s="10">
        <v>100</v>
      </c>
      <c r="W138" s="197"/>
      <c r="X138" s="197"/>
      <c r="Y138" s="197"/>
      <c r="Z138" s="197"/>
      <c r="AA138" s="197"/>
      <c r="AB138" s="197"/>
      <c r="AC138" s="197"/>
      <c r="AD138" s="197"/>
    </row>
    <row xmlns:x14ac="http://schemas.microsoft.com/office/spreadsheetml/2009/9/ac" r="139" s="194" customFormat="true" ht="12" x14ac:dyDescent="0.2">
      <c r="A139" s="197" t="s">
        <v>282</v>
      </c>
      <c r="B139" s="10">
        <v>2001</v>
      </c>
      <c r="C139" s="197" t="s">
        <v>289</v>
      </c>
      <c r="D139" s="10">
        <v>1611082</v>
      </c>
      <c r="E139" s="10">
        <v>55.518371001542619</v>
      </c>
      <c r="F139" s="10">
        <v>31.002714824226128</v>
      </c>
      <c r="G139" s="10"/>
      <c r="H139" s="10"/>
      <c r="I139" s="10">
        <v>68.997285175773868</v>
      </c>
      <c r="J139" s="10">
        <v>31.002714824226128</v>
      </c>
      <c r="K139" s="10">
        <v>43.748826110941081</v>
      </c>
      <c r="L139" s="10"/>
      <c r="M139" s="10">
        <v>0</v>
      </c>
      <c r="N139" s="10">
        <v>43.748826110941081</v>
      </c>
      <c r="O139" s="10">
        <v>56.251173889058919</v>
      </c>
      <c r="P139" s="10">
        <v>0</v>
      </c>
      <c r="Q139" s="10"/>
      <c r="R139" s="10"/>
      <c r="S139" s="10"/>
      <c r="T139" s="10"/>
      <c r="U139" s="10"/>
      <c r="V139" s="10">
        <v>100</v>
      </c>
      <c r="W139" s="197"/>
      <c r="X139" s="197"/>
      <c r="Y139" s="197"/>
      <c r="Z139" s="197"/>
      <c r="AA139" s="197"/>
      <c r="AB139" s="197"/>
      <c r="AC139" s="197"/>
      <c r="AD139" s="197"/>
    </row>
    <row xmlns:x14ac="http://schemas.microsoft.com/office/spreadsheetml/2009/9/ac" r="140" s="194" customFormat="true" ht="12" x14ac:dyDescent="0.2">
      <c r="A140" s="197" t="s">
        <v>282</v>
      </c>
      <c r="B140" s="10">
        <v>2002</v>
      </c>
      <c r="C140" s="197" t="s">
        <v>289</v>
      </c>
      <c r="D140" s="10">
        <v>1637032</v>
      </c>
      <c r="E140" s="10">
        <v>55.518371001542619</v>
      </c>
      <c r="F140" s="10">
        <v>31.002714824226128</v>
      </c>
      <c r="G140" s="10"/>
      <c r="H140" s="10"/>
      <c r="I140" s="10">
        <v>68.997285175773868</v>
      </c>
      <c r="J140" s="10">
        <v>31.002714824226128</v>
      </c>
      <c r="K140" s="10">
        <v>43.748826110941081</v>
      </c>
      <c r="L140" s="10"/>
      <c r="M140" s="10">
        <v>0</v>
      </c>
      <c r="N140" s="10">
        <v>43.748826110941081</v>
      </c>
      <c r="O140" s="10">
        <v>56.251173889058919</v>
      </c>
      <c r="P140" s="10">
        <v>0</v>
      </c>
      <c r="Q140" s="10"/>
      <c r="R140" s="10"/>
      <c r="S140" s="10"/>
      <c r="T140" s="10"/>
      <c r="U140" s="10"/>
      <c r="V140" s="10">
        <v>100</v>
      </c>
      <c r="W140" s="197"/>
      <c r="X140" s="197"/>
      <c r="Y140" s="197"/>
      <c r="Z140" s="197"/>
      <c r="AA140" s="197"/>
      <c r="AB140" s="197"/>
      <c r="AC140" s="197"/>
      <c r="AD140" s="197"/>
    </row>
    <row xmlns:x14ac="http://schemas.microsoft.com/office/spreadsheetml/2009/9/ac" r="141" s="194" customFormat="true" ht="12" x14ac:dyDescent="0.2">
      <c r="A141" s="197" t="s">
        <v>282</v>
      </c>
      <c r="B141" s="10">
        <v>2003</v>
      </c>
      <c r="C141" s="197" t="s">
        <v>289</v>
      </c>
      <c r="D141" s="10">
        <v>1663436</v>
      </c>
      <c r="E141" s="10">
        <v>55.518371001542619</v>
      </c>
      <c r="F141" s="10">
        <v>31.002714824226128</v>
      </c>
      <c r="G141" s="10"/>
      <c r="H141" s="10"/>
      <c r="I141" s="10">
        <v>68.997285175773868</v>
      </c>
      <c r="J141" s="10">
        <v>31.002714824226128</v>
      </c>
      <c r="K141" s="10">
        <v>43.748826110941081</v>
      </c>
      <c r="L141" s="10"/>
      <c r="M141" s="10">
        <v>0</v>
      </c>
      <c r="N141" s="10">
        <v>43.748826110941081</v>
      </c>
      <c r="O141" s="10">
        <v>56.251173889058919</v>
      </c>
      <c r="P141" s="10">
        <v>0</v>
      </c>
      <c r="Q141" s="10"/>
      <c r="R141" s="10"/>
      <c r="S141" s="10"/>
      <c r="T141" s="10"/>
      <c r="U141" s="10"/>
      <c r="V141" s="10">
        <v>100</v>
      </c>
      <c r="W141" s="197"/>
      <c r="X141" s="197"/>
      <c r="Y141" s="197"/>
      <c r="Z141" s="197"/>
      <c r="AA141" s="197"/>
      <c r="AB141" s="197"/>
      <c r="AC141" s="197"/>
      <c r="AD141" s="197"/>
    </row>
    <row xmlns:x14ac="http://schemas.microsoft.com/office/spreadsheetml/2009/9/ac" r="142" s="194" customFormat="true" ht="12" x14ac:dyDescent="0.2">
      <c r="A142" s="197" t="s">
        <v>282</v>
      </c>
      <c r="B142" s="10">
        <v>2004</v>
      </c>
      <c r="C142" s="197" t="s">
        <v>289</v>
      </c>
      <c r="D142" s="10">
        <v>1723929</v>
      </c>
      <c r="E142" s="10">
        <v>55.518371001542619</v>
      </c>
      <c r="F142" s="10">
        <v>31.002714824226128</v>
      </c>
      <c r="G142" s="10"/>
      <c r="H142" s="10"/>
      <c r="I142" s="10">
        <v>68.997285175773868</v>
      </c>
      <c r="J142" s="10">
        <v>31.002714824226128</v>
      </c>
      <c r="K142" s="10">
        <v>43.748826110941081</v>
      </c>
      <c r="L142" s="10"/>
      <c r="M142" s="10">
        <v>0</v>
      </c>
      <c r="N142" s="10">
        <v>43.748826110941081</v>
      </c>
      <c r="O142" s="10">
        <v>56.251173889058919</v>
      </c>
      <c r="P142" s="10">
        <v>0</v>
      </c>
      <c r="Q142" s="10"/>
      <c r="R142" s="10"/>
      <c r="S142" s="10"/>
      <c r="T142" s="10"/>
      <c r="U142" s="10"/>
      <c r="V142" s="10">
        <v>100</v>
      </c>
      <c r="W142" s="197"/>
      <c r="X142" s="197"/>
      <c r="Y142" s="197"/>
      <c r="Z142" s="197"/>
      <c r="AA142" s="197"/>
      <c r="AB142" s="197"/>
      <c r="AC142" s="197"/>
      <c r="AD142" s="197"/>
    </row>
    <row xmlns:x14ac="http://schemas.microsoft.com/office/spreadsheetml/2009/9/ac" r="143" s="194" customFormat="true" ht="12" x14ac:dyDescent="0.2">
      <c r="A143" s="197" t="s">
        <v>282</v>
      </c>
      <c r="B143" s="10">
        <v>2005</v>
      </c>
      <c r="C143" s="197" t="s">
        <v>289</v>
      </c>
      <c r="D143" s="10">
        <v>1758541</v>
      </c>
      <c r="E143" s="10">
        <v>56.885020536159573</v>
      </c>
      <c r="F143" s="10">
        <v>33.853525620215812</v>
      </c>
      <c r="G143" s="10"/>
      <c r="H143" s="10"/>
      <c r="I143" s="10">
        <v>66.146474379784195</v>
      </c>
      <c r="J143" s="10">
        <v>33.853525620215812</v>
      </c>
      <c r="K143" s="10">
        <v>46.273547074759342</v>
      </c>
      <c r="L143" s="10"/>
      <c r="M143" s="10">
        <v>0</v>
      </c>
      <c r="N143" s="10">
        <v>46.273547074759342</v>
      </c>
      <c r="O143" s="10">
        <v>53.726452925240658</v>
      </c>
      <c r="P143" s="10">
        <v>0</v>
      </c>
      <c r="Q143" s="10"/>
      <c r="R143" s="10"/>
      <c r="S143" s="10"/>
      <c r="T143" s="10"/>
      <c r="U143" s="10"/>
      <c r="V143" s="10">
        <v>100</v>
      </c>
      <c r="W143" s="197"/>
      <c r="X143" s="197"/>
      <c r="Y143" s="197"/>
      <c r="Z143" s="197"/>
      <c r="AA143" s="197"/>
      <c r="AB143" s="197"/>
      <c r="AC143" s="197"/>
      <c r="AD143" s="197"/>
    </row>
    <row xmlns:x14ac="http://schemas.microsoft.com/office/spreadsheetml/2009/9/ac" r="144" s="194" customFormat="true" ht="12" x14ac:dyDescent="0.2">
      <c r="A144" s="197" t="s">
        <v>282</v>
      </c>
      <c r="B144" s="10">
        <v>2006</v>
      </c>
      <c r="C144" s="197" t="s">
        <v>289</v>
      </c>
      <c r="D144" s="10">
        <v>1800255</v>
      </c>
      <c r="E144" s="10">
        <v>58.251670070776072</v>
      </c>
      <c r="F144" s="10">
        <v>36.704336416206388</v>
      </c>
      <c r="G144" s="10"/>
      <c r="H144" s="10"/>
      <c r="I144" s="10">
        <v>63.295663583793612</v>
      </c>
      <c r="J144" s="10">
        <v>36.704336416206388</v>
      </c>
      <c r="K144" s="10">
        <v>48.798268038577589</v>
      </c>
      <c r="L144" s="10"/>
      <c r="M144" s="10">
        <v>0</v>
      </c>
      <c r="N144" s="10">
        <v>48.798268038577589</v>
      </c>
      <c r="O144" s="10">
        <v>51.201731961422411</v>
      </c>
      <c r="P144" s="10">
        <v>0</v>
      </c>
      <c r="Q144" s="10"/>
      <c r="R144" s="10"/>
      <c r="S144" s="10"/>
      <c r="T144" s="10"/>
      <c r="U144" s="10"/>
      <c r="V144" s="10">
        <v>100</v>
      </c>
      <c r="W144" s="197"/>
      <c r="X144" s="197"/>
      <c r="Y144" s="197"/>
      <c r="Z144" s="197"/>
      <c r="AA144" s="197"/>
      <c r="AB144" s="197"/>
      <c r="AC144" s="197"/>
      <c r="AD144" s="197"/>
    </row>
    <row xmlns:x14ac="http://schemas.microsoft.com/office/spreadsheetml/2009/9/ac" r="145" s="194" customFormat="true" ht="12" x14ac:dyDescent="0.2">
      <c r="A145" s="197" t="s">
        <v>282</v>
      </c>
      <c r="B145" s="10">
        <v>2007</v>
      </c>
      <c r="C145" s="197" t="s">
        <v>289</v>
      </c>
      <c r="D145" s="10">
        <v>1847567</v>
      </c>
      <c r="E145" s="10">
        <v>59.618319605393033</v>
      </c>
      <c r="F145" s="10">
        <v>39.555147212196061</v>
      </c>
      <c r="G145" s="10"/>
      <c r="H145" s="10"/>
      <c r="I145" s="10">
        <v>60.444852787803939</v>
      </c>
      <c r="J145" s="10">
        <v>39.555147212196061</v>
      </c>
      <c r="K145" s="10">
        <v>51.322989002394927</v>
      </c>
      <c r="L145" s="10"/>
      <c r="M145" s="10">
        <v>0</v>
      </c>
      <c r="N145" s="10">
        <v>51.322989002394927</v>
      </c>
      <c r="O145" s="10">
        <v>48.677010997605073</v>
      </c>
      <c r="P145" s="10">
        <v>0</v>
      </c>
      <c r="Q145" s="10"/>
      <c r="R145" s="10"/>
      <c r="S145" s="10"/>
      <c r="T145" s="10"/>
      <c r="U145" s="10"/>
      <c r="V145" s="10">
        <v>100</v>
      </c>
      <c r="W145" s="197"/>
      <c r="X145" s="197"/>
      <c r="Y145" s="197"/>
      <c r="Z145" s="197"/>
      <c r="AA145" s="197"/>
      <c r="AB145" s="197"/>
      <c r="AC145" s="197"/>
      <c r="AD145" s="197"/>
    </row>
    <row xmlns:x14ac="http://schemas.microsoft.com/office/spreadsheetml/2009/9/ac" r="146" s="194" customFormat="true" ht="12" x14ac:dyDescent="0.2">
      <c r="A146" s="197" t="s">
        <v>282</v>
      </c>
      <c r="B146" s="10">
        <v>2008</v>
      </c>
      <c r="C146" s="197" t="s">
        <v>289</v>
      </c>
      <c r="D146" s="10">
        <v>1898203</v>
      </c>
      <c r="E146" s="10">
        <v>60.984969140009532</v>
      </c>
      <c r="F146" s="10">
        <v>42.405958008186637</v>
      </c>
      <c r="G146" s="10"/>
      <c r="H146" s="10"/>
      <c r="I146" s="10">
        <v>57.594041991813363</v>
      </c>
      <c r="J146" s="10">
        <v>42.405958008186637</v>
      </c>
      <c r="K146" s="10">
        <v>53.847709966213188</v>
      </c>
      <c r="L146" s="10"/>
      <c r="M146" s="10">
        <v>0</v>
      </c>
      <c r="N146" s="10">
        <v>53.847709966213188</v>
      </c>
      <c r="O146" s="10">
        <v>46.152290033786812</v>
      </c>
      <c r="P146" s="10">
        <v>0</v>
      </c>
      <c r="Q146" s="10"/>
      <c r="R146" s="10"/>
      <c r="S146" s="10"/>
      <c r="T146" s="10"/>
      <c r="U146" s="10"/>
      <c r="V146" s="10">
        <v>100</v>
      </c>
      <c r="W146" s="197"/>
      <c r="X146" s="197"/>
      <c r="Y146" s="197"/>
      <c r="Z146" s="197"/>
      <c r="AA146" s="197"/>
      <c r="AB146" s="197"/>
      <c r="AC146" s="197"/>
      <c r="AD146" s="197"/>
    </row>
    <row xmlns:x14ac="http://schemas.microsoft.com/office/spreadsheetml/2009/9/ac" r="147" s="194" customFormat="true" ht="12" x14ac:dyDescent="0.2">
      <c r="A147" s="197" t="s">
        <v>282</v>
      </c>
      <c r="B147" s="10">
        <v>2009</v>
      </c>
      <c r="C147" s="197" t="s">
        <v>289</v>
      </c>
      <c r="D147" s="10">
        <v>1952637</v>
      </c>
      <c r="E147" s="10">
        <v>62.351618674626479</v>
      </c>
      <c r="F147" s="10">
        <v>45.256768804176318</v>
      </c>
      <c r="G147" s="10"/>
      <c r="H147" s="10"/>
      <c r="I147" s="10">
        <v>54.743231195823682</v>
      </c>
      <c r="J147" s="10">
        <v>45.256768804176318</v>
      </c>
      <c r="K147" s="10">
        <v>56.372430930030532</v>
      </c>
      <c r="L147" s="10"/>
      <c r="M147" s="10">
        <v>0</v>
      </c>
      <c r="N147" s="10">
        <v>56.372430930030532</v>
      </c>
      <c r="O147" s="10">
        <v>43.627569069969468</v>
      </c>
      <c r="P147" s="10">
        <v>0</v>
      </c>
      <c r="Q147" s="10"/>
      <c r="R147" s="10"/>
      <c r="S147" s="10"/>
      <c r="T147" s="10"/>
      <c r="U147" s="10"/>
      <c r="V147" s="10">
        <v>100</v>
      </c>
      <c r="W147" s="197"/>
      <c r="X147" s="197"/>
      <c r="Y147" s="197"/>
      <c r="Z147" s="197"/>
      <c r="AA147" s="197"/>
      <c r="AB147" s="197"/>
      <c r="AC147" s="197"/>
      <c r="AD147" s="197"/>
    </row>
    <row xmlns:x14ac="http://schemas.microsoft.com/office/spreadsheetml/2009/9/ac" r="148" s="194" customFormat="true" ht="12" x14ac:dyDescent="0.2">
      <c r="A148" s="197" t="s">
        <v>282</v>
      </c>
      <c r="B148" s="10">
        <v>2010</v>
      </c>
      <c r="C148" s="197" t="s">
        <v>289</v>
      </c>
      <c r="D148" s="10">
        <v>2010553</v>
      </c>
      <c r="E148" s="10">
        <v>63.718268209242979</v>
      </c>
      <c r="F148" s="10">
        <v>48.1075796001669</v>
      </c>
      <c r="G148" s="10"/>
      <c r="H148" s="10"/>
      <c r="I148" s="10">
        <v>51.8924203998331</v>
      </c>
      <c r="J148" s="10">
        <v>48.1075796001669</v>
      </c>
      <c r="K148" s="10">
        <v>58.897151893848793</v>
      </c>
      <c r="L148" s="10"/>
      <c r="M148" s="10">
        <v>0</v>
      </c>
      <c r="N148" s="10">
        <v>58.897151893848793</v>
      </c>
      <c r="O148" s="10">
        <v>41.102848106151207</v>
      </c>
      <c r="P148" s="10">
        <v>0</v>
      </c>
      <c r="Q148" s="10"/>
      <c r="R148" s="10"/>
      <c r="S148" s="10">
        <v>24.597375</v>
      </c>
      <c r="T148" s="10"/>
      <c r="U148" s="10"/>
      <c r="V148" s="10">
        <v>75.402625</v>
      </c>
      <c r="W148" s="197"/>
      <c r="X148" s="197"/>
      <c r="Y148" s="197"/>
      <c r="Z148" s="197"/>
      <c r="AA148" s="197"/>
      <c r="AB148" s="197"/>
      <c r="AC148" s="197"/>
      <c r="AD148" s="197"/>
    </row>
    <row xmlns:x14ac="http://schemas.microsoft.com/office/spreadsheetml/2009/9/ac" r="149" s="194" customFormat="true" ht="12" x14ac:dyDescent="0.2">
      <c r="A149" s="197" t="s">
        <v>282</v>
      </c>
      <c r="B149" s="10">
        <v>2011</v>
      </c>
      <c r="C149" s="197" t="s">
        <v>289</v>
      </c>
      <c r="D149" s="10">
        <v>2069785</v>
      </c>
      <c r="E149" s="10">
        <v>65.084917743859478</v>
      </c>
      <c r="F149" s="10">
        <v>50.958390396156567</v>
      </c>
      <c r="G149" s="10"/>
      <c r="H149" s="10"/>
      <c r="I149" s="10">
        <v>49.041609603843433</v>
      </c>
      <c r="J149" s="10">
        <v>50.958390396156567</v>
      </c>
      <c r="K149" s="10">
        <v>61.42187285766704</v>
      </c>
      <c r="L149" s="10"/>
      <c r="M149" s="10">
        <v>0</v>
      </c>
      <c r="N149" s="10">
        <v>61.42187285766704</v>
      </c>
      <c r="O149" s="10">
        <v>38.57812714233296</v>
      </c>
      <c r="P149" s="10">
        <v>0</v>
      </c>
      <c r="Q149" s="10"/>
      <c r="R149" s="10"/>
      <c r="S149" s="10">
        <v>24.597375</v>
      </c>
      <c r="T149" s="10"/>
      <c r="U149" s="10"/>
      <c r="V149" s="10">
        <v>75.402625</v>
      </c>
      <c r="W149" s="197"/>
      <c r="X149" s="197"/>
      <c r="Y149" s="197"/>
      <c r="Z149" s="197"/>
      <c r="AA149" s="197"/>
      <c r="AB149" s="197"/>
      <c r="AC149" s="197"/>
      <c r="AD149" s="197"/>
    </row>
    <row xmlns:x14ac="http://schemas.microsoft.com/office/spreadsheetml/2009/9/ac" r="150" s="194" customFormat="true" ht="12" x14ac:dyDescent="0.2">
      <c r="A150" s="197" t="s">
        <v>282</v>
      </c>
      <c r="B150" s="10">
        <v>2012</v>
      </c>
      <c r="C150" s="197" t="s">
        <v>289</v>
      </c>
      <c r="D150" s="10">
        <v>2130297</v>
      </c>
      <c r="E150" s="10">
        <v>66.451567278476432</v>
      </c>
      <c r="F150" s="10">
        <v>53.809201192147157</v>
      </c>
      <c r="G150" s="10"/>
      <c r="H150" s="10"/>
      <c r="I150" s="10">
        <v>46.190798807852843</v>
      </c>
      <c r="J150" s="10">
        <v>53.809201192147157</v>
      </c>
      <c r="K150" s="10">
        <v>63.946593821484377</v>
      </c>
      <c r="L150" s="10"/>
      <c r="M150" s="10">
        <v>0</v>
      </c>
      <c r="N150" s="10">
        <v>63.946593821484377</v>
      </c>
      <c r="O150" s="10">
        <v>36.053406178515623</v>
      </c>
      <c r="P150" s="10">
        <v>0</v>
      </c>
      <c r="Q150" s="10"/>
      <c r="R150" s="10"/>
      <c r="S150" s="10">
        <v>24.597375</v>
      </c>
      <c r="T150" s="10"/>
      <c r="U150" s="10"/>
      <c r="V150" s="10">
        <v>75.402625</v>
      </c>
      <c r="W150" s="197"/>
      <c r="X150" s="197"/>
      <c r="Y150" s="197"/>
      <c r="Z150" s="197"/>
      <c r="AA150" s="197"/>
      <c r="AB150" s="197"/>
      <c r="AC150" s="197"/>
      <c r="AD150" s="197"/>
    </row>
    <row xmlns:x14ac="http://schemas.microsoft.com/office/spreadsheetml/2009/9/ac" r="151" s="194" customFormat="true" ht="12" x14ac:dyDescent="0.2">
      <c r="A151" s="197" t="s">
        <v>282</v>
      </c>
      <c r="B151" s="10">
        <v>2013</v>
      </c>
      <c r="C151" s="197" t="s">
        <v>289</v>
      </c>
      <c r="D151" s="10">
        <v>2197449</v>
      </c>
      <c r="E151" s="10">
        <v>67.818216813092931</v>
      </c>
      <c r="F151" s="10">
        <v>56.66001198813683</v>
      </c>
      <c r="G151" s="10"/>
      <c r="H151" s="10"/>
      <c r="I151" s="10">
        <v>43.33998801186317</v>
      </c>
      <c r="J151" s="10">
        <v>56.66001198813683</v>
      </c>
      <c r="K151" s="10">
        <v>66.471314785302638</v>
      </c>
      <c r="L151" s="10"/>
      <c r="M151" s="10">
        <v>0</v>
      </c>
      <c r="N151" s="10">
        <v>66.471314785302638</v>
      </c>
      <c r="O151" s="10">
        <v>33.528685214697362</v>
      </c>
      <c r="P151" s="10">
        <v>0</v>
      </c>
      <c r="Q151" s="10"/>
      <c r="R151" s="10"/>
      <c r="S151" s="10">
        <v>24.597375</v>
      </c>
      <c r="T151" s="10"/>
      <c r="U151" s="10"/>
      <c r="V151" s="10">
        <v>75.402625</v>
      </c>
      <c r="W151" s="197"/>
      <c r="X151" s="197"/>
      <c r="Y151" s="197"/>
      <c r="Z151" s="197"/>
      <c r="AA151" s="197"/>
      <c r="AB151" s="197"/>
      <c r="AC151" s="197"/>
      <c r="AD151" s="197"/>
    </row>
    <row xmlns:x14ac="http://schemas.microsoft.com/office/spreadsheetml/2009/9/ac" r="152" s="194" customFormat="true" ht="12" x14ac:dyDescent="0.2">
      <c r="A152" s="197" t="s">
        <v>282</v>
      </c>
      <c r="B152" s="10">
        <v>2014</v>
      </c>
      <c r="C152" s="197" t="s">
        <v>289</v>
      </c>
      <c r="D152" s="10">
        <v>2263391</v>
      </c>
      <c r="E152" s="10">
        <v>69.184866347709885</v>
      </c>
      <c r="F152" s="10">
        <v>59.510822784126503</v>
      </c>
      <c r="G152" s="10"/>
      <c r="H152" s="10"/>
      <c r="I152" s="10">
        <v>40.489177215873497</v>
      </c>
      <c r="J152" s="10">
        <v>59.510822784126503</v>
      </c>
      <c r="K152" s="10">
        <v>68.996035749120892</v>
      </c>
      <c r="L152" s="10"/>
      <c r="M152" s="10">
        <v>0</v>
      </c>
      <c r="N152" s="10">
        <v>68.996035749120892</v>
      </c>
      <c r="O152" s="10">
        <v>31.003964250879111</v>
      </c>
      <c r="P152" s="10">
        <v>0</v>
      </c>
      <c r="Q152" s="10">
        <v>28.5</v>
      </c>
      <c r="R152" s="10"/>
      <c r="S152" s="10">
        <v>24.597375</v>
      </c>
      <c r="T152" s="10">
        <v>3.902625</v>
      </c>
      <c r="U152" s="10">
        <v>71.5</v>
      </c>
      <c r="V152" s="10">
        <v>0</v>
      </c>
      <c r="W152" s="197"/>
      <c r="X152" s="197"/>
      <c r="Y152" s="197"/>
      <c r="Z152" s="197"/>
      <c r="AA152" s="197"/>
      <c r="AB152" s="197"/>
      <c r="AC152" s="197"/>
      <c r="AD152" s="197"/>
    </row>
    <row xmlns:x14ac="http://schemas.microsoft.com/office/spreadsheetml/2009/9/ac" r="153" s="194" customFormat="true" ht="12" x14ac:dyDescent="0.2">
      <c r="A153" s="197" t="s">
        <v>282</v>
      </c>
      <c r="B153" s="10">
        <v>2015</v>
      </c>
      <c r="C153" s="197" t="s">
        <v>289</v>
      </c>
      <c r="D153" s="10">
        <v>2329801</v>
      </c>
      <c r="E153" s="10">
        <v>70.551515882326385</v>
      </c>
      <c r="F153" s="10">
        <v>62.361633580117093</v>
      </c>
      <c r="G153" s="10"/>
      <c r="H153" s="10"/>
      <c r="I153" s="10">
        <v>37.638366419882907</v>
      </c>
      <c r="J153" s="10">
        <v>62.361633580117093</v>
      </c>
      <c r="K153" s="10">
        <v>71.520756712938237</v>
      </c>
      <c r="L153" s="10"/>
      <c r="M153" s="10">
        <v>0</v>
      </c>
      <c r="N153" s="10">
        <v>71.520756712938237</v>
      </c>
      <c r="O153" s="10">
        <v>28.47924328706176</v>
      </c>
      <c r="P153" s="10">
        <v>0</v>
      </c>
      <c r="Q153" s="10">
        <v>28.5</v>
      </c>
      <c r="R153" s="10"/>
      <c r="S153" s="10">
        <v>24.597375</v>
      </c>
      <c r="T153" s="10">
        <v>3.902625</v>
      </c>
      <c r="U153" s="10">
        <v>71.5</v>
      </c>
      <c r="V153" s="10">
        <v>0</v>
      </c>
      <c r="W153" s="197"/>
      <c r="X153" s="197"/>
      <c r="Y153" s="197"/>
      <c r="Z153" s="197"/>
      <c r="AA153" s="197"/>
      <c r="AB153" s="197"/>
      <c r="AC153" s="197"/>
      <c r="AD153" s="197"/>
    </row>
    <row xmlns:x14ac="http://schemas.microsoft.com/office/spreadsheetml/2009/9/ac" r="154" s="194" customFormat="true" ht="12" x14ac:dyDescent="0.2">
      <c r="A154" s="197" t="s">
        <v>282</v>
      </c>
      <c r="B154" s="10">
        <v>2016</v>
      </c>
      <c r="C154" s="197" t="s">
        <v>289</v>
      </c>
      <c r="D154" s="10">
        <v>2400741</v>
      </c>
      <c r="E154" s="10">
        <v>71.918165416943339</v>
      </c>
      <c r="F154" s="10">
        <v>65.21244437610676</v>
      </c>
      <c r="G154" s="10"/>
      <c r="H154" s="10"/>
      <c r="I154" s="10">
        <v>34.78755562389324</v>
      </c>
      <c r="J154" s="10">
        <v>65.21244437610676</v>
      </c>
      <c r="K154" s="10">
        <v>74.045477676756491</v>
      </c>
      <c r="L154" s="10"/>
      <c r="M154" s="10">
        <v>0</v>
      </c>
      <c r="N154" s="10">
        <v>74.045477676756491</v>
      </c>
      <c r="O154" s="10">
        <v>25.954522323243509</v>
      </c>
      <c r="P154" s="10">
        <v>0</v>
      </c>
      <c r="Q154" s="10">
        <v>28.5</v>
      </c>
      <c r="R154" s="10"/>
      <c r="S154" s="10">
        <v>24.597375</v>
      </c>
      <c r="T154" s="10">
        <v>3.902625</v>
      </c>
      <c r="U154" s="10">
        <v>71.5</v>
      </c>
      <c r="V154" s="10">
        <v>0</v>
      </c>
      <c r="W154" s="197"/>
      <c r="X154" s="197"/>
      <c r="Y154" s="197"/>
      <c r="Z154" s="197"/>
      <c r="AA154" s="197"/>
      <c r="AB154" s="197"/>
      <c r="AC154" s="197"/>
      <c r="AD154" s="197"/>
    </row>
    <row xmlns:x14ac="http://schemas.microsoft.com/office/spreadsheetml/2009/9/ac" r="155" s="194" customFormat="true" ht="12" x14ac:dyDescent="0.2">
      <c r="A155" s="197" t="s">
        <v>282</v>
      </c>
      <c r="B155" s="10">
        <v>2017</v>
      </c>
      <c r="C155" s="197" t="s">
        <v>289</v>
      </c>
      <c r="D155" s="10">
        <v>2471751</v>
      </c>
      <c r="E155" s="10">
        <v>73.284814951559838</v>
      </c>
      <c r="F155" s="10">
        <v>68.063255172097342</v>
      </c>
      <c r="G155" s="10"/>
      <c r="H155" s="10"/>
      <c r="I155" s="10">
        <v>31.936744827902661</v>
      </c>
      <c r="J155" s="10">
        <v>68.063255172097342</v>
      </c>
      <c r="K155" s="10">
        <v>76.570198640573835</v>
      </c>
      <c r="L155" s="10"/>
      <c r="M155" s="10">
        <v>10.72548857142829</v>
      </c>
      <c r="N155" s="10">
        <v>65.844710069145549</v>
      </c>
      <c r="O155" s="10">
        <v>23.429801359426161</v>
      </c>
      <c r="P155" s="10">
        <v>0</v>
      </c>
      <c r="Q155" s="10">
        <v>28.5</v>
      </c>
      <c r="R155" s="10"/>
      <c r="S155" s="10">
        <v>24.597375</v>
      </c>
      <c r="T155" s="10">
        <v>3.902625</v>
      </c>
      <c r="U155" s="10">
        <v>71.5</v>
      </c>
      <c r="V155" s="10">
        <v>0</v>
      </c>
      <c r="W155" s="197"/>
      <c r="X155" s="197"/>
      <c r="Y155" s="197"/>
      <c r="Z155" s="197"/>
      <c r="AA155" s="197"/>
      <c r="AB155" s="197"/>
      <c r="AC155" s="197"/>
      <c r="AD155" s="197"/>
    </row>
    <row xmlns:x14ac="http://schemas.microsoft.com/office/spreadsheetml/2009/9/ac" r="156" s="194" customFormat="true" ht="12" x14ac:dyDescent="0.2">
      <c r="A156" s="197" t="s">
        <v>282</v>
      </c>
      <c r="B156" s="10">
        <v>2018</v>
      </c>
      <c r="C156" s="197" t="s">
        <v>289</v>
      </c>
      <c r="D156" s="10">
        <v>2540956</v>
      </c>
      <c r="E156" s="10">
        <v>74.651464486176792</v>
      </c>
      <c r="F156" s="10">
        <v>70.914065968087016</v>
      </c>
      <c r="G156" s="10"/>
      <c r="H156" s="10"/>
      <c r="I156" s="10">
        <v>29.085934031912981</v>
      </c>
      <c r="J156" s="10">
        <v>70.914065968087016</v>
      </c>
      <c r="K156" s="10">
        <v>79.094919604392089</v>
      </c>
      <c r="L156" s="10"/>
      <c r="M156" s="10">
        <v>22.279405714285531</v>
      </c>
      <c r="N156" s="10">
        <v>56.815513890106558</v>
      </c>
      <c r="O156" s="10">
        <v>20.905080395607911</v>
      </c>
      <c r="P156" s="10">
        <v>0</v>
      </c>
      <c r="Q156" s="10">
        <v>28.5</v>
      </c>
      <c r="R156" s="10"/>
      <c r="S156" s="10">
        <v>24.597375</v>
      </c>
      <c r="T156" s="10">
        <v>3.902625</v>
      </c>
      <c r="U156" s="10">
        <v>71.5</v>
      </c>
      <c r="V156" s="10">
        <v>0</v>
      </c>
      <c r="W156" s="197"/>
      <c r="X156" s="197"/>
      <c r="Y156" s="197"/>
      <c r="Z156" s="197"/>
      <c r="AA156" s="197"/>
      <c r="AB156" s="197"/>
      <c r="AC156" s="197"/>
      <c r="AD156" s="197"/>
    </row>
    <row xmlns:x14ac="http://schemas.microsoft.com/office/spreadsheetml/2009/9/ac" r="157" s="194" customFormat="true" ht="12" x14ac:dyDescent="0.2">
      <c r="A157" s="197" t="s">
        <v>282</v>
      </c>
      <c r="B157" s="10">
        <v>2019</v>
      </c>
      <c r="C157" s="197" t="s">
        <v>289</v>
      </c>
      <c r="D157" s="10">
        <v>2605585</v>
      </c>
      <c r="E157" s="10">
        <v>74.651464486176792</v>
      </c>
      <c r="F157" s="10">
        <v>73.764876764077599</v>
      </c>
      <c r="G157" s="10"/>
      <c r="H157" s="10"/>
      <c r="I157" s="10">
        <v>26.235123235922401</v>
      </c>
      <c r="J157" s="10">
        <v>73.764876764077599</v>
      </c>
      <c r="K157" s="10">
        <v>81.619640568210343</v>
      </c>
      <c r="L157" s="10"/>
      <c r="M157" s="10">
        <v>33.833322857142782</v>
      </c>
      <c r="N157" s="10">
        <v>47.786317711067568</v>
      </c>
      <c r="O157" s="10">
        <v>18.38035943178966</v>
      </c>
      <c r="P157" s="10">
        <v>0</v>
      </c>
      <c r="Q157" s="10">
        <v>28.5</v>
      </c>
      <c r="R157" s="10"/>
      <c r="S157" s="10">
        <v>24.597375</v>
      </c>
      <c r="T157" s="10">
        <v>3.902625</v>
      </c>
      <c r="U157" s="10">
        <v>71.5</v>
      </c>
      <c r="V157" s="10">
        <v>0</v>
      </c>
      <c r="W157" s="197"/>
      <c r="X157" s="197"/>
      <c r="Y157" s="197"/>
      <c r="Z157" s="197"/>
      <c r="AA157" s="197"/>
      <c r="AB157" s="197"/>
      <c r="AC157" s="197"/>
      <c r="AD157" s="197"/>
    </row>
    <row xmlns:x14ac="http://schemas.microsoft.com/office/spreadsheetml/2009/9/ac" r="158" s="194" customFormat="true" ht="12" x14ac:dyDescent="0.2">
      <c r="A158" s="197" t="s">
        <v>282</v>
      </c>
      <c r="B158" s="10">
        <v>2020</v>
      </c>
      <c r="C158" s="197" t="s">
        <v>289</v>
      </c>
      <c r="D158" s="10">
        <v>2672129</v>
      </c>
      <c r="E158" s="10">
        <v>76.615687560067272</v>
      </c>
      <c r="F158" s="10">
        <v>76.615687560067272</v>
      </c>
      <c r="G158" s="10"/>
      <c r="H158" s="10"/>
      <c r="I158" s="10">
        <v>23.384312439932732</v>
      </c>
      <c r="J158" s="10">
        <v>76.615687560067272</v>
      </c>
      <c r="K158" s="10">
        <v>84.144361532027688</v>
      </c>
      <c r="L158" s="10"/>
      <c r="M158" s="10">
        <v>45.38724000000002</v>
      </c>
      <c r="N158" s="10">
        <v>38.757121532027668</v>
      </c>
      <c r="O158" s="10">
        <v>15.855638467972311</v>
      </c>
      <c r="P158" s="10">
        <v>0</v>
      </c>
      <c r="Q158" s="10">
        <v>28.5</v>
      </c>
      <c r="R158" s="10"/>
      <c r="S158" s="10">
        <v>24.597375</v>
      </c>
      <c r="T158" s="10">
        <v>3.902625</v>
      </c>
      <c r="U158" s="10">
        <v>71.5</v>
      </c>
      <c r="V158" s="10">
        <v>0</v>
      </c>
      <c r="W158" s="197"/>
      <c r="X158" s="197"/>
      <c r="Y158" s="197"/>
      <c r="Z158" s="197"/>
      <c r="AA158" s="197"/>
      <c r="AB158" s="197"/>
      <c r="AC158" s="197"/>
      <c r="AD158" s="197"/>
    </row>
    <row xmlns:x14ac="http://schemas.microsoft.com/office/spreadsheetml/2009/9/ac" r="159" s="194" customFormat="true" ht="12" x14ac:dyDescent="0.2">
      <c r="A159" s="197" t="s">
        <v>282</v>
      </c>
      <c r="B159" s="10">
        <v>2021</v>
      </c>
      <c r="C159" s="197" t="s">
        <v>289</v>
      </c>
      <c r="D159" s="10">
        <v>2736938</v>
      </c>
      <c r="E159" s="10">
        <v>79.466498356057855</v>
      </c>
      <c r="F159" s="10">
        <v>79.466498356057855</v>
      </c>
      <c r="G159" s="10"/>
      <c r="H159" s="10"/>
      <c r="I159" s="10">
        <v>20.533501643942149</v>
      </c>
      <c r="J159" s="10">
        <v>79.466498356057855</v>
      </c>
      <c r="K159" s="10">
        <v>84.144361532027688</v>
      </c>
      <c r="L159" s="10"/>
      <c r="M159" s="10">
        <v>56.941157142857257</v>
      </c>
      <c r="N159" s="10">
        <v>27.20320438917042</v>
      </c>
      <c r="O159" s="10">
        <v>15.855638467972311</v>
      </c>
      <c r="P159" s="10">
        <v>0</v>
      </c>
      <c r="Q159" s="10">
        <v>28.5</v>
      </c>
      <c r="R159" s="10"/>
      <c r="S159" s="10">
        <v>24.597375</v>
      </c>
      <c r="T159" s="10">
        <v>3.902625</v>
      </c>
      <c r="U159" s="10">
        <v>71.5</v>
      </c>
      <c r="V159" s="10">
        <v>0</v>
      </c>
      <c r="W159" s="197"/>
      <c r="X159" s="197"/>
      <c r="Y159" s="197"/>
      <c r="Z159" s="197"/>
      <c r="AA159" s="197"/>
      <c r="AB159" s="197"/>
      <c r="AC159" s="197"/>
      <c r="AD159" s="197"/>
    </row>
    <row xmlns:x14ac="http://schemas.microsoft.com/office/spreadsheetml/2009/9/ac" r="160" s="194" customFormat="true" ht="12" x14ac:dyDescent="0.2">
      <c r="A160" s="197" t="s">
        <v>282</v>
      </c>
      <c r="B160" s="10">
        <v>2022</v>
      </c>
      <c r="C160" s="197" t="s">
        <v>289</v>
      </c>
      <c r="D160" s="10">
        <v>2787415</v>
      </c>
      <c r="E160" s="10">
        <v>82.317309152047528</v>
      </c>
      <c r="F160" s="10">
        <v>82.317309152047528</v>
      </c>
      <c r="G160" s="10"/>
      <c r="H160" s="10"/>
      <c r="I160" s="10">
        <v>17.682690847952468</v>
      </c>
      <c r="J160" s="10">
        <v>82.317309152047528</v>
      </c>
      <c r="K160" s="10">
        <v>84.144361532027688</v>
      </c>
      <c r="L160" s="10"/>
      <c r="M160" s="10">
        <v>68.495074285714509</v>
      </c>
      <c r="N160" s="10">
        <v>15.649287246313181</v>
      </c>
      <c r="O160" s="10">
        <v>15.855638467972311</v>
      </c>
      <c r="P160" s="10">
        <v>0</v>
      </c>
      <c r="Q160" s="10">
        <v>28.5</v>
      </c>
      <c r="R160" s="10"/>
      <c r="S160" s="10">
        <v>24.597375</v>
      </c>
      <c r="T160" s="10">
        <v>3.902625</v>
      </c>
      <c r="U160" s="10">
        <v>71.5</v>
      </c>
      <c r="V160" s="10">
        <v>0</v>
      </c>
      <c r="W160" s="197"/>
      <c r="X160" s="197"/>
      <c r="Y160" s="197"/>
      <c r="Z160" s="197"/>
      <c r="AA160" s="197"/>
      <c r="AB160" s="197"/>
      <c r="AC160" s="197"/>
      <c r="AD160" s="197"/>
    </row>
    <row xmlns:x14ac="http://schemas.microsoft.com/office/spreadsheetml/2009/9/ac" r="161" s="194" customFormat="true" ht="12" x14ac:dyDescent="0.2">
      <c r="A161" s="197" t="s">
        <v>282</v>
      </c>
      <c r="B161" s="10">
        <v>2023</v>
      </c>
      <c r="C161" s="197" t="s">
        <v>289</v>
      </c>
      <c r="D161" s="10">
        <v>2804514</v>
      </c>
      <c r="E161" s="10"/>
      <c r="F161" s="10">
        <v>85.168119948038111</v>
      </c>
      <c r="G161" s="10"/>
      <c r="H161" s="10"/>
      <c r="I161" s="10">
        <v>14.831880051961891</v>
      </c>
      <c r="J161" s="10">
        <v>85.168119948038111</v>
      </c>
      <c r="K161" s="10">
        <v>84.144361532027688</v>
      </c>
      <c r="L161" s="10"/>
      <c r="M161" s="10">
        <v>80.048991428571753</v>
      </c>
      <c r="N161" s="10">
        <v>4.0953701034559344</v>
      </c>
      <c r="O161" s="10">
        <v>15.855638467972311</v>
      </c>
      <c r="P161" s="10">
        <v>0</v>
      </c>
      <c r="Q161" s="10"/>
      <c r="R161" s="10"/>
      <c r="S161" s="10">
        <v>24.597375</v>
      </c>
      <c r="T161" s="10"/>
      <c r="U161" s="10"/>
      <c r="V161" s="10">
        <v>75.402625</v>
      </c>
      <c r="W161" s="197"/>
      <c r="X161" s="197"/>
      <c r="Y161" s="197"/>
      <c r="Z161" s="197"/>
      <c r="AA161" s="197"/>
      <c r="AB161" s="197"/>
      <c r="AC161" s="197"/>
      <c r="AD161" s="197"/>
    </row>
    <row xmlns:x14ac="http://schemas.microsoft.com/office/spreadsheetml/2009/9/ac" r="162" s="194" customFormat="true" ht="12" x14ac:dyDescent="0.2">
      <c r="A162" s="197" t="s">
        <v>282</v>
      </c>
      <c r="B162" s="10">
        <v>2024</v>
      </c>
      <c r="C162" s="197" t="s">
        <v>289</v>
      </c>
      <c r="D162" s="10"/>
      <c r="E162" s="10"/>
      <c r="F162" s="10"/>
      <c r="G162" s="10"/>
      <c r="H162" s="10"/>
      <c r="I162" s="10"/>
      <c r="J162" s="10"/>
      <c r="K162" s="10"/>
      <c r="L162" s="10"/>
      <c r="M162" s="10"/>
      <c r="N162" s="10"/>
      <c r="O162" s="10"/>
      <c r="P162" s="10"/>
      <c r="Q162" s="10"/>
      <c r="R162" s="10"/>
      <c r="S162" s="10"/>
      <c r="T162" s="10"/>
      <c r="U162" s="10"/>
      <c r="V162" s="10"/>
      <c r="W162" s="197"/>
      <c r="X162" s="197"/>
      <c r="Y162" s="197"/>
      <c r="Z162" s="197"/>
      <c r="AA162" s="197"/>
      <c r="AB162" s="197"/>
      <c r="AC162" s="197"/>
      <c r="AD162" s="197"/>
    </row>
    <row xmlns:x14ac="http://schemas.microsoft.com/office/spreadsheetml/2009/9/ac" r="163" s="194" customFormat="true" ht="12" x14ac:dyDescent="0.2">
      <c r="A163" s="197" t="s">
        <v>282</v>
      </c>
      <c r="B163" s="10">
        <v>2025</v>
      </c>
      <c r="C163" s="197" t="s">
        <v>289</v>
      </c>
      <c r="D163" s="10"/>
      <c r="E163" s="10"/>
      <c r="F163" s="10"/>
      <c r="G163" s="10"/>
      <c r="H163" s="10"/>
      <c r="I163" s="10"/>
      <c r="J163" s="10"/>
      <c r="K163" s="10"/>
      <c r="L163" s="10"/>
      <c r="M163" s="10"/>
      <c r="N163" s="10"/>
      <c r="O163" s="10"/>
      <c r="P163" s="10"/>
      <c r="Q163" s="10"/>
      <c r="R163" s="10"/>
      <c r="S163" s="10"/>
      <c r="T163" s="10"/>
      <c r="U163" s="10"/>
      <c r="V163" s="10"/>
      <c r="W163" s="197"/>
      <c r="X163" s="197"/>
      <c r="Y163" s="197"/>
      <c r="Z163" s="197"/>
      <c r="AA163" s="197"/>
      <c r="AB163" s="197"/>
      <c r="AC163" s="197"/>
      <c r="AD163" s="197"/>
    </row>
    <row xmlns:x14ac="http://schemas.microsoft.com/office/spreadsheetml/2009/9/ac" r="164" s="194" customFormat="true" ht="12" x14ac:dyDescent="0.2">
      <c r="A164" s="197" t="s">
        <v>282</v>
      </c>
      <c r="B164" s="10">
        <v>2026</v>
      </c>
      <c r="C164" s="197" t="s">
        <v>289</v>
      </c>
      <c r="D164" s="10"/>
      <c r="E164" s="10"/>
      <c r="F164" s="10"/>
      <c r="G164" s="10"/>
      <c r="H164" s="10"/>
      <c r="I164" s="10"/>
      <c r="J164" s="10"/>
      <c r="K164" s="10"/>
      <c r="L164" s="10"/>
      <c r="M164" s="10"/>
      <c r="N164" s="10"/>
      <c r="O164" s="10"/>
      <c r="P164" s="10"/>
      <c r="Q164" s="10"/>
      <c r="R164" s="10"/>
      <c r="S164" s="10"/>
      <c r="T164" s="10"/>
      <c r="U164" s="10"/>
      <c r="V164" s="10"/>
      <c r="W164" s="197"/>
      <c r="X164" s="197"/>
      <c r="Y164" s="197"/>
      <c r="Z164" s="197"/>
      <c r="AA164" s="197"/>
      <c r="AB164" s="197"/>
      <c r="AC164" s="197"/>
      <c r="AD164" s="197"/>
    </row>
    <row xmlns:x14ac="http://schemas.microsoft.com/office/spreadsheetml/2009/9/ac" r="165" s="194" customFormat="true" ht="12" x14ac:dyDescent="0.2">
      <c r="A165" s="197" t="s">
        <v>282</v>
      </c>
      <c r="B165" s="10">
        <v>2027</v>
      </c>
      <c r="C165" s="197" t="s">
        <v>289</v>
      </c>
      <c r="D165" s="10"/>
      <c r="E165" s="10"/>
      <c r="F165" s="10"/>
      <c r="G165" s="10"/>
      <c r="H165" s="10"/>
      <c r="I165" s="10"/>
      <c r="J165" s="10"/>
      <c r="K165" s="10"/>
      <c r="L165" s="10"/>
      <c r="M165" s="10"/>
      <c r="N165" s="10"/>
      <c r="O165" s="10"/>
      <c r="P165" s="10"/>
      <c r="Q165" s="10"/>
      <c r="R165" s="10"/>
      <c r="S165" s="10"/>
      <c r="T165" s="10"/>
      <c r="U165" s="10"/>
      <c r="V165" s="10"/>
      <c r="W165" s="197"/>
      <c r="X165" s="197"/>
      <c r="Y165" s="197"/>
      <c r="Z165" s="197"/>
      <c r="AA165" s="197"/>
      <c r="AB165" s="197"/>
      <c r="AC165" s="197"/>
      <c r="AD165" s="197"/>
    </row>
    <row xmlns:x14ac="http://schemas.microsoft.com/office/spreadsheetml/2009/9/ac" r="166" s="194" customFormat="true" ht="12" x14ac:dyDescent="0.2">
      <c r="A166" s="197" t="s">
        <v>282</v>
      </c>
      <c r="B166" s="10">
        <v>2028</v>
      </c>
      <c r="C166" s="197" t="s">
        <v>289</v>
      </c>
      <c r="D166" s="10"/>
      <c r="E166" s="10"/>
      <c r="F166" s="10"/>
      <c r="G166" s="10"/>
      <c r="H166" s="10"/>
      <c r="I166" s="10"/>
      <c r="J166" s="10"/>
      <c r="K166" s="10"/>
      <c r="L166" s="10"/>
      <c r="M166" s="10"/>
      <c r="N166" s="10"/>
      <c r="O166" s="10"/>
      <c r="P166" s="10"/>
      <c r="Q166" s="10"/>
      <c r="R166" s="10"/>
      <c r="S166" s="10"/>
      <c r="T166" s="10"/>
      <c r="U166" s="10"/>
      <c r="V166" s="10"/>
      <c r="W166" s="197"/>
      <c r="X166" s="197"/>
      <c r="Y166" s="197"/>
      <c r="Z166" s="197"/>
      <c r="AA166" s="197"/>
      <c r="AB166" s="197"/>
      <c r="AC166" s="197"/>
      <c r="AD166" s="197"/>
    </row>
    <row xmlns:x14ac="http://schemas.microsoft.com/office/spreadsheetml/2009/9/ac" r="167" s="194" customFormat="true" ht="12" x14ac:dyDescent="0.2">
      <c r="A167" s="197" t="s">
        <v>282</v>
      </c>
      <c r="B167" s="10">
        <v>2029</v>
      </c>
      <c r="C167" s="197" t="s">
        <v>289</v>
      </c>
      <c r="D167" s="10"/>
      <c r="E167" s="10"/>
      <c r="F167" s="10"/>
      <c r="G167" s="10"/>
      <c r="H167" s="10"/>
      <c r="I167" s="10"/>
      <c r="J167" s="10"/>
      <c r="K167" s="10"/>
      <c r="L167" s="10"/>
      <c r="M167" s="10"/>
      <c r="N167" s="10"/>
      <c r="O167" s="10"/>
      <c r="P167" s="10"/>
      <c r="Q167" s="10"/>
      <c r="R167" s="10"/>
      <c r="S167" s="10"/>
      <c r="T167" s="10"/>
      <c r="U167" s="10"/>
      <c r="V167" s="10"/>
      <c r="W167" s="197"/>
      <c r="X167" s="197"/>
      <c r="Y167" s="197"/>
      <c r="Z167" s="197"/>
      <c r="AA167" s="197"/>
      <c r="AB167" s="197"/>
    </row>
    <row xmlns:x14ac="http://schemas.microsoft.com/office/spreadsheetml/2009/9/ac" r="168" s="194" customFormat="true" ht="12" x14ac:dyDescent="0.2">
      <c r="A168" s="197" t="s">
        <v>282</v>
      </c>
      <c r="B168" s="10">
        <v>2030</v>
      </c>
      <c r="C168" s="197" t="s">
        <v>289</v>
      </c>
      <c r="D168" s="10"/>
      <c r="E168" s="10"/>
      <c r="F168" s="10"/>
      <c r="G168" s="10"/>
      <c r="H168" s="10"/>
      <c r="I168" s="10"/>
      <c r="J168" s="10"/>
      <c r="K168" s="10"/>
      <c r="L168" s="10"/>
      <c r="M168" s="10"/>
      <c r="N168" s="10"/>
      <c r="O168" s="10"/>
      <c r="P168" s="10"/>
      <c r="Q168" s="10"/>
      <c r="R168" s="10"/>
      <c r="S168" s="10"/>
      <c r="T168" s="10"/>
      <c r="U168" s="10"/>
      <c r="V168" s="10"/>
      <c r="W168" s="197"/>
      <c r="X168" s="197"/>
      <c r="Y168" s="197"/>
      <c r="Z168" s="197"/>
      <c r="AA168" s="197"/>
      <c r="AB168" s="197"/>
    </row>
    <row xmlns:x14ac="http://schemas.microsoft.com/office/spreadsheetml/2009/9/ac" r="169" ht="15.75" x14ac:dyDescent="0.25">
      <c r="A169" s="198" t="s">
        <v>282</v>
      </c>
      <c r="B169" s="10">
        <v>2000</v>
      </c>
      <c r="C169" s="198" t="s">
        <v>290</v>
      </c>
      <c r="D169" s="10">
        <v>1594970</v>
      </c>
      <c r="E169" s="10">
        <v>82.018682390455297</v>
      </c>
      <c r="F169" s="10">
        <v>55.06404397285678</v>
      </c>
      <c r="G169" s="10"/>
      <c r="H169" s="10"/>
      <c r="I169" s="10">
        <v>44.93595602714322</v>
      </c>
      <c r="J169" s="10">
        <v>55.06404397285678</v>
      </c>
      <c r="K169" s="10">
        <v>61.018755965362743</v>
      </c>
      <c r="L169" s="10"/>
      <c r="M169" s="10"/>
      <c r="N169" s="10"/>
      <c r="O169" s="10">
        <v>38.981244034637257</v>
      </c>
      <c r="P169" s="10">
        <v>61.018755965362743</v>
      </c>
      <c r="Q169" s="10"/>
      <c r="R169" s="10"/>
      <c r="S169" s="10"/>
      <c r="T169" s="10"/>
      <c r="U169" s="10"/>
      <c r="V169" s="10">
        <v>100</v>
      </c>
      <c r="W169" s="198"/>
      <c r="X169" s="198"/>
      <c r="Y169" s="198"/>
      <c r="Z169" s="198"/>
      <c r="AA169" s="198"/>
      <c r="AB169" s="198"/>
    </row>
    <row xmlns:x14ac="http://schemas.microsoft.com/office/spreadsheetml/2009/9/ac" r="170" ht="15.75" x14ac:dyDescent="0.25">
      <c r="A170" s="198" t="s">
        <v>282</v>
      </c>
      <c r="B170" s="10">
        <v>2001</v>
      </c>
      <c r="C170" s="198" t="s">
        <v>290</v>
      </c>
      <c r="D170" s="10">
        <v>1632436</v>
      </c>
      <c r="E170" s="10">
        <v>82.018682390455297</v>
      </c>
      <c r="F170" s="10">
        <v>55.06404397285678</v>
      </c>
      <c r="G170" s="10"/>
      <c r="H170" s="10"/>
      <c r="I170" s="10">
        <v>44.93595602714322</v>
      </c>
      <c r="J170" s="10">
        <v>55.06404397285678</v>
      </c>
      <c r="K170" s="10">
        <v>61.018755965362743</v>
      </c>
      <c r="L170" s="10"/>
      <c r="M170" s="10"/>
      <c r="N170" s="10"/>
      <c r="O170" s="10">
        <v>38.981244034637257</v>
      </c>
      <c r="P170" s="10">
        <v>61.018755965362743</v>
      </c>
      <c r="Q170" s="10"/>
      <c r="R170" s="10"/>
      <c r="S170" s="10"/>
      <c r="T170" s="10"/>
      <c r="U170" s="10"/>
      <c r="V170" s="10">
        <v>100</v>
      </c>
      <c r="W170" s="198"/>
      <c r="X170" s="198"/>
      <c r="Y170" s="198"/>
      <c r="Z170" s="198"/>
      <c r="AA170" s="198"/>
      <c r="AB170" s="198"/>
    </row>
    <row xmlns:x14ac="http://schemas.microsoft.com/office/spreadsheetml/2009/9/ac" r="171" ht="15.75" x14ac:dyDescent="0.25">
      <c r="A171" s="198" t="s">
        <v>282</v>
      </c>
      <c r="B171" s="10">
        <v>2002</v>
      </c>
      <c r="C171" s="198" t="s">
        <v>290</v>
      </c>
      <c r="D171" s="10">
        <v>1666338</v>
      </c>
      <c r="E171" s="10">
        <v>82.018682390455297</v>
      </c>
      <c r="F171" s="10">
        <v>55.06404397285678</v>
      </c>
      <c r="G171" s="10"/>
      <c r="H171" s="10"/>
      <c r="I171" s="10">
        <v>44.93595602714322</v>
      </c>
      <c r="J171" s="10">
        <v>55.06404397285678</v>
      </c>
      <c r="K171" s="10">
        <v>61.018755965362743</v>
      </c>
      <c r="L171" s="10"/>
      <c r="M171" s="10"/>
      <c r="N171" s="10"/>
      <c r="O171" s="10">
        <v>38.981244034637257</v>
      </c>
      <c r="P171" s="10">
        <v>61.018755965362743</v>
      </c>
      <c r="Q171" s="10"/>
      <c r="R171" s="10"/>
      <c r="S171" s="10"/>
      <c r="T171" s="10"/>
      <c r="U171" s="10"/>
      <c r="V171" s="10">
        <v>100</v>
      </c>
      <c r="W171" s="198"/>
      <c r="X171" s="198"/>
      <c r="Y171" s="198"/>
      <c r="Z171" s="198"/>
      <c r="AA171" s="198"/>
      <c r="AB171" s="198"/>
    </row>
    <row xmlns:x14ac="http://schemas.microsoft.com/office/spreadsheetml/2009/9/ac" r="172" ht="15.75" x14ac:dyDescent="0.25">
      <c r="A172" s="198" t="s">
        <v>282</v>
      </c>
      <c r="B172" s="10">
        <v>2003</v>
      </c>
      <c r="C172" s="198" t="s">
        <v>290</v>
      </c>
      <c r="D172" s="10">
        <v>1699472</v>
      </c>
      <c r="E172" s="10">
        <v>82.018682390455297</v>
      </c>
      <c r="F172" s="10">
        <v>55.06404397285678</v>
      </c>
      <c r="G172" s="10"/>
      <c r="H172" s="10"/>
      <c r="I172" s="10">
        <v>44.93595602714322</v>
      </c>
      <c r="J172" s="10">
        <v>55.06404397285678</v>
      </c>
      <c r="K172" s="10">
        <v>61.018755965362743</v>
      </c>
      <c r="L172" s="10"/>
      <c r="M172" s="10"/>
      <c r="N172" s="10"/>
      <c r="O172" s="10">
        <v>38.981244034637257</v>
      </c>
      <c r="P172" s="10">
        <v>61.018755965362743</v>
      </c>
      <c r="Q172" s="10"/>
      <c r="R172" s="10"/>
      <c r="S172" s="10"/>
      <c r="T172" s="10"/>
      <c r="U172" s="10"/>
      <c r="V172" s="10">
        <v>100</v>
      </c>
      <c r="W172" s="198"/>
      <c r="X172" s="198"/>
      <c r="Y172" s="198"/>
      <c r="Z172" s="198"/>
      <c r="AA172" s="198"/>
      <c r="AB172" s="198"/>
    </row>
    <row xmlns:x14ac="http://schemas.microsoft.com/office/spreadsheetml/2009/9/ac" r="173" ht="15.75" x14ac:dyDescent="0.25">
      <c r="A173" s="198" t="s">
        <v>282</v>
      </c>
      <c r="B173" s="10">
        <v>2004</v>
      </c>
      <c r="C173" s="198" t="s">
        <v>290</v>
      </c>
      <c r="D173" s="10">
        <v>1773518</v>
      </c>
      <c r="E173" s="10">
        <v>82.018682390455297</v>
      </c>
      <c r="F173" s="10">
        <v>55.06404397285678</v>
      </c>
      <c r="G173" s="10"/>
      <c r="H173" s="10"/>
      <c r="I173" s="10">
        <v>44.93595602714322</v>
      </c>
      <c r="J173" s="10">
        <v>55.06404397285678</v>
      </c>
      <c r="K173" s="10">
        <v>61.018755965362743</v>
      </c>
      <c r="L173" s="10"/>
      <c r="M173" s="10"/>
      <c r="N173" s="10"/>
      <c r="O173" s="10">
        <v>38.981244034637257</v>
      </c>
      <c r="P173" s="10">
        <v>61.018755965362743</v>
      </c>
      <c r="Q173" s="10"/>
      <c r="R173" s="10"/>
      <c r="S173" s="10"/>
      <c r="T173" s="10"/>
      <c r="U173" s="10"/>
      <c r="V173" s="10">
        <v>100</v>
      </c>
      <c r="W173" s="198"/>
      <c r="X173" s="198"/>
      <c r="Y173" s="198"/>
      <c r="Z173" s="198"/>
      <c r="AA173" s="198"/>
      <c r="AB173" s="198"/>
    </row>
    <row xmlns:x14ac="http://schemas.microsoft.com/office/spreadsheetml/2009/9/ac" r="174" ht="15.75" x14ac:dyDescent="0.25">
      <c r="A174" s="198" t="s">
        <v>282</v>
      </c>
      <c r="B174" s="10">
        <v>2005</v>
      </c>
      <c r="C174" s="198" t="s">
        <v>290</v>
      </c>
      <c r="D174" s="10">
        <v>1803506</v>
      </c>
      <c r="E174" s="10">
        <v>82.508222626995007</v>
      </c>
      <c r="F174" s="10">
        <v>57.496515001895197</v>
      </c>
      <c r="G174" s="10"/>
      <c r="H174" s="10"/>
      <c r="I174" s="10">
        <v>42.503484998104803</v>
      </c>
      <c r="J174" s="10">
        <v>57.496515001895197</v>
      </c>
      <c r="K174" s="10">
        <v>62.931816869424893</v>
      </c>
      <c r="L174" s="10"/>
      <c r="M174" s="10"/>
      <c r="N174" s="10"/>
      <c r="O174" s="10">
        <v>37.068183130575107</v>
      </c>
      <c r="P174" s="10">
        <v>62.931816869424893</v>
      </c>
      <c r="Q174" s="10"/>
      <c r="R174" s="10"/>
      <c r="S174" s="10"/>
      <c r="T174" s="10"/>
      <c r="U174" s="10"/>
      <c r="V174" s="10">
        <v>100</v>
      </c>
      <c r="W174" s="198"/>
      <c r="X174" s="198"/>
      <c r="Y174" s="198"/>
      <c r="Z174" s="198"/>
      <c r="AA174" s="198"/>
      <c r="AB174" s="198"/>
    </row>
    <row xmlns:x14ac="http://schemas.microsoft.com/office/spreadsheetml/2009/9/ac" r="175" ht="15.75" x14ac:dyDescent="0.25">
      <c r="A175" s="198" t="s">
        <v>282</v>
      </c>
      <c r="B175" s="10">
        <v>2006</v>
      </c>
      <c r="C175" s="198" t="s">
        <v>290</v>
      </c>
      <c r="D175" s="10">
        <v>1834266</v>
      </c>
      <c r="E175" s="10">
        <v>82.997762863534717</v>
      </c>
      <c r="F175" s="10">
        <v>59.928986030933629</v>
      </c>
      <c r="G175" s="10"/>
      <c r="H175" s="10"/>
      <c r="I175" s="10">
        <v>40.071013969066371</v>
      </c>
      <c r="J175" s="10">
        <v>59.928986030933629</v>
      </c>
      <c r="K175" s="10">
        <v>64.844877773487042</v>
      </c>
      <c r="L175" s="10"/>
      <c r="M175" s="10"/>
      <c r="N175" s="10"/>
      <c r="O175" s="10">
        <v>35.155122226512958</v>
      </c>
      <c r="P175" s="10">
        <v>64.844877773487042</v>
      </c>
      <c r="Q175" s="10"/>
      <c r="R175" s="10"/>
      <c r="S175" s="10"/>
      <c r="T175" s="10"/>
      <c r="U175" s="10"/>
      <c r="V175" s="10">
        <v>100</v>
      </c>
      <c r="W175" s="198"/>
      <c r="X175" s="198"/>
      <c r="Y175" s="198"/>
      <c r="Z175" s="198"/>
      <c r="AA175" s="198"/>
      <c r="AB175" s="198"/>
    </row>
    <row xmlns:x14ac="http://schemas.microsoft.com/office/spreadsheetml/2009/9/ac" r="176" ht="15.75" x14ac:dyDescent="0.25">
      <c r="A176" s="198" t="s">
        <v>282</v>
      </c>
      <c r="B176" s="10">
        <v>2007</v>
      </c>
      <c r="C176" s="198" t="s">
        <v>290</v>
      </c>
      <c r="D176" s="10">
        <v>1862753</v>
      </c>
      <c r="E176" s="10">
        <v>83.487303100074428</v>
      </c>
      <c r="F176" s="10">
        <v>62.361457059972047</v>
      </c>
      <c r="G176" s="10"/>
      <c r="H176" s="10"/>
      <c r="I176" s="10">
        <v>37.638542940027953</v>
      </c>
      <c r="J176" s="10">
        <v>62.361457059972047</v>
      </c>
      <c r="K176" s="10">
        <v>66.757938677549191</v>
      </c>
      <c r="L176" s="10"/>
      <c r="M176" s="10"/>
      <c r="N176" s="10"/>
      <c r="O176" s="10">
        <v>33.242061322450809</v>
      </c>
      <c r="P176" s="10">
        <v>66.757938677549191</v>
      </c>
      <c r="Q176" s="10"/>
      <c r="R176" s="10"/>
      <c r="S176" s="10"/>
      <c r="T176" s="10"/>
      <c r="U176" s="10"/>
      <c r="V176" s="10">
        <v>100</v>
      </c>
      <c r="W176" s="198"/>
      <c r="X176" s="198"/>
      <c r="Y176" s="198"/>
      <c r="Z176" s="198"/>
      <c r="AA176" s="198"/>
      <c r="AB176" s="198"/>
    </row>
    <row xmlns:x14ac="http://schemas.microsoft.com/office/spreadsheetml/2009/9/ac" r="177" ht="15.75" x14ac:dyDescent="0.25">
      <c r="A177" s="198" t="s">
        <v>282</v>
      </c>
      <c r="B177" s="10">
        <v>2008</v>
      </c>
      <c r="C177" s="198" t="s">
        <v>290</v>
      </c>
      <c r="D177" s="10">
        <v>1894535</v>
      </c>
      <c r="E177" s="10">
        <v>83.976843336614024</v>
      </c>
      <c r="F177" s="10">
        <v>64.793928089010478</v>
      </c>
      <c r="G177" s="10"/>
      <c r="H177" s="10"/>
      <c r="I177" s="10">
        <v>35.206071910989522</v>
      </c>
      <c r="J177" s="10">
        <v>64.793928089010478</v>
      </c>
      <c r="K177" s="10">
        <v>68.670999581611341</v>
      </c>
      <c r="L177" s="10"/>
      <c r="M177" s="10"/>
      <c r="N177" s="10"/>
      <c r="O177" s="10">
        <v>31.329000418388659</v>
      </c>
      <c r="P177" s="10">
        <v>68.670999581611341</v>
      </c>
      <c r="Q177" s="10"/>
      <c r="R177" s="10"/>
      <c r="S177" s="10"/>
      <c r="T177" s="10"/>
      <c r="U177" s="10"/>
      <c r="V177" s="10">
        <v>100</v>
      </c>
      <c r="W177" s="198"/>
      <c r="X177" s="198"/>
      <c r="Y177" s="198"/>
      <c r="Z177" s="198"/>
      <c r="AA177" s="198"/>
      <c r="AB177" s="198"/>
    </row>
    <row xmlns:x14ac="http://schemas.microsoft.com/office/spreadsheetml/2009/9/ac" r="178" ht="15.75" x14ac:dyDescent="0.25">
      <c r="A178" s="198" t="s">
        <v>282</v>
      </c>
      <c r="B178" s="10">
        <v>2009</v>
      </c>
      <c r="C178" s="198" t="s">
        <v>290</v>
      </c>
      <c r="D178" s="10">
        <v>1927188</v>
      </c>
      <c r="E178" s="10">
        <v>84.466383573153735</v>
      </c>
      <c r="F178" s="10">
        <v>67.226399118049812</v>
      </c>
      <c r="G178" s="10"/>
      <c r="H178" s="10"/>
      <c r="I178" s="10">
        <v>32.773600881950188</v>
      </c>
      <c r="J178" s="10">
        <v>67.226399118049812</v>
      </c>
      <c r="K178" s="10">
        <v>70.584060485673035</v>
      </c>
      <c r="L178" s="10"/>
      <c r="M178" s="10"/>
      <c r="N178" s="10"/>
      <c r="O178" s="10">
        <v>29.415939514326961</v>
      </c>
      <c r="P178" s="10">
        <v>70.584060485673035</v>
      </c>
      <c r="Q178" s="10"/>
      <c r="R178" s="10"/>
      <c r="S178" s="10"/>
      <c r="T178" s="10"/>
      <c r="U178" s="10"/>
      <c r="V178" s="10">
        <v>100</v>
      </c>
      <c r="W178" s="198"/>
      <c r="X178" s="198"/>
      <c r="Y178" s="198"/>
      <c r="Z178" s="198"/>
      <c r="AA178" s="198"/>
      <c r="AB178" s="198"/>
    </row>
    <row xmlns:x14ac="http://schemas.microsoft.com/office/spreadsheetml/2009/9/ac" r="179" ht="15.75" x14ac:dyDescent="0.25">
      <c r="A179" s="198" t="s">
        <v>282</v>
      </c>
      <c r="B179" s="10">
        <v>2010</v>
      </c>
      <c r="C179" s="198" t="s">
        <v>290</v>
      </c>
      <c r="D179" s="10">
        <v>1961478</v>
      </c>
      <c r="E179" s="10">
        <v>84.955923809693445</v>
      </c>
      <c r="F179" s="10">
        <v>69.658870147088237</v>
      </c>
      <c r="G179" s="10"/>
      <c r="H179" s="10"/>
      <c r="I179" s="10">
        <v>30.341129852911759</v>
      </c>
      <c r="J179" s="10">
        <v>69.658870147088237</v>
      </c>
      <c r="K179" s="10">
        <v>72.497121389735184</v>
      </c>
      <c r="L179" s="10"/>
      <c r="M179" s="10"/>
      <c r="N179" s="10"/>
      <c r="O179" s="10">
        <v>27.502878610264819</v>
      </c>
      <c r="P179" s="10">
        <v>72.497121389735184</v>
      </c>
      <c r="Q179" s="10"/>
      <c r="R179" s="10"/>
      <c r="S179" s="10">
        <v>8.9499999999999993</v>
      </c>
      <c r="T179" s="10"/>
      <c r="U179" s="10"/>
      <c r="V179" s="10">
        <v>91.05</v>
      </c>
      <c r="W179" s="198"/>
      <c r="X179" s="198"/>
      <c r="Y179" s="198"/>
      <c r="Z179" s="198"/>
      <c r="AA179" s="198"/>
      <c r="AB179" s="198"/>
    </row>
    <row xmlns:x14ac="http://schemas.microsoft.com/office/spreadsheetml/2009/9/ac" r="180" ht="15.75" x14ac:dyDescent="0.25">
      <c r="A180" s="198" t="s">
        <v>282</v>
      </c>
      <c r="B180" s="10">
        <v>2011</v>
      </c>
      <c r="C180" s="198" t="s">
        <v>290</v>
      </c>
      <c r="D180" s="10">
        <v>2000914</v>
      </c>
      <c r="E180" s="10">
        <v>85.445464046233155</v>
      </c>
      <c r="F180" s="10">
        <v>72.091341176126662</v>
      </c>
      <c r="G180" s="10"/>
      <c r="H180" s="10"/>
      <c r="I180" s="10">
        <v>27.908658823873338</v>
      </c>
      <c r="J180" s="10">
        <v>72.091341176126662</v>
      </c>
      <c r="K180" s="10">
        <v>74.410182293797334</v>
      </c>
      <c r="L180" s="10"/>
      <c r="M180" s="10"/>
      <c r="N180" s="10"/>
      <c r="O180" s="10">
        <v>25.58981770620267</v>
      </c>
      <c r="P180" s="10">
        <v>74.410182293797334</v>
      </c>
      <c r="Q180" s="10"/>
      <c r="R180" s="10"/>
      <c r="S180" s="10">
        <v>8.9499999999999993</v>
      </c>
      <c r="T180" s="10"/>
      <c r="U180" s="10"/>
      <c r="V180" s="10">
        <v>91.05</v>
      </c>
      <c r="W180" s="198"/>
      <c r="X180" s="198"/>
      <c r="Y180" s="198"/>
      <c r="Z180" s="198"/>
      <c r="AA180" s="198"/>
      <c r="AB180" s="198"/>
    </row>
    <row xmlns:x14ac="http://schemas.microsoft.com/office/spreadsheetml/2009/9/ac" r="181" ht="15.75" x14ac:dyDescent="0.25">
      <c r="A181" s="198" t="s">
        <v>282</v>
      </c>
      <c r="B181" s="10">
        <v>2012</v>
      </c>
      <c r="C181" s="198" t="s">
        <v>290</v>
      </c>
      <c r="D181" s="10">
        <v>2048037</v>
      </c>
      <c r="E181" s="10">
        <v>85.935004282772866</v>
      </c>
      <c r="F181" s="10">
        <v>74.523812205165086</v>
      </c>
      <c r="G181" s="10"/>
      <c r="H181" s="10"/>
      <c r="I181" s="10">
        <v>25.47618779483491</v>
      </c>
      <c r="J181" s="10">
        <v>74.523812205165086</v>
      </c>
      <c r="K181" s="10">
        <v>76.323243197859483</v>
      </c>
      <c r="L181" s="10"/>
      <c r="M181" s="10"/>
      <c r="N181" s="10"/>
      <c r="O181" s="10">
        <v>23.67675680214052</v>
      </c>
      <c r="P181" s="10">
        <v>76.323243197859483</v>
      </c>
      <c r="Q181" s="10"/>
      <c r="R181" s="10"/>
      <c r="S181" s="10">
        <v>8.9499999999999993</v>
      </c>
      <c r="T181" s="10"/>
      <c r="U181" s="10"/>
      <c r="V181" s="10">
        <v>91.05</v>
      </c>
      <c r="W181" s="198"/>
      <c r="X181" s="198"/>
      <c r="Y181" s="198"/>
      <c r="Z181" s="198"/>
      <c r="AA181" s="198"/>
      <c r="AB181" s="198"/>
    </row>
    <row xmlns:x14ac="http://schemas.microsoft.com/office/spreadsheetml/2009/9/ac" r="182" ht="15.75" x14ac:dyDescent="0.25">
      <c r="A182" s="198" t="s">
        <v>282</v>
      </c>
      <c r="B182" s="10">
        <v>2013</v>
      </c>
      <c r="C182" s="198" t="s">
        <v>290</v>
      </c>
      <c r="D182" s="10">
        <v>2098641</v>
      </c>
      <c r="E182" s="10">
        <v>86.424544519312576</v>
      </c>
      <c r="F182" s="10">
        <v>76.956283234203511</v>
      </c>
      <c r="G182" s="10"/>
      <c r="H182" s="10"/>
      <c r="I182" s="10">
        <v>23.043716765796489</v>
      </c>
      <c r="J182" s="10">
        <v>76.956283234203511</v>
      </c>
      <c r="K182" s="10">
        <v>78.236304101921633</v>
      </c>
      <c r="L182" s="10"/>
      <c r="M182" s="10">
        <v>40.188781837726431</v>
      </c>
      <c r="N182" s="10">
        <v>38.047522264195202</v>
      </c>
      <c r="O182" s="10">
        <v>21.763695898078371</v>
      </c>
      <c r="P182" s="10">
        <v>0</v>
      </c>
      <c r="Q182" s="10"/>
      <c r="R182" s="10"/>
      <c r="S182" s="10">
        <v>8.9499999999999993</v>
      </c>
      <c r="T182" s="10"/>
      <c r="U182" s="10"/>
      <c r="V182" s="10">
        <v>91.05</v>
      </c>
      <c r="W182" s="198"/>
      <c r="X182" s="198"/>
      <c r="Y182" s="198"/>
      <c r="Z182" s="198"/>
      <c r="AA182" s="198"/>
      <c r="AB182" s="198"/>
    </row>
    <row xmlns:x14ac="http://schemas.microsoft.com/office/spreadsheetml/2009/9/ac" r="183" ht="15.75" x14ac:dyDescent="0.25">
      <c r="A183" s="198" t="s">
        <v>282</v>
      </c>
      <c r="B183" s="10">
        <v>2014</v>
      </c>
      <c r="C183" s="198" t="s">
        <v>290</v>
      </c>
      <c r="D183" s="10">
        <v>2154947</v>
      </c>
      <c r="E183" s="10">
        <v>86.914084755852286</v>
      </c>
      <c r="F183" s="10">
        <v>79.388754263241935</v>
      </c>
      <c r="G183" s="10"/>
      <c r="H183" s="10"/>
      <c r="I183" s="10">
        <v>20.611245736758061</v>
      </c>
      <c r="J183" s="10">
        <v>79.388754263241935</v>
      </c>
      <c r="K183" s="10">
        <v>80.149365005983782</v>
      </c>
      <c r="L183" s="10"/>
      <c r="M183" s="10">
        <v>40.188781837726431</v>
      </c>
      <c r="N183" s="10">
        <v>39.960583168257351</v>
      </c>
      <c r="O183" s="10">
        <v>19.850634994016222</v>
      </c>
      <c r="P183" s="10">
        <v>0</v>
      </c>
      <c r="Q183" s="10"/>
      <c r="R183" s="10"/>
      <c r="S183" s="10">
        <v>8.9499999999999993</v>
      </c>
      <c r="T183" s="10"/>
      <c r="U183" s="10"/>
      <c r="V183" s="10">
        <v>91.05</v>
      </c>
      <c r="W183" s="198"/>
      <c r="X183" s="198"/>
      <c r="Y183" s="198"/>
      <c r="Z183" s="198"/>
      <c r="AA183" s="198"/>
      <c r="AB183" s="198"/>
    </row>
    <row xmlns:x14ac="http://schemas.microsoft.com/office/spreadsheetml/2009/9/ac" r="184" ht="15.75" x14ac:dyDescent="0.25">
      <c r="A184" s="198" t="s">
        <v>282</v>
      </c>
      <c r="B184" s="10">
        <v>2015</v>
      </c>
      <c r="C184" s="198" t="s">
        <v>290</v>
      </c>
      <c r="D184" s="10">
        <v>2216101</v>
      </c>
      <c r="E184" s="10">
        <v>87.403624992391997</v>
      </c>
      <c r="F184" s="10">
        <v>81.82122529228036</v>
      </c>
      <c r="G184" s="10"/>
      <c r="H184" s="10"/>
      <c r="I184" s="10">
        <v>18.17877470771964</v>
      </c>
      <c r="J184" s="10">
        <v>81.82122529228036</v>
      </c>
      <c r="K184" s="10">
        <v>82.062425910045931</v>
      </c>
      <c r="L184" s="10"/>
      <c r="M184" s="10">
        <v>40.188781837726431</v>
      </c>
      <c r="N184" s="10">
        <v>41.8736440723195</v>
      </c>
      <c r="O184" s="10">
        <v>17.937574089954069</v>
      </c>
      <c r="P184" s="10">
        <v>0</v>
      </c>
      <c r="Q184" s="10"/>
      <c r="R184" s="10"/>
      <c r="S184" s="10">
        <v>8.9499999999999993</v>
      </c>
      <c r="T184" s="10"/>
      <c r="U184" s="10"/>
      <c r="V184" s="10">
        <v>91.05</v>
      </c>
      <c r="W184" s="198"/>
      <c r="X184" s="198"/>
      <c r="Y184" s="198"/>
      <c r="Z184" s="198"/>
      <c r="AA184" s="198"/>
      <c r="AB184" s="198"/>
    </row>
    <row xmlns:x14ac="http://schemas.microsoft.com/office/spreadsheetml/2009/9/ac" r="185" ht="15.75" x14ac:dyDescent="0.25">
      <c r="A185" s="198" t="s">
        <v>282</v>
      </c>
      <c r="B185" s="10">
        <v>2016</v>
      </c>
      <c r="C185" s="198" t="s">
        <v>290</v>
      </c>
      <c r="D185" s="10">
        <v>2283190</v>
      </c>
      <c r="E185" s="10">
        <v>87.893165228931707</v>
      </c>
      <c r="F185" s="10">
        <v>84.253696321318785</v>
      </c>
      <c r="G185" s="10"/>
      <c r="H185" s="10"/>
      <c r="I185" s="10">
        <v>15.746303678681221</v>
      </c>
      <c r="J185" s="10">
        <v>84.253696321318785</v>
      </c>
      <c r="K185" s="10">
        <v>83.975486814108081</v>
      </c>
      <c r="L185" s="10"/>
      <c r="M185" s="10">
        <v>40.188781837726431</v>
      </c>
      <c r="N185" s="10">
        <v>43.78670497638165</v>
      </c>
      <c r="O185" s="10">
        <v>16.024513185891919</v>
      </c>
      <c r="P185" s="10">
        <v>0</v>
      </c>
      <c r="Q185" s="10"/>
      <c r="R185" s="10"/>
      <c r="S185" s="10">
        <v>8.9499999999999993</v>
      </c>
      <c r="T185" s="10"/>
      <c r="U185" s="10"/>
      <c r="V185" s="10">
        <v>91.05</v>
      </c>
      <c r="W185" s="198"/>
      <c r="X185" s="198"/>
      <c r="Y185" s="198"/>
      <c r="Z185" s="198"/>
      <c r="AA185" s="198"/>
      <c r="AB185" s="198"/>
    </row>
    <row xmlns:x14ac="http://schemas.microsoft.com/office/spreadsheetml/2009/9/ac" r="186" ht="15.75" x14ac:dyDescent="0.25">
      <c r="A186" s="198" t="s">
        <v>282</v>
      </c>
      <c r="B186" s="10">
        <v>2017</v>
      </c>
      <c r="C186" s="198" t="s">
        <v>290</v>
      </c>
      <c r="D186" s="10">
        <v>2352387</v>
      </c>
      <c r="E186" s="10">
        <v>88.382705465471304</v>
      </c>
      <c r="F186" s="10">
        <v>86.686167350357209</v>
      </c>
      <c r="G186" s="10"/>
      <c r="H186" s="10"/>
      <c r="I186" s="10">
        <v>13.313832649642791</v>
      </c>
      <c r="J186" s="10">
        <v>86.686167350357209</v>
      </c>
      <c r="K186" s="10">
        <v>85.888547718169775</v>
      </c>
      <c r="L186" s="10"/>
      <c r="M186" s="10">
        <v>40.188781837726431</v>
      </c>
      <c r="N186" s="10">
        <v>45.699765880443337</v>
      </c>
      <c r="O186" s="10">
        <v>14.111452281830219</v>
      </c>
      <c r="P186" s="10">
        <v>0</v>
      </c>
      <c r="Q186" s="10"/>
      <c r="R186" s="10"/>
      <c r="S186" s="10">
        <v>8.9499999999999993</v>
      </c>
      <c r="T186" s="10"/>
      <c r="U186" s="10"/>
      <c r="V186" s="10">
        <v>91.05</v>
      </c>
      <c r="W186" s="198"/>
      <c r="X186" s="198"/>
      <c r="Y186" s="198"/>
      <c r="Z186" s="198"/>
      <c r="AA186" s="198"/>
      <c r="AB186" s="198"/>
    </row>
    <row xmlns:x14ac="http://schemas.microsoft.com/office/spreadsheetml/2009/9/ac" r="187" ht="15.75" x14ac:dyDescent="0.25">
      <c r="A187" s="198" t="s">
        <v>282</v>
      </c>
      <c r="B187" s="10">
        <v>2018</v>
      </c>
      <c r="C187" s="198" t="s">
        <v>290</v>
      </c>
      <c r="D187" s="10">
        <v>2426116</v>
      </c>
      <c r="E187" s="10">
        <v>89.118638379396543</v>
      </c>
      <c r="F187" s="10">
        <v>89.118638379396543</v>
      </c>
      <c r="G187" s="10"/>
      <c r="H187" s="10"/>
      <c r="I187" s="10">
        <v>10.88136162060346</v>
      </c>
      <c r="J187" s="10">
        <v>89.118638379396543</v>
      </c>
      <c r="K187" s="10">
        <v>87.801608622231925</v>
      </c>
      <c r="L187" s="10"/>
      <c r="M187" s="10">
        <v>40.188781837726431</v>
      </c>
      <c r="N187" s="10">
        <v>47.612826784505494</v>
      </c>
      <c r="O187" s="10">
        <v>12.198391377768081</v>
      </c>
      <c r="P187" s="10">
        <v>0</v>
      </c>
      <c r="Q187" s="10"/>
      <c r="R187" s="10"/>
      <c r="S187" s="10">
        <v>8.9499999999999993</v>
      </c>
      <c r="T187" s="10"/>
      <c r="U187" s="10"/>
      <c r="V187" s="10">
        <v>91.05</v>
      </c>
      <c r="W187" s="198"/>
      <c r="X187" s="198"/>
      <c r="Y187" s="198"/>
      <c r="Z187" s="198"/>
      <c r="AA187" s="198"/>
      <c r="AB187" s="198"/>
    </row>
    <row xmlns:x14ac="http://schemas.microsoft.com/office/spreadsheetml/2009/9/ac" r="188" ht="15.75" x14ac:dyDescent="0.25">
      <c r="A188" s="198" t="s">
        <v>282</v>
      </c>
      <c r="B188" s="10">
        <v>2019</v>
      </c>
      <c r="C188" s="198" t="s">
        <v>290</v>
      </c>
      <c r="D188" s="10">
        <v>2502842</v>
      </c>
      <c r="E188" s="10">
        <v>91.551109408434968</v>
      </c>
      <c r="F188" s="10">
        <v>91.551109408434968</v>
      </c>
      <c r="G188" s="10"/>
      <c r="H188" s="10"/>
      <c r="I188" s="10">
        <v>8.4488905915650321</v>
      </c>
      <c r="J188" s="10">
        <v>91.551109408434968</v>
      </c>
      <c r="K188" s="10">
        <v>89.714669526294074</v>
      </c>
      <c r="L188" s="10"/>
      <c r="M188" s="10">
        <v>40.188781837726431</v>
      </c>
      <c r="N188" s="10">
        <v>49.525887688567643</v>
      </c>
      <c r="O188" s="10">
        <v>10.28533047370593</v>
      </c>
      <c r="P188" s="10">
        <v>0</v>
      </c>
      <c r="Q188" s="10"/>
      <c r="R188" s="10"/>
      <c r="S188" s="10">
        <v>8.9499999999999993</v>
      </c>
      <c r="T188" s="10"/>
      <c r="U188" s="10"/>
      <c r="V188" s="10">
        <v>91.05</v>
      </c>
      <c r="W188" s="198"/>
      <c r="X188" s="198"/>
      <c r="Y188" s="198"/>
      <c r="Z188" s="198"/>
      <c r="AA188" s="198"/>
      <c r="AB188" s="198"/>
    </row>
    <row xmlns:x14ac="http://schemas.microsoft.com/office/spreadsheetml/2009/9/ac" r="189" ht="15.75" x14ac:dyDescent="0.25">
      <c r="A189" s="198" t="s">
        <v>282</v>
      </c>
      <c r="B189" s="10">
        <v>2020</v>
      </c>
      <c r="C189" s="198" t="s">
        <v>290</v>
      </c>
      <c r="D189" s="10">
        <v>2578512</v>
      </c>
      <c r="E189" s="10">
        <v>93.983580437473393</v>
      </c>
      <c r="F189" s="10">
        <v>93.983580437473393</v>
      </c>
      <c r="G189" s="10"/>
      <c r="H189" s="10"/>
      <c r="I189" s="10">
        <v>6.0164195625266066</v>
      </c>
      <c r="J189" s="10">
        <v>93.983580437473393</v>
      </c>
      <c r="K189" s="10">
        <v>91.627730430356223</v>
      </c>
      <c r="L189" s="10"/>
      <c r="M189" s="10">
        <v>40.188781837726431</v>
      </c>
      <c r="N189" s="10">
        <v>51.438948592629792</v>
      </c>
      <c r="O189" s="10">
        <v>8.3722695696437768</v>
      </c>
      <c r="P189" s="10">
        <v>0</v>
      </c>
      <c r="Q189" s="10"/>
      <c r="R189" s="10"/>
      <c r="S189" s="10">
        <v>8.9499999999999993</v>
      </c>
      <c r="T189" s="10"/>
      <c r="U189" s="10"/>
      <c r="V189" s="10">
        <v>91.05</v>
      </c>
      <c r="W189" s="198"/>
      <c r="X189" s="198"/>
      <c r="Y189" s="198"/>
      <c r="Z189" s="198"/>
      <c r="AA189" s="198"/>
      <c r="AB189" s="198"/>
    </row>
    <row xmlns:x14ac="http://schemas.microsoft.com/office/spreadsheetml/2009/9/ac" r="190" ht="15.75" x14ac:dyDescent="0.25">
      <c r="A190" s="198" t="s">
        <v>282</v>
      </c>
      <c r="B190" s="10">
        <v>2021</v>
      </c>
      <c r="C190" s="198" t="s">
        <v>290</v>
      </c>
      <c r="D190" s="10">
        <v>2656113</v>
      </c>
      <c r="E190" s="10">
        <v>96.416051466511817</v>
      </c>
      <c r="F190" s="10">
        <v>96.416051466511817</v>
      </c>
      <c r="G190" s="10"/>
      <c r="H190" s="10"/>
      <c r="I190" s="10">
        <v>3.5839485334881829</v>
      </c>
      <c r="J190" s="10">
        <v>96.416051466511817</v>
      </c>
      <c r="K190" s="10">
        <v>91.627730430356223</v>
      </c>
      <c r="L190" s="10"/>
      <c r="M190" s="10">
        <v>40.188781837726431</v>
      </c>
      <c r="N190" s="10">
        <v>51.438948592629792</v>
      </c>
      <c r="O190" s="10">
        <v>8.3722695696437768</v>
      </c>
      <c r="P190" s="10">
        <v>0</v>
      </c>
      <c r="Q190" s="10"/>
      <c r="R190" s="10"/>
      <c r="S190" s="10">
        <v>8.9499999999999993</v>
      </c>
      <c r="T190" s="10"/>
      <c r="U190" s="10"/>
      <c r="V190" s="10">
        <v>91.05</v>
      </c>
      <c r="W190" s="198"/>
      <c r="X190" s="198"/>
      <c r="Y190" s="198"/>
      <c r="Z190" s="198"/>
      <c r="AA190" s="198"/>
      <c r="AB190" s="198"/>
    </row>
    <row xmlns:x14ac="http://schemas.microsoft.com/office/spreadsheetml/2009/9/ac" r="191" ht="15.75" x14ac:dyDescent="0.25">
      <c r="A191" s="198" t="s">
        <v>282</v>
      </c>
      <c r="B191" s="10">
        <v>2022</v>
      </c>
      <c r="C191" s="198" t="s">
        <v>290</v>
      </c>
      <c r="D191" s="10">
        <v>2739291</v>
      </c>
      <c r="E191" s="10">
        <v>98.848522495550242</v>
      </c>
      <c r="F191" s="10">
        <v>98.848522495550242</v>
      </c>
      <c r="G191" s="10"/>
      <c r="H191" s="10"/>
      <c r="I191" s="10">
        <v>1.151477504449758</v>
      </c>
      <c r="J191" s="10">
        <v>98.848522495550242</v>
      </c>
      <c r="K191" s="10">
        <v>91.627730430356223</v>
      </c>
      <c r="L191" s="10"/>
      <c r="M191" s="10"/>
      <c r="N191" s="10"/>
      <c r="O191" s="10">
        <v>8.3722695696437768</v>
      </c>
      <c r="P191" s="10">
        <v>91.627730430356223</v>
      </c>
      <c r="Q191" s="10"/>
      <c r="R191" s="10"/>
      <c r="S191" s="10">
        <v>8.9499999999999993</v>
      </c>
      <c r="T191" s="10"/>
      <c r="U191" s="10"/>
      <c r="V191" s="10">
        <v>91.05</v>
      </c>
      <c r="W191" s="198"/>
      <c r="X191" s="198"/>
      <c r="Y191" s="198"/>
      <c r="Z191" s="198"/>
      <c r="AA191" s="198"/>
      <c r="AB191" s="198"/>
    </row>
    <row xmlns:x14ac="http://schemas.microsoft.com/office/spreadsheetml/2009/9/ac" r="192" ht="15.75" x14ac:dyDescent="0.25">
      <c r="A192" s="198" t="s">
        <v>282</v>
      </c>
      <c r="B192" s="10">
        <v>2023</v>
      </c>
      <c r="C192" s="198" t="s">
        <v>290</v>
      </c>
      <c r="D192" s="10">
        <v>2669392</v>
      </c>
      <c r="E192" s="10"/>
      <c r="F192" s="10">
        <v>100</v>
      </c>
      <c r="G192" s="10"/>
      <c r="H192" s="10"/>
      <c r="I192" s="10">
        <v>0</v>
      </c>
      <c r="J192" s="10">
        <v>100</v>
      </c>
      <c r="K192" s="10">
        <v>91.627730430356223</v>
      </c>
      <c r="L192" s="10"/>
      <c r="M192" s="10"/>
      <c r="N192" s="10"/>
      <c r="O192" s="10">
        <v>8.3722695696437768</v>
      </c>
      <c r="P192" s="10">
        <v>91.627730430356223</v>
      </c>
      <c r="Q192" s="10"/>
      <c r="R192" s="10"/>
      <c r="S192" s="10">
        <v>8.9499999999999993</v>
      </c>
      <c r="T192" s="10"/>
      <c r="U192" s="10"/>
      <c r="V192" s="10">
        <v>91.05</v>
      </c>
      <c r="W192" s="198"/>
      <c r="X192" s="198"/>
      <c r="Y192" s="198"/>
      <c r="Z192" s="198"/>
      <c r="AA192" s="198"/>
      <c r="AB192" s="198"/>
    </row>
    <row xmlns:x14ac="http://schemas.microsoft.com/office/spreadsheetml/2009/9/ac" r="193" ht="15.75" x14ac:dyDescent="0.25">
      <c r="A193" s="198" t="s">
        <v>282</v>
      </c>
      <c r="B193" s="10">
        <v>2024</v>
      </c>
      <c r="C193" s="198" t="s">
        <v>290</v>
      </c>
      <c r="D193" s="10"/>
      <c r="E193" s="10"/>
      <c r="F193" s="10"/>
      <c r="G193" s="10"/>
      <c r="H193" s="10"/>
      <c r="I193" s="10"/>
      <c r="J193" s="10"/>
      <c r="K193" s="10"/>
      <c r="L193" s="10"/>
      <c r="M193" s="10"/>
      <c r="N193" s="10"/>
      <c r="O193" s="10"/>
      <c r="P193" s="10"/>
      <c r="Q193" s="10"/>
      <c r="R193" s="10"/>
      <c r="S193" s="10"/>
      <c r="T193" s="10"/>
      <c r="U193" s="10"/>
      <c r="V193" s="10"/>
      <c r="W193" s="198"/>
      <c r="X193" s="198"/>
      <c r="Y193" s="198"/>
      <c r="Z193" s="198"/>
      <c r="AA193" s="198"/>
      <c r="AB193" s="198"/>
    </row>
    <row xmlns:x14ac="http://schemas.microsoft.com/office/spreadsheetml/2009/9/ac" r="194" ht="15.75" x14ac:dyDescent="0.25">
      <c r="A194" s="198" t="s">
        <v>282</v>
      </c>
      <c r="B194" s="10">
        <v>2025</v>
      </c>
      <c r="C194" s="198" t="s">
        <v>290</v>
      </c>
      <c r="D194" s="10"/>
      <c r="E194" s="10"/>
      <c r="F194" s="10"/>
      <c r="G194" s="10"/>
      <c r="H194" s="10"/>
      <c r="I194" s="10"/>
      <c r="J194" s="10"/>
      <c r="K194" s="10"/>
      <c r="L194" s="10"/>
      <c r="M194" s="10"/>
      <c r="N194" s="10"/>
      <c r="O194" s="10"/>
      <c r="P194" s="10"/>
      <c r="Q194" s="10"/>
      <c r="R194" s="10"/>
      <c r="S194" s="10"/>
      <c r="T194" s="10"/>
      <c r="U194" s="10"/>
      <c r="V194" s="10"/>
      <c r="W194" s="198"/>
      <c r="X194" s="198"/>
      <c r="Y194" s="198"/>
      <c r="Z194" s="198"/>
      <c r="AA194" s="198"/>
      <c r="AB194" s="198"/>
    </row>
    <row xmlns:x14ac="http://schemas.microsoft.com/office/spreadsheetml/2009/9/ac" r="195" ht="15.75" x14ac:dyDescent="0.25">
      <c r="A195" s="198" t="s">
        <v>282</v>
      </c>
      <c r="B195" s="10">
        <v>2026</v>
      </c>
      <c r="C195" s="198" t="s">
        <v>290</v>
      </c>
      <c r="D195" s="10"/>
      <c r="E195" s="10"/>
      <c r="F195" s="10"/>
      <c r="G195" s="10"/>
      <c r="H195" s="10"/>
      <c r="I195" s="10"/>
      <c r="J195" s="10"/>
      <c r="K195" s="10"/>
      <c r="L195" s="10"/>
      <c r="M195" s="10"/>
      <c r="N195" s="10"/>
      <c r="O195" s="10"/>
      <c r="P195" s="10"/>
      <c r="Q195" s="10"/>
      <c r="R195" s="10"/>
      <c r="S195" s="10"/>
      <c r="T195" s="10"/>
      <c r="U195" s="10"/>
      <c r="V195" s="10"/>
      <c r="W195" s="198"/>
      <c r="X195" s="198"/>
      <c r="Y195" s="198"/>
      <c r="Z195" s="198"/>
      <c r="AA195" s="198"/>
      <c r="AB195" s="198"/>
    </row>
    <row xmlns:x14ac="http://schemas.microsoft.com/office/spreadsheetml/2009/9/ac" r="196" ht="15.75" x14ac:dyDescent="0.25">
      <c r="A196" s="198" t="s">
        <v>282</v>
      </c>
      <c r="B196" s="10">
        <v>2027</v>
      </c>
      <c r="C196" s="198" t="s">
        <v>290</v>
      </c>
      <c r="D196" s="10"/>
      <c r="E196" s="10"/>
      <c r="F196" s="10"/>
      <c r="G196" s="10"/>
      <c r="H196" s="10"/>
      <c r="I196" s="10"/>
      <c r="J196" s="10"/>
      <c r="K196" s="10"/>
      <c r="L196" s="10"/>
      <c r="M196" s="10"/>
      <c r="N196" s="10"/>
      <c r="O196" s="10"/>
      <c r="P196" s="10"/>
      <c r="Q196" s="10"/>
      <c r="R196" s="10"/>
      <c r="S196" s="10"/>
      <c r="T196" s="10"/>
      <c r="U196" s="10"/>
      <c r="V196" s="10"/>
      <c r="W196" s="198"/>
      <c r="X196" s="198"/>
      <c r="Y196" s="198"/>
      <c r="Z196" s="198"/>
      <c r="AA196" s="198"/>
      <c r="AB196" s="198"/>
    </row>
    <row xmlns:x14ac="http://schemas.microsoft.com/office/spreadsheetml/2009/9/ac" r="197" ht="15.75" x14ac:dyDescent="0.25">
      <c r="A197" s="198" t="s">
        <v>282</v>
      </c>
      <c r="B197" s="10">
        <v>2028</v>
      </c>
      <c r="C197" s="198" t="s">
        <v>290</v>
      </c>
      <c r="D197" s="10"/>
      <c r="E197" s="10"/>
      <c r="F197" s="10"/>
      <c r="G197" s="10"/>
      <c r="H197" s="10"/>
      <c r="I197" s="10"/>
      <c r="J197" s="10"/>
      <c r="K197" s="10"/>
      <c r="L197" s="10"/>
      <c r="M197" s="10"/>
      <c r="N197" s="10"/>
      <c r="O197" s="10"/>
      <c r="P197" s="10"/>
      <c r="Q197" s="10"/>
      <c r="R197" s="10"/>
      <c r="S197" s="10"/>
      <c r="T197" s="10"/>
      <c r="U197" s="10"/>
      <c r="V197" s="10"/>
      <c r="W197" s="198"/>
      <c r="X197" s="198"/>
      <c r="Y197" s="198"/>
      <c r="Z197" s="198"/>
      <c r="AA197" s="198"/>
      <c r="AB197" s="198"/>
    </row>
    <row xmlns:x14ac="http://schemas.microsoft.com/office/spreadsheetml/2009/9/ac" r="198" ht="15.75" x14ac:dyDescent="0.25">
      <c r="A198" s="198" t="s">
        <v>282</v>
      </c>
      <c r="B198" s="10">
        <v>2029</v>
      </c>
      <c r="C198" s="198" t="s">
        <v>290</v>
      </c>
      <c r="D198" s="10"/>
      <c r="E198" s="10"/>
      <c r="F198" s="10"/>
      <c r="G198" s="10"/>
      <c r="H198" s="10"/>
      <c r="I198" s="10"/>
      <c r="J198" s="10"/>
      <c r="K198" s="10"/>
      <c r="L198" s="10"/>
      <c r="M198" s="10"/>
      <c r="N198" s="10"/>
      <c r="O198" s="10"/>
      <c r="P198" s="10"/>
      <c r="Q198" s="10"/>
      <c r="R198" s="10"/>
      <c r="S198" s="10"/>
      <c r="T198" s="10"/>
      <c r="U198" s="10"/>
      <c r="V198" s="10"/>
      <c r="W198" s="198"/>
      <c r="X198" s="198"/>
      <c r="Y198" s="198"/>
      <c r="Z198" s="198"/>
      <c r="AA198" s="198"/>
      <c r="AB198" s="198"/>
    </row>
    <row xmlns:x14ac="http://schemas.microsoft.com/office/spreadsheetml/2009/9/ac" r="199" ht="15.75" x14ac:dyDescent="0.25">
      <c r="A199" s="198" t="s">
        <v>282</v>
      </c>
      <c r="B199" s="10">
        <v>2030</v>
      </c>
      <c r="C199" s="198" t="s">
        <v>290</v>
      </c>
      <c r="D199" s="10"/>
      <c r="E199" s="10"/>
      <c r="F199" s="10"/>
      <c r="G199" s="10"/>
      <c r="H199" s="10"/>
      <c r="I199" s="10"/>
      <c r="J199" s="10"/>
      <c r="K199" s="10"/>
      <c r="L199" s="10"/>
      <c r="M199" s="10"/>
      <c r="N199" s="10"/>
      <c r="O199" s="10"/>
      <c r="P199" s="10"/>
      <c r="Q199" s="10"/>
      <c r="R199" s="10"/>
      <c r="S199" s="10"/>
      <c r="T199" s="10"/>
      <c r="U199" s="10"/>
      <c r="V199" s="10"/>
      <c r="W199" s="198"/>
      <c r="X199" s="198"/>
      <c r="Y199" s="198"/>
      <c r="Z199" s="198"/>
      <c r="AA199" s="198"/>
      <c r="AB199" s="198"/>
    </row>
    <row xmlns:x14ac="http://schemas.microsoft.com/office/spreadsheetml/2009/9/ac" r="200" ht="15.75" x14ac:dyDescent="0.25">
      <c r="A200" s="198"/>
      <c r="B200" s="199"/>
      <c r="C200" s="198"/>
      <c r="D200" s="198"/>
      <c r="E200" s="198"/>
      <c r="F200" s="198"/>
      <c r="G200" s="198"/>
      <c r="H200" s="198"/>
      <c r="I200" s="198"/>
      <c r="J200" s="198"/>
      <c r="K200" s="198"/>
      <c r="L200" s="198"/>
      <c r="M200" s="198"/>
      <c r="N200" s="198"/>
      <c r="O200" s="198"/>
      <c r="P200" s="198"/>
      <c r="Q200" s="198"/>
      <c r="R200" s="198"/>
      <c r="S200" s="198"/>
      <c r="T200" s="198"/>
      <c r="U200" s="198"/>
      <c r="V200" s="198"/>
      <c r="W200" s="198"/>
      <c r="X200" s="198"/>
      <c r="Y200" s="198"/>
      <c r="Z200" s="198"/>
      <c r="AA200" s="198"/>
      <c r="AB200" s="198"/>
    </row>
    <row xmlns:x14ac="http://schemas.microsoft.com/office/spreadsheetml/2009/9/ac" r="201" ht="15.75" x14ac:dyDescent="0.25">
      <c r="A201" s="198"/>
      <c r="B201" s="199"/>
      <c r="C201" s="198"/>
      <c r="D201" s="198"/>
      <c r="E201" s="198"/>
      <c r="F201" s="198"/>
      <c r="G201" s="198"/>
      <c r="H201" s="198"/>
      <c r="I201" s="198"/>
      <c r="J201" s="198"/>
      <c r="K201" s="198"/>
      <c r="L201" s="198"/>
      <c r="M201" s="198"/>
      <c r="N201" s="198"/>
      <c r="O201" s="198"/>
      <c r="P201" s="198"/>
      <c r="Q201" s="198"/>
      <c r="R201" s="198"/>
      <c r="S201" s="198"/>
      <c r="T201" s="198"/>
      <c r="U201" s="198"/>
      <c r="V201" s="198"/>
      <c r="W201" s="198"/>
      <c r="X201" s="198"/>
      <c r="Y201" s="198"/>
      <c r="Z201" s="198"/>
      <c r="AA201" s="198"/>
      <c r="AB201" s="198"/>
    </row>
    <row xmlns:x14ac="http://schemas.microsoft.com/office/spreadsheetml/2009/9/ac" r="202" ht="15.75" x14ac:dyDescent="0.25">
      <c r="A202" s="198"/>
      <c r="B202" s="199"/>
      <c r="C202" s="198"/>
      <c r="D202" s="198"/>
      <c r="E202" s="198"/>
      <c r="F202" s="198"/>
      <c r="G202" s="198"/>
      <c r="H202" s="198"/>
      <c r="I202" s="198"/>
      <c r="J202" s="198"/>
      <c r="K202" s="198"/>
      <c r="L202" s="198"/>
      <c r="M202" s="198"/>
      <c r="N202" s="198"/>
      <c r="O202" s="198"/>
      <c r="P202" s="198"/>
      <c r="Q202" s="198"/>
      <c r="R202" s="198"/>
      <c r="S202" s="198"/>
      <c r="T202" s="198"/>
      <c r="U202" s="198"/>
      <c r="V202" s="198"/>
      <c r="W202" s="198"/>
      <c r="X202" s="198"/>
      <c r="Y202" s="198"/>
      <c r="Z202" s="198"/>
      <c r="AA202" s="198"/>
      <c r="AB202" s="198"/>
    </row>
    <row xmlns:x14ac="http://schemas.microsoft.com/office/spreadsheetml/2009/9/ac" r="203" ht="15.75" x14ac:dyDescent="0.25">
      <c r="A203" s="198"/>
      <c r="B203" s="199"/>
      <c r="C203" s="198"/>
      <c r="D203" s="198"/>
      <c r="E203" s="198"/>
      <c r="F203" s="198"/>
      <c r="G203" s="198"/>
      <c r="H203" s="198"/>
      <c r="I203" s="198"/>
      <c r="J203" s="198"/>
      <c r="K203" s="198"/>
      <c r="L203" s="198"/>
      <c r="M203" s="198"/>
      <c r="N203" s="198"/>
      <c r="O203" s="198"/>
      <c r="P203" s="198"/>
      <c r="Q203" s="198"/>
      <c r="R203" s="198"/>
      <c r="S203" s="198"/>
      <c r="T203" s="198"/>
      <c r="U203" s="198"/>
      <c r="V203" s="198"/>
      <c r="W203" s="198"/>
      <c r="X203" s="198"/>
      <c r="Y203" s="198"/>
      <c r="Z203" s="198"/>
      <c r="AA203" s="198"/>
      <c r="AB203" s="198"/>
    </row>
    <row xmlns:x14ac="http://schemas.microsoft.com/office/spreadsheetml/2009/9/ac" r="204" ht="15.75" x14ac:dyDescent="0.25">
      <c r="A204" s="198"/>
      <c r="B204" s="199"/>
      <c r="C204" s="198"/>
      <c r="D204" s="198"/>
      <c r="E204" s="198"/>
      <c r="F204" s="198"/>
      <c r="G204" s="198"/>
      <c r="H204" s="198"/>
      <c r="I204" s="198"/>
      <c r="J204" s="198"/>
      <c r="K204" s="198"/>
      <c r="L204" s="198"/>
      <c r="M204" s="198"/>
      <c r="N204" s="198"/>
      <c r="O204" s="198"/>
      <c r="P204" s="198"/>
      <c r="Q204" s="198"/>
      <c r="R204" s="198"/>
      <c r="S204" s="198"/>
      <c r="T204" s="198"/>
      <c r="U204" s="198"/>
      <c r="V204" s="198"/>
      <c r="W204" s="198"/>
      <c r="X204" s="198"/>
      <c r="Y204" s="198"/>
      <c r="Z204" s="198"/>
      <c r="AA204" s="198"/>
      <c r="AB204" s="198"/>
    </row>
    <row xmlns:x14ac="http://schemas.microsoft.com/office/spreadsheetml/2009/9/ac" r="205" ht="15.75" x14ac:dyDescent="0.25">
      <c r="A205" s="198"/>
      <c r="B205" s="199"/>
      <c r="C205" s="198"/>
      <c r="D205" s="198"/>
      <c r="E205" s="198"/>
      <c r="F205" s="198"/>
      <c r="G205" s="198"/>
      <c r="H205" s="198"/>
      <c r="I205" s="198"/>
      <c r="J205" s="198"/>
      <c r="K205" s="198"/>
      <c r="L205" s="198"/>
      <c r="M205" s="198"/>
      <c r="N205" s="198"/>
      <c r="O205" s="198"/>
      <c r="P205" s="198"/>
      <c r="Q205" s="198"/>
      <c r="R205" s="198"/>
      <c r="S205" s="198"/>
      <c r="T205" s="198"/>
      <c r="U205" s="198"/>
      <c r="V205" s="198"/>
      <c r="W205" s="198"/>
      <c r="X205" s="198"/>
      <c r="Y205" s="198"/>
      <c r="Z205" s="198"/>
      <c r="AA205" s="198"/>
      <c r="AB205" s="198"/>
    </row>
    <row xmlns:x14ac="http://schemas.microsoft.com/office/spreadsheetml/2009/9/ac" r="206" ht="15.75" x14ac:dyDescent="0.25">
      <c r="A206" s="198"/>
      <c r="B206" s="199"/>
      <c r="C206" s="198"/>
      <c r="D206" s="198"/>
      <c r="E206" s="198"/>
      <c r="F206" s="198"/>
      <c r="G206" s="198"/>
      <c r="H206" s="198"/>
      <c r="I206" s="198"/>
      <c r="J206" s="198"/>
      <c r="K206" s="198"/>
      <c r="L206" s="198"/>
      <c r="M206" s="198"/>
      <c r="N206" s="198"/>
      <c r="O206" s="198"/>
      <c r="P206" s="198"/>
      <c r="Q206" s="198"/>
      <c r="R206" s="198"/>
      <c r="S206" s="198"/>
      <c r="T206" s="198"/>
      <c r="U206" s="198"/>
      <c r="V206" s="198"/>
      <c r="W206" s="198"/>
      <c r="X206" s="198"/>
      <c r="Y206" s="198"/>
      <c r="Z206" s="198"/>
      <c r="AA206" s="198"/>
      <c r="AB206" s="198"/>
    </row>
    <row xmlns:x14ac="http://schemas.microsoft.com/office/spreadsheetml/2009/9/ac" r="207" ht="15.75" x14ac:dyDescent="0.25">
      <c r="A207" s="198"/>
      <c r="B207" s="199"/>
      <c r="C207" s="198"/>
      <c r="D207" s="198"/>
      <c r="E207" s="198"/>
      <c r="F207" s="198"/>
      <c r="G207" s="198"/>
      <c r="H207" s="198"/>
      <c r="I207" s="198"/>
      <c r="J207" s="198"/>
      <c r="K207" s="198"/>
      <c r="L207" s="198"/>
      <c r="M207" s="198"/>
      <c r="N207" s="198"/>
      <c r="O207" s="198"/>
      <c r="P207" s="198"/>
      <c r="Q207" s="198"/>
      <c r="R207" s="198"/>
      <c r="S207" s="198"/>
      <c r="T207" s="198"/>
      <c r="U207" s="198"/>
      <c r="V207" s="198"/>
      <c r="W207" s="198"/>
      <c r="X207" s="198"/>
      <c r="Y207" s="198"/>
      <c r="Z207" s="198"/>
      <c r="AA207" s="198"/>
      <c r="AB207" s="198"/>
    </row>
    <row xmlns:x14ac="http://schemas.microsoft.com/office/spreadsheetml/2009/9/ac" r="208" ht="15.75" x14ac:dyDescent="0.25">
      <c r="A208" s="198"/>
      <c r="B208" s="199"/>
      <c r="C208" s="198"/>
      <c r="D208" s="198"/>
      <c r="E208" s="198"/>
      <c r="F208" s="198"/>
      <c r="G208" s="198"/>
      <c r="H208" s="198"/>
      <c r="I208" s="198"/>
      <c r="J208" s="198"/>
      <c r="K208" s="198"/>
      <c r="L208" s="198"/>
      <c r="M208" s="198"/>
      <c r="N208" s="198"/>
      <c r="O208" s="198"/>
      <c r="P208" s="198"/>
      <c r="Q208" s="198"/>
      <c r="R208" s="198"/>
      <c r="S208" s="198"/>
      <c r="T208" s="198"/>
      <c r="U208" s="198"/>
      <c r="V208" s="198"/>
      <c r="W208" s="198"/>
      <c r="X208" s="198"/>
      <c r="Y208" s="198"/>
      <c r="Z208" s="198"/>
      <c r="AA208" s="198"/>
      <c r="AB208" s="198"/>
    </row>
    <row xmlns:x14ac="http://schemas.microsoft.com/office/spreadsheetml/2009/9/ac" r="209" ht="15.75" x14ac:dyDescent="0.25">
      <c r="A209" s="198"/>
      <c r="B209" s="199"/>
      <c r="C209" s="198"/>
      <c r="D209" s="198"/>
      <c r="E209" s="198"/>
      <c r="F209" s="198"/>
      <c r="G209" s="198"/>
      <c r="H209" s="198"/>
      <c r="I209" s="198"/>
      <c r="J209" s="198"/>
      <c r="K209" s="198"/>
      <c r="L209" s="198"/>
      <c r="M209" s="198"/>
      <c r="N209" s="198"/>
      <c r="O209" s="198"/>
      <c r="P209" s="198"/>
      <c r="Q209" s="198"/>
      <c r="R209" s="198"/>
      <c r="S209" s="198"/>
      <c r="T209" s="198"/>
      <c r="U209" s="198"/>
      <c r="V209" s="198"/>
      <c r="W209" s="198"/>
      <c r="X209" s="198"/>
      <c r="Y209" s="198"/>
      <c r="Z209" s="198"/>
      <c r="AA209" s="198"/>
      <c r="AB209" s="198"/>
    </row>
    <row xmlns:x14ac="http://schemas.microsoft.com/office/spreadsheetml/2009/9/ac" r="210" ht="15.75" x14ac:dyDescent="0.25">
      <c r="A210" s="198"/>
      <c r="B210" s="199"/>
      <c r="C210" s="198"/>
      <c r="D210" s="198"/>
      <c r="E210" s="198"/>
      <c r="F210" s="198"/>
      <c r="G210" s="198"/>
      <c r="H210" s="198"/>
      <c r="I210" s="198"/>
      <c r="J210" s="198"/>
      <c r="K210" s="198"/>
      <c r="L210" s="198"/>
      <c r="M210" s="198"/>
      <c r="N210" s="198"/>
      <c r="O210" s="198"/>
      <c r="P210" s="198"/>
      <c r="Q210" s="198"/>
      <c r="R210" s="198"/>
      <c r="S210" s="198"/>
      <c r="T210" s="198"/>
      <c r="U210" s="198"/>
      <c r="V210" s="198"/>
      <c r="W210" s="198"/>
      <c r="X210" s="198"/>
      <c r="Y210" s="198"/>
      <c r="Z210" s="198"/>
      <c r="AA210" s="198"/>
      <c r="AB210" s="198"/>
    </row>
    <row xmlns:x14ac="http://schemas.microsoft.com/office/spreadsheetml/2009/9/ac" r="211" ht="15.75" x14ac:dyDescent="0.25">
      <c r="A211" s="198"/>
      <c r="B211" s="199"/>
      <c r="C211" s="198"/>
      <c r="D211" s="198"/>
      <c r="E211" s="198"/>
      <c r="F211" s="198"/>
      <c r="G211" s="198"/>
      <c r="H211" s="198"/>
      <c r="I211" s="198"/>
      <c r="J211" s="198"/>
      <c r="K211" s="198"/>
      <c r="L211" s="198"/>
      <c r="M211" s="198"/>
      <c r="N211" s="198"/>
      <c r="O211" s="198"/>
      <c r="P211" s="198"/>
      <c r="Q211" s="198"/>
      <c r="R211" s="198"/>
      <c r="S211" s="198"/>
      <c r="T211" s="198"/>
      <c r="U211" s="198"/>
      <c r="V211" s="198"/>
      <c r="W211" s="198"/>
      <c r="X211" s="198"/>
      <c r="Y211" s="198"/>
      <c r="Z211" s="198"/>
      <c r="AA211" s="198"/>
      <c r="AB211" s="198"/>
    </row>
    <row xmlns:x14ac="http://schemas.microsoft.com/office/spreadsheetml/2009/9/ac" r="212" ht="15.75" x14ac:dyDescent="0.25">
      <c r="A212" s="198"/>
      <c r="B212" s="199"/>
      <c r="C212" s="198"/>
      <c r="D212" s="198"/>
      <c r="E212" s="198"/>
      <c r="F212" s="198"/>
      <c r="G212" s="198"/>
      <c r="H212" s="198"/>
      <c r="I212" s="198"/>
      <c r="J212" s="198"/>
      <c r="K212" s="198"/>
      <c r="L212" s="198"/>
      <c r="M212" s="198"/>
      <c r="N212" s="198"/>
      <c r="O212" s="198"/>
      <c r="P212" s="198"/>
      <c r="Q212" s="198"/>
      <c r="R212" s="198"/>
      <c r="S212" s="198"/>
      <c r="T212" s="198"/>
      <c r="U212" s="198"/>
      <c r="V212" s="198"/>
      <c r="W212" s="198"/>
      <c r="X212" s="198"/>
      <c r="Y212" s="198"/>
      <c r="Z212" s="198"/>
      <c r="AA212" s="198"/>
      <c r="AB212" s="198"/>
    </row>
    <row xmlns:x14ac="http://schemas.microsoft.com/office/spreadsheetml/2009/9/ac" r="213" ht="15.75" x14ac:dyDescent="0.25">
      <c r="A213" s="198"/>
      <c r="B213" s="199"/>
      <c r="C213" s="198"/>
      <c r="D213" s="198"/>
      <c r="E213" s="198"/>
      <c r="F213" s="198"/>
      <c r="G213" s="198"/>
      <c r="H213" s="198"/>
      <c r="I213" s="198"/>
      <c r="J213" s="198"/>
      <c r="K213" s="198"/>
      <c r="L213" s="198"/>
      <c r="M213" s="198"/>
      <c r="N213" s="198"/>
      <c r="O213" s="198"/>
      <c r="P213" s="198"/>
      <c r="Q213" s="198"/>
      <c r="R213" s="198"/>
      <c r="S213" s="198"/>
      <c r="T213" s="198"/>
      <c r="U213" s="198"/>
      <c r="V213" s="198"/>
      <c r="W213" s="198"/>
      <c r="X213" s="198"/>
      <c r="Y213" s="198"/>
      <c r="Z213" s="198"/>
      <c r="AA213" s="198"/>
      <c r="AB213" s="198"/>
    </row>
    <row xmlns:x14ac="http://schemas.microsoft.com/office/spreadsheetml/2009/9/ac" r="214" ht="15.75" x14ac:dyDescent="0.25">
      <c r="A214" s="198"/>
      <c r="B214" s="199"/>
      <c r="C214" s="198"/>
      <c r="D214" s="198"/>
      <c r="E214" s="198"/>
      <c r="F214" s="198"/>
      <c r="G214" s="198"/>
      <c r="H214" s="198"/>
      <c r="I214" s="198"/>
      <c r="J214" s="198"/>
      <c r="K214" s="198"/>
      <c r="L214" s="198"/>
      <c r="M214" s="198"/>
      <c r="N214" s="198"/>
      <c r="O214" s="198"/>
      <c r="P214" s="198"/>
      <c r="Q214" s="198"/>
      <c r="R214" s="198"/>
      <c r="S214" s="198"/>
      <c r="T214" s="198"/>
      <c r="U214" s="198"/>
      <c r="V214" s="198"/>
      <c r="W214" s="198"/>
      <c r="X214" s="198"/>
      <c r="Y214" s="198"/>
      <c r="Z214" s="198"/>
      <c r="AA214" s="198"/>
      <c r="AB214" s="198"/>
    </row>
    <row xmlns:x14ac="http://schemas.microsoft.com/office/spreadsheetml/2009/9/ac" r="215" ht="15.75" x14ac:dyDescent="0.25">
      <c r="A215" s="198"/>
      <c r="B215" s="199"/>
      <c r="C215" s="198"/>
      <c r="D215" s="198"/>
      <c r="E215" s="198"/>
      <c r="F215" s="198"/>
      <c r="G215" s="198"/>
      <c r="H215" s="198"/>
      <c r="I215" s="198"/>
      <c r="J215" s="198"/>
      <c r="K215" s="198"/>
      <c r="L215" s="198"/>
      <c r="M215" s="198"/>
      <c r="N215" s="198"/>
      <c r="O215" s="198"/>
      <c r="P215" s="198"/>
      <c r="Q215" s="198"/>
      <c r="R215" s="198"/>
      <c r="S215" s="198"/>
      <c r="T215" s="198"/>
      <c r="U215" s="198"/>
      <c r="V215" s="198"/>
      <c r="W215" s="198"/>
      <c r="X215" s="198"/>
      <c r="Y215" s="198"/>
      <c r="Z215" s="198"/>
      <c r="AA215" s="198"/>
      <c r="AB215" s="198"/>
    </row>
    <row xmlns:x14ac="http://schemas.microsoft.com/office/spreadsheetml/2009/9/ac" r="216" ht="15.75" x14ac:dyDescent="0.25">
      <c r="A216" s="198"/>
      <c r="B216" s="199"/>
      <c r="C216" s="198"/>
      <c r="D216" s="198"/>
      <c r="E216" s="198"/>
      <c r="F216" s="198"/>
      <c r="G216" s="198"/>
      <c r="H216" s="198"/>
      <c r="I216" s="198"/>
      <c r="J216" s="198"/>
      <c r="K216" s="198"/>
      <c r="L216" s="198"/>
      <c r="M216" s="198"/>
      <c r="N216" s="198"/>
      <c r="O216" s="198"/>
      <c r="P216" s="198"/>
      <c r="Q216" s="198"/>
      <c r="R216" s="198"/>
      <c r="S216" s="198"/>
      <c r="T216" s="198"/>
      <c r="U216" s="198"/>
      <c r="V216" s="198"/>
      <c r="W216" s="198"/>
      <c r="X216" s="198"/>
      <c r="Y216" s="198"/>
      <c r="Z216" s="198"/>
      <c r="AA216" s="198"/>
      <c r="AB216" s="198"/>
    </row>
    <row xmlns:x14ac="http://schemas.microsoft.com/office/spreadsheetml/2009/9/ac" r="217" ht="15.75" x14ac:dyDescent="0.25">
      <c r="A217" s="198"/>
      <c r="B217" s="199"/>
      <c r="C217" s="198"/>
      <c r="D217" s="198"/>
      <c r="E217" s="198"/>
      <c r="F217" s="198"/>
      <c r="G217" s="198"/>
      <c r="H217" s="198"/>
      <c r="I217" s="198"/>
      <c r="J217" s="198"/>
      <c r="K217" s="198"/>
      <c r="L217" s="198"/>
      <c r="M217" s="198"/>
      <c r="N217" s="198"/>
      <c r="O217" s="198"/>
      <c r="P217" s="198"/>
      <c r="Q217" s="198"/>
      <c r="R217" s="198"/>
      <c r="S217" s="198"/>
      <c r="T217" s="198"/>
      <c r="U217" s="198"/>
      <c r="V217" s="198"/>
      <c r="W217" s="198"/>
      <c r="X217" s="198"/>
      <c r="Y217" s="198"/>
      <c r="Z217" s="198"/>
      <c r="AA217" s="198"/>
      <c r="AB217" s="198"/>
    </row>
    <row xmlns:x14ac="http://schemas.microsoft.com/office/spreadsheetml/2009/9/ac" r="218" ht="15.75" x14ac:dyDescent="0.25">
      <c r="A218" s="198"/>
      <c r="B218" s="199"/>
      <c r="C218" s="198"/>
      <c r="D218" s="198"/>
      <c r="E218" s="198"/>
      <c r="F218" s="198"/>
      <c r="G218" s="198"/>
      <c r="H218" s="198"/>
      <c r="I218" s="198"/>
      <c r="J218" s="198"/>
      <c r="K218" s="198"/>
      <c r="L218" s="198"/>
      <c r="M218" s="198"/>
      <c r="N218" s="198"/>
      <c r="O218" s="198"/>
      <c r="P218" s="198"/>
      <c r="Q218" s="198"/>
      <c r="R218" s="198"/>
      <c r="S218" s="198"/>
      <c r="T218" s="198"/>
      <c r="U218" s="198"/>
      <c r="V218" s="198"/>
      <c r="W218" s="198"/>
      <c r="X218" s="198"/>
      <c r="Y218" s="198"/>
      <c r="Z218" s="198"/>
      <c r="AA218" s="198"/>
      <c r="AB218" s="198"/>
    </row>
    <row xmlns:x14ac="http://schemas.microsoft.com/office/spreadsheetml/2009/9/ac" r="219" ht="15.75" x14ac:dyDescent="0.25">
      <c r="A219" s="198"/>
      <c r="B219" s="199"/>
      <c r="C219" s="198"/>
      <c r="D219" s="198"/>
      <c r="E219" s="198"/>
      <c r="F219" s="198"/>
      <c r="G219" s="198"/>
      <c r="H219" s="198"/>
      <c r="I219" s="198"/>
      <c r="J219" s="198"/>
      <c r="K219" s="198"/>
      <c r="L219" s="198"/>
      <c r="M219" s="198"/>
      <c r="N219" s="198"/>
      <c r="O219" s="198"/>
      <c r="P219" s="198"/>
      <c r="Q219" s="198"/>
      <c r="R219" s="198"/>
      <c r="S219" s="198"/>
      <c r="T219" s="198"/>
      <c r="U219" s="198"/>
      <c r="V219" s="198"/>
      <c r="W219" s="198"/>
      <c r="X219" s="198"/>
      <c r="Y219" s="198"/>
      <c r="Z219" s="198"/>
      <c r="AA219" s="198"/>
      <c r="AB219" s="198"/>
    </row>
    <row xmlns:x14ac="http://schemas.microsoft.com/office/spreadsheetml/2009/9/ac" r="220" ht="15.75" x14ac:dyDescent="0.25">
      <c r="A220" s="198"/>
      <c r="B220" s="199"/>
      <c r="C220" s="198"/>
      <c r="D220" s="198"/>
      <c r="E220" s="198"/>
      <c r="F220" s="198"/>
      <c r="G220" s="198"/>
      <c r="H220" s="198"/>
      <c r="I220" s="198"/>
      <c r="J220" s="198"/>
      <c r="K220" s="198"/>
      <c r="L220" s="198"/>
      <c r="M220" s="198"/>
      <c r="N220" s="198"/>
      <c r="O220" s="198"/>
      <c r="P220" s="198"/>
      <c r="Q220" s="198"/>
      <c r="R220" s="198"/>
      <c r="S220" s="198"/>
      <c r="T220" s="198"/>
      <c r="U220" s="198"/>
      <c r="V220" s="198"/>
      <c r="W220" s="198"/>
      <c r="X220" s="198"/>
      <c r="Y220" s="198"/>
      <c r="Z220" s="198"/>
      <c r="AA220" s="198"/>
      <c r="AB220" s="198"/>
    </row>
    <row xmlns:x14ac="http://schemas.microsoft.com/office/spreadsheetml/2009/9/ac" r="221" ht="15.75" x14ac:dyDescent="0.25">
      <c r="A221" s="198"/>
      <c r="B221" s="199"/>
      <c r="C221" s="198"/>
      <c r="D221" s="198"/>
      <c r="E221" s="198"/>
      <c r="F221" s="198"/>
      <c r="G221" s="198"/>
      <c r="H221" s="198"/>
      <c r="I221" s="198"/>
      <c r="J221" s="198"/>
      <c r="K221" s="198"/>
      <c r="L221" s="198"/>
      <c r="M221" s="198"/>
      <c r="N221" s="198"/>
      <c r="O221" s="198"/>
      <c r="P221" s="198"/>
      <c r="Q221" s="198"/>
      <c r="R221" s="198"/>
      <c r="S221" s="198"/>
      <c r="T221" s="198"/>
      <c r="U221" s="198"/>
      <c r="V221" s="198"/>
      <c r="W221" s="198"/>
      <c r="X221" s="198"/>
      <c r="Y221" s="198"/>
      <c r="Z221" s="198"/>
      <c r="AA221" s="198"/>
      <c r="AB221" s="198"/>
    </row>
    <row xmlns:x14ac="http://schemas.microsoft.com/office/spreadsheetml/2009/9/ac" r="222" ht="15.75" x14ac:dyDescent="0.25">
      <c r="A222" s="198"/>
      <c r="B222" s="199"/>
      <c r="C222" s="198"/>
      <c r="D222" s="198"/>
      <c r="E222" s="198"/>
      <c r="F222" s="198"/>
      <c r="G222" s="198"/>
      <c r="H222" s="198"/>
      <c r="I222" s="198"/>
      <c r="J222" s="198"/>
      <c r="K222" s="198"/>
      <c r="L222" s="198"/>
      <c r="M222" s="198"/>
      <c r="N222" s="198"/>
      <c r="O222" s="198"/>
      <c r="P222" s="198"/>
      <c r="Q222" s="198"/>
      <c r="R222" s="198"/>
      <c r="S222" s="198"/>
      <c r="T222" s="198"/>
      <c r="U222" s="198"/>
      <c r="V222" s="198"/>
      <c r="W222" s="198"/>
      <c r="X222" s="198"/>
      <c r="Y222" s="198"/>
      <c r="Z222" s="198"/>
      <c r="AA222" s="198"/>
      <c r="AB222" s="198"/>
    </row>
    <row xmlns:x14ac="http://schemas.microsoft.com/office/spreadsheetml/2009/9/ac" r="223" ht="15.75" x14ac:dyDescent="0.25">
      <c r="A223" s="198"/>
      <c r="B223" s="199"/>
      <c r="C223" s="198"/>
      <c r="D223" s="198"/>
      <c r="E223" s="198"/>
      <c r="F223" s="198"/>
      <c r="G223" s="198"/>
      <c r="H223" s="198"/>
      <c r="I223" s="198"/>
      <c r="J223" s="198"/>
      <c r="K223" s="198"/>
      <c r="L223" s="198"/>
      <c r="M223" s="198"/>
      <c r="N223" s="198"/>
      <c r="O223" s="198"/>
      <c r="P223" s="198"/>
      <c r="Q223" s="198"/>
      <c r="R223" s="198"/>
      <c r="S223" s="198"/>
      <c r="T223" s="198"/>
      <c r="U223" s="198"/>
      <c r="V223" s="198"/>
      <c r="W223" s="198"/>
      <c r="X223" s="198"/>
      <c r="Y223" s="198"/>
      <c r="Z223" s="198"/>
      <c r="AA223" s="198"/>
      <c r="AB223" s="198"/>
    </row>
    <row xmlns:x14ac="http://schemas.microsoft.com/office/spreadsheetml/2009/9/ac" r="224" ht="15.75" x14ac:dyDescent="0.25">
      <c r="A224" s="198"/>
      <c r="B224" s="199"/>
      <c r="C224" s="198"/>
      <c r="D224" s="198"/>
      <c r="E224" s="198"/>
      <c r="F224" s="198"/>
      <c r="G224" s="198"/>
      <c r="H224" s="198"/>
      <c r="I224" s="198"/>
      <c r="J224" s="198"/>
      <c r="K224" s="198"/>
      <c r="L224" s="198"/>
      <c r="M224" s="198"/>
      <c r="N224" s="198"/>
      <c r="O224" s="198"/>
      <c r="P224" s="198"/>
      <c r="Q224" s="198"/>
      <c r="R224" s="198"/>
      <c r="S224" s="198"/>
      <c r="T224" s="198"/>
      <c r="U224" s="198"/>
      <c r="V224" s="198"/>
      <c r="W224" s="198"/>
      <c r="X224" s="198"/>
      <c r="Y224" s="198"/>
      <c r="Z224" s="198"/>
      <c r="AA224" s="198"/>
      <c r="AB224" s="198"/>
    </row>
    <row xmlns:x14ac="http://schemas.microsoft.com/office/spreadsheetml/2009/9/ac" r="225" ht="15.75" x14ac:dyDescent="0.25">
      <c r="A225" s="198"/>
      <c r="B225" s="199"/>
      <c r="C225" s="198"/>
      <c r="D225" s="198"/>
      <c r="E225" s="198"/>
      <c r="F225" s="198"/>
      <c r="G225" s="198"/>
      <c r="H225" s="198"/>
      <c r="I225" s="198"/>
      <c r="J225" s="198"/>
      <c r="K225" s="198"/>
      <c r="L225" s="198"/>
      <c r="M225" s="198"/>
      <c r="N225" s="198"/>
      <c r="O225" s="198"/>
      <c r="P225" s="198"/>
      <c r="Q225" s="198"/>
      <c r="R225" s="198"/>
      <c r="S225" s="198"/>
      <c r="T225" s="198"/>
      <c r="U225" s="198"/>
      <c r="V225" s="198"/>
      <c r="W225" s="198"/>
      <c r="X225" s="198"/>
      <c r="Y225" s="198"/>
      <c r="Z225" s="198"/>
      <c r="AA225" s="198"/>
      <c r="AB225" s="198"/>
    </row>
    <row xmlns:x14ac="http://schemas.microsoft.com/office/spreadsheetml/2009/9/ac" r="226" ht="15.75" x14ac:dyDescent="0.25">
      <c r="A226" s="198"/>
      <c r="B226" s="199"/>
      <c r="C226" s="198"/>
      <c r="D226" s="198"/>
      <c r="E226" s="198"/>
      <c r="F226" s="198"/>
      <c r="G226" s="198"/>
      <c r="H226" s="198"/>
      <c r="I226" s="198"/>
      <c r="J226" s="198"/>
      <c r="K226" s="198"/>
      <c r="L226" s="198"/>
      <c r="M226" s="198"/>
      <c r="N226" s="198"/>
      <c r="O226" s="198"/>
      <c r="P226" s="198"/>
      <c r="Q226" s="198"/>
      <c r="R226" s="198"/>
      <c r="S226" s="198"/>
      <c r="T226" s="198"/>
      <c r="U226" s="198"/>
      <c r="V226" s="198"/>
      <c r="W226" s="198"/>
      <c r="X226" s="198"/>
      <c r="Y226" s="198"/>
      <c r="Z226" s="198"/>
      <c r="AA226" s="198"/>
      <c r="AB226" s="198"/>
    </row>
    <row xmlns:x14ac="http://schemas.microsoft.com/office/spreadsheetml/2009/9/ac" r="227" ht="15.75" x14ac:dyDescent="0.25">
      <c r="A227" s="198"/>
      <c r="B227" s="199"/>
      <c r="C227" s="198"/>
      <c r="D227" s="198"/>
      <c r="E227" s="198"/>
      <c r="F227" s="198"/>
      <c r="G227" s="198"/>
      <c r="H227" s="198"/>
      <c r="I227" s="198"/>
      <c r="J227" s="198"/>
      <c r="K227" s="198"/>
      <c r="L227" s="198"/>
      <c r="M227" s="198"/>
      <c r="N227" s="198"/>
      <c r="O227" s="198"/>
      <c r="P227" s="198"/>
      <c r="Q227" s="198"/>
      <c r="R227" s="198"/>
      <c r="S227" s="198"/>
      <c r="T227" s="198"/>
      <c r="U227" s="198"/>
      <c r="V227" s="198"/>
      <c r="W227" s="198"/>
      <c r="X227" s="198"/>
      <c r="Y227" s="198"/>
      <c r="Z227" s="198"/>
      <c r="AA227" s="198"/>
      <c r="AB227" s="198"/>
    </row>
    <row xmlns:x14ac="http://schemas.microsoft.com/office/spreadsheetml/2009/9/ac" r="228" ht="15.75" x14ac:dyDescent="0.25">
      <c r="A228" s="198"/>
      <c r="B228" s="199"/>
      <c r="C228" s="198"/>
      <c r="D228" s="198"/>
      <c r="E228" s="198"/>
      <c r="F228" s="198"/>
      <c r="G228" s="198"/>
      <c r="H228" s="198"/>
      <c r="I228" s="198"/>
      <c r="J228" s="198"/>
      <c r="K228" s="198"/>
      <c r="L228" s="198"/>
      <c r="M228" s="198"/>
      <c r="N228" s="198"/>
      <c r="O228" s="198"/>
      <c r="P228" s="198"/>
      <c r="Q228" s="198"/>
      <c r="R228" s="198"/>
      <c r="S228" s="198"/>
      <c r="T228" s="198"/>
      <c r="U228" s="198"/>
      <c r="V228" s="198"/>
      <c r="W228" s="198"/>
      <c r="X228" s="198"/>
      <c r="Y228" s="198"/>
      <c r="Z228" s="198"/>
      <c r="AA228" s="198"/>
      <c r="AB228" s="198"/>
    </row>
    <row xmlns:x14ac="http://schemas.microsoft.com/office/spreadsheetml/2009/9/ac" r="229" ht="15.75" x14ac:dyDescent="0.25">
      <c r="A229" s="198"/>
      <c r="B229" s="199"/>
      <c r="C229" s="198"/>
      <c r="D229" s="198"/>
      <c r="E229" s="198"/>
      <c r="F229" s="198"/>
      <c r="G229" s="198"/>
      <c r="H229" s="198"/>
      <c r="I229" s="198"/>
      <c r="J229" s="198"/>
      <c r="K229" s="198"/>
      <c r="L229" s="198"/>
      <c r="M229" s="198"/>
      <c r="N229" s="198"/>
      <c r="O229" s="198"/>
      <c r="P229" s="198"/>
      <c r="Q229" s="198"/>
      <c r="R229" s="198"/>
      <c r="S229" s="198"/>
      <c r="T229" s="198"/>
      <c r="U229" s="198"/>
      <c r="V229" s="198"/>
      <c r="W229" s="198"/>
      <c r="X229" s="198"/>
      <c r="Y229" s="198"/>
      <c r="Z229" s="198"/>
      <c r="AA229" s="198"/>
      <c r="AB229" s="198"/>
    </row>
    <row xmlns:x14ac="http://schemas.microsoft.com/office/spreadsheetml/2009/9/ac" r="230" ht="15.75" x14ac:dyDescent="0.25">
      <c r="A230" s="198"/>
      <c r="B230" s="199"/>
      <c r="C230" s="198"/>
      <c r="D230" s="198"/>
      <c r="E230" s="198"/>
      <c r="F230" s="198"/>
      <c r="G230" s="198"/>
      <c r="H230" s="198"/>
      <c r="I230" s="198"/>
      <c r="J230" s="198"/>
      <c r="K230" s="198"/>
      <c r="L230" s="198"/>
      <c r="M230" s="198"/>
      <c r="N230" s="198"/>
      <c r="O230" s="198"/>
      <c r="P230" s="198"/>
      <c r="Q230" s="198"/>
      <c r="R230" s="198"/>
      <c r="S230" s="198"/>
      <c r="T230" s="198"/>
      <c r="U230" s="198"/>
      <c r="V230" s="198"/>
      <c r="W230" s="198"/>
      <c r="X230" s="198"/>
      <c r="Y230" s="198"/>
      <c r="Z230" s="198"/>
      <c r="AA230" s="198"/>
      <c r="AB230" s="198"/>
    </row>
    <row xmlns:x14ac="http://schemas.microsoft.com/office/spreadsheetml/2009/9/ac" r="231" ht="15.75" x14ac:dyDescent="0.25">
      <c r="A231" s="198"/>
      <c r="B231" s="199"/>
      <c r="C231" s="198"/>
      <c r="D231" s="198"/>
      <c r="E231" s="198"/>
      <c r="F231" s="198"/>
      <c r="G231" s="198"/>
      <c r="H231" s="198"/>
      <c r="I231" s="198"/>
      <c r="J231" s="198"/>
      <c r="K231" s="198"/>
      <c r="L231" s="198"/>
      <c r="M231" s="198"/>
      <c r="N231" s="198"/>
      <c r="O231" s="198"/>
      <c r="P231" s="198"/>
      <c r="Q231" s="198"/>
      <c r="R231" s="198"/>
      <c r="S231" s="198"/>
      <c r="T231" s="198"/>
      <c r="U231" s="198"/>
      <c r="V231" s="198"/>
      <c r="W231" s="198"/>
      <c r="X231" s="198"/>
      <c r="Y231" s="198"/>
      <c r="Z231" s="198"/>
      <c r="AA231" s="198"/>
      <c r="AB231" s="198"/>
    </row>
    <row xmlns:x14ac="http://schemas.microsoft.com/office/spreadsheetml/2009/9/ac" r="232" ht="15.75" x14ac:dyDescent="0.25">
      <c r="A232" s="198"/>
      <c r="B232" s="199"/>
      <c r="C232" s="198"/>
      <c r="D232" s="198"/>
      <c r="E232" s="198"/>
      <c r="F232" s="198"/>
      <c r="G232" s="198"/>
      <c r="H232" s="198"/>
      <c r="I232" s="198"/>
      <c r="J232" s="198"/>
      <c r="K232" s="198"/>
      <c r="L232" s="198"/>
      <c r="M232" s="198"/>
      <c r="N232" s="198"/>
      <c r="O232" s="198"/>
      <c r="P232" s="198"/>
      <c r="Q232" s="198"/>
      <c r="R232" s="198"/>
      <c r="S232" s="198"/>
      <c r="T232" s="198"/>
      <c r="U232" s="198"/>
      <c r="V232" s="198"/>
      <c r="W232" s="198"/>
      <c r="X232" s="198"/>
      <c r="Y232" s="198"/>
      <c r="Z232" s="198"/>
      <c r="AA232" s="198"/>
      <c r="AB232" s="198"/>
    </row>
    <row xmlns:x14ac="http://schemas.microsoft.com/office/spreadsheetml/2009/9/ac" r="233" ht="15.75" x14ac:dyDescent="0.25">
      <c r="A233" s="198"/>
      <c r="B233" s="199"/>
      <c r="C233" s="198"/>
      <c r="D233" s="198"/>
      <c r="E233" s="198"/>
      <c r="F233" s="198"/>
      <c r="G233" s="198"/>
      <c r="H233" s="198"/>
      <c r="I233" s="198"/>
      <c r="J233" s="198"/>
      <c r="K233" s="198"/>
      <c r="L233" s="198"/>
      <c r="M233" s="198"/>
      <c r="N233" s="198"/>
      <c r="O233" s="198"/>
      <c r="P233" s="198"/>
      <c r="Q233" s="198"/>
      <c r="R233" s="198"/>
      <c r="S233" s="198"/>
      <c r="T233" s="198"/>
      <c r="U233" s="198"/>
      <c r="V233" s="198"/>
      <c r="W233" s="198"/>
      <c r="X233" s="198"/>
      <c r="Y233" s="198"/>
      <c r="Z233" s="198"/>
      <c r="AA233" s="198"/>
    </row>
    <row xmlns:x14ac="http://schemas.microsoft.com/office/spreadsheetml/2009/9/ac" r="234" ht="15.75" x14ac:dyDescent="0.25">
      <c r="A234" s="198"/>
      <c r="B234" s="199"/>
      <c r="C234" s="198"/>
      <c r="D234" s="198"/>
      <c r="E234" s="198"/>
      <c r="F234" s="198"/>
      <c r="G234" s="198"/>
      <c r="H234" s="198"/>
      <c r="I234" s="198"/>
      <c r="J234" s="198"/>
      <c r="K234" s="198"/>
      <c r="L234" s="198"/>
      <c r="M234" s="198"/>
      <c r="N234" s="198"/>
      <c r="O234" s="198"/>
      <c r="P234" s="198"/>
      <c r="Q234" s="198"/>
      <c r="R234" s="198"/>
      <c r="S234" s="198"/>
      <c r="T234" s="198"/>
      <c r="U234" s="198"/>
      <c r="V234" s="198"/>
      <c r="W234" s="198"/>
      <c r="X234" s="198"/>
      <c r="Y234" s="198"/>
      <c r="Z234" s="198"/>
      <c r="AA234" s="198"/>
    </row>
    <row xmlns:x14ac="http://schemas.microsoft.com/office/spreadsheetml/2009/9/ac" r="235" ht="15.75" x14ac:dyDescent="0.25">
      <c r="A235" s="198"/>
      <c r="B235" s="199"/>
      <c r="C235" s="198"/>
      <c r="D235" s="198"/>
      <c r="E235" s="198"/>
      <c r="F235" s="198"/>
      <c r="G235" s="198"/>
      <c r="H235" s="198"/>
      <c r="I235" s="198"/>
      <c r="J235" s="198"/>
      <c r="K235" s="198"/>
      <c r="L235" s="198"/>
      <c r="M235" s="198"/>
      <c r="N235" s="198"/>
      <c r="O235" s="198"/>
      <c r="P235" s="198"/>
      <c r="Q235" s="198"/>
      <c r="R235" s="198"/>
      <c r="S235" s="198"/>
      <c r="T235" s="198"/>
      <c r="U235" s="198"/>
      <c r="V235" s="198"/>
      <c r="W235" s="198"/>
      <c r="X235" s="198"/>
      <c r="Y235" s="198"/>
      <c r="Z235" s="198"/>
      <c r="AA235" s="198"/>
    </row>
    <row xmlns:x14ac="http://schemas.microsoft.com/office/spreadsheetml/2009/9/ac" r="236" ht="15.75" x14ac:dyDescent="0.25">
      <c r="A236" s="198"/>
      <c r="B236" s="199"/>
      <c r="C236" s="198"/>
      <c r="D236" s="198"/>
      <c r="E236" s="198"/>
      <c r="F236" s="198"/>
      <c r="G236" s="198"/>
      <c r="H236" s="198"/>
      <c r="I236" s="198"/>
      <c r="J236" s="198"/>
      <c r="K236" s="198"/>
      <c r="L236" s="198"/>
      <c r="M236" s="198"/>
      <c r="N236" s="198"/>
      <c r="O236" s="198"/>
      <c r="P236" s="198"/>
      <c r="Q236" s="198"/>
      <c r="R236" s="198"/>
      <c r="S236" s="198"/>
      <c r="T236" s="198"/>
      <c r="U236" s="198"/>
      <c r="V236" s="198"/>
      <c r="W236" s="198"/>
      <c r="X236" s="198"/>
      <c r="Y236" s="198"/>
      <c r="Z236" s="198"/>
      <c r="AA236" s="198"/>
    </row>
    <row xmlns:x14ac="http://schemas.microsoft.com/office/spreadsheetml/2009/9/ac" r="237" ht="15.75" x14ac:dyDescent="0.25">
      <c r="A237" s="198"/>
      <c r="B237" s="199"/>
      <c r="C237" s="198"/>
      <c r="D237" s="198"/>
      <c r="E237" s="198"/>
      <c r="F237" s="198"/>
      <c r="G237" s="198"/>
      <c r="H237" s="198"/>
      <c r="I237" s="198"/>
      <c r="J237" s="198"/>
      <c r="K237" s="198"/>
      <c r="L237" s="198"/>
      <c r="M237" s="198"/>
      <c r="N237" s="198"/>
      <c r="O237" s="198"/>
      <c r="P237" s="198"/>
      <c r="Q237" s="198"/>
      <c r="R237" s="198"/>
      <c r="S237" s="198"/>
      <c r="T237" s="198"/>
      <c r="U237" s="198"/>
      <c r="V237" s="198"/>
      <c r="W237" s="198"/>
      <c r="X237" s="198"/>
      <c r="Y237" s="198"/>
      <c r="Z237" s="198"/>
      <c r="AA237" s="198"/>
    </row>
    <row xmlns:x14ac="http://schemas.microsoft.com/office/spreadsheetml/2009/9/ac" r="238" ht="15.75" x14ac:dyDescent="0.25">
      <c r="A238" s="198"/>
      <c r="B238" s="199"/>
      <c r="C238" s="198"/>
      <c r="D238" s="198"/>
      <c r="E238" s="198"/>
      <c r="F238" s="198"/>
      <c r="G238" s="198"/>
      <c r="H238" s="198"/>
      <c r="I238" s="198"/>
      <c r="J238" s="198"/>
      <c r="K238" s="198"/>
      <c r="L238" s="198"/>
      <c r="M238" s="198"/>
      <c r="N238" s="198"/>
      <c r="O238" s="198"/>
      <c r="P238" s="198"/>
      <c r="Q238" s="198"/>
      <c r="R238" s="198"/>
      <c r="S238" s="198"/>
      <c r="T238" s="198"/>
      <c r="U238" s="198"/>
      <c r="V238" s="198"/>
      <c r="W238" s="198"/>
      <c r="X238" s="198"/>
      <c r="Y238" s="198"/>
      <c r="Z238" s="198"/>
      <c r="AA238" s="198"/>
    </row>
    <row xmlns:x14ac="http://schemas.microsoft.com/office/spreadsheetml/2009/9/ac" r="239" ht="15.75" x14ac:dyDescent="0.25">
      <c r="A239" s="198"/>
      <c r="B239" s="199"/>
      <c r="C239" s="198"/>
      <c r="D239" s="198"/>
      <c r="E239" s="198"/>
      <c r="F239" s="198"/>
      <c r="G239" s="198"/>
      <c r="H239" s="198"/>
      <c r="I239" s="198"/>
      <c r="J239" s="198"/>
      <c r="K239" s="198"/>
      <c r="L239" s="198"/>
      <c r="M239" s="198"/>
      <c r="N239" s="198"/>
      <c r="O239" s="198"/>
      <c r="P239" s="198"/>
      <c r="Q239" s="198"/>
      <c r="R239" s="198"/>
      <c r="S239" s="198"/>
      <c r="T239" s="198"/>
      <c r="U239" s="198"/>
      <c r="V239" s="198"/>
      <c r="W239" s="198"/>
      <c r="X239" s="198"/>
      <c r="Y239" s="198"/>
      <c r="Z239" s="198"/>
      <c r="AA239" s="198"/>
    </row>
    <row xmlns:x14ac="http://schemas.microsoft.com/office/spreadsheetml/2009/9/ac" r="240" ht="15.75" x14ac:dyDescent="0.25">
      <c r="A240" s="198"/>
      <c r="B240" s="199"/>
      <c r="C240" s="198"/>
      <c r="D240" s="198"/>
      <c r="E240" s="198"/>
      <c r="F240" s="198"/>
      <c r="G240" s="198"/>
      <c r="H240" s="198"/>
      <c r="I240" s="198"/>
      <c r="J240" s="198"/>
      <c r="K240" s="198"/>
      <c r="L240" s="198"/>
      <c r="M240" s="198"/>
      <c r="N240" s="198"/>
      <c r="O240" s="198"/>
      <c r="P240" s="198"/>
      <c r="Q240" s="198"/>
      <c r="R240" s="198"/>
      <c r="S240" s="198"/>
      <c r="T240" s="198"/>
      <c r="U240" s="198"/>
      <c r="V240" s="198"/>
      <c r="W240" s="198"/>
      <c r="X240" s="198"/>
      <c r="Y240" s="198"/>
      <c r="Z240" s="198"/>
      <c r="AA240" s="198"/>
    </row>
    <row xmlns:x14ac="http://schemas.microsoft.com/office/spreadsheetml/2009/9/ac" r="241" ht="15.75" x14ac:dyDescent="0.25">
      <c r="A241" s="198"/>
      <c r="B241" s="199"/>
      <c r="C241" s="198"/>
      <c r="D241" s="198"/>
      <c r="E241" s="198"/>
      <c r="F241" s="198"/>
      <c r="G241" s="198"/>
      <c r="H241" s="198"/>
      <c r="I241" s="198"/>
      <c r="J241" s="198"/>
      <c r="K241" s="198"/>
      <c r="L241" s="198"/>
      <c r="M241" s="198"/>
      <c r="N241" s="198"/>
      <c r="O241" s="198"/>
      <c r="P241" s="198"/>
      <c r="Q241" s="198"/>
      <c r="R241" s="198"/>
      <c r="S241" s="198"/>
      <c r="T241" s="198"/>
      <c r="U241" s="198"/>
      <c r="V241" s="198"/>
      <c r="W241" s="198"/>
      <c r="X241" s="198"/>
      <c r="Y241" s="198"/>
      <c r="Z241" s="198"/>
      <c r="AA241" s="198"/>
    </row>
    <row xmlns:x14ac="http://schemas.microsoft.com/office/spreadsheetml/2009/9/ac" r="242" ht="15.75" x14ac:dyDescent="0.25">
      <c r="A242" s="198"/>
      <c r="B242" s="199"/>
      <c r="C242" s="198"/>
      <c r="D242" s="198"/>
      <c r="E242" s="198"/>
      <c r="F242" s="198"/>
      <c r="G242" s="198"/>
      <c r="H242" s="198"/>
      <c r="I242" s="198"/>
      <c r="J242" s="198"/>
      <c r="K242" s="198"/>
      <c r="L242" s="198"/>
      <c r="M242" s="198"/>
      <c r="N242" s="198"/>
      <c r="O242" s="198"/>
      <c r="P242" s="198"/>
      <c r="Q242" s="198"/>
      <c r="R242" s="198"/>
      <c r="S242" s="198"/>
      <c r="T242" s="198"/>
      <c r="U242" s="198"/>
      <c r="V242" s="198"/>
      <c r="W242" s="198"/>
      <c r="X242" s="198"/>
      <c r="Y242" s="198"/>
      <c r="Z242" s="198"/>
      <c r="AA242" s="198"/>
    </row>
    <row xmlns:x14ac="http://schemas.microsoft.com/office/spreadsheetml/2009/9/ac" r="243" ht="15.75" x14ac:dyDescent="0.25">
      <c r="A243" s="198"/>
      <c r="B243" s="199"/>
      <c r="C243" s="198"/>
      <c r="D243" s="198"/>
      <c r="E243" s="198"/>
      <c r="F243" s="198"/>
      <c r="G243" s="198"/>
      <c r="H243" s="198"/>
      <c r="I243" s="198"/>
      <c r="J243" s="198"/>
      <c r="K243" s="198"/>
      <c r="L243" s="198"/>
      <c r="M243" s="198"/>
      <c r="N243" s="198"/>
      <c r="O243" s="198"/>
      <c r="P243" s="198"/>
      <c r="Q243" s="198"/>
      <c r="R243" s="198"/>
      <c r="S243" s="198"/>
      <c r="T243" s="198"/>
      <c r="U243" s="198"/>
      <c r="V243" s="198"/>
      <c r="W243" s="198"/>
      <c r="X243" s="198"/>
      <c r="Y243" s="198"/>
      <c r="Z243" s="198"/>
      <c r="AA243" s="198"/>
    </row>
    <row xmlns:x14ac="http://schemas.microsoft.com/office/spreadsheetml/2009/9/ac" r="244" ht="15.75" x14ac:dyDescent="0.25">
      <c r="A244" s="198"/>
      <c r="B244" s="199"/>
      <c r="C244" s="198"/>
      <c r="D244" s="198"/>
      <c r="E244" s="198"/>
      <c r="F244" s="198"/>
      <c r="G244" s="198"/>
      <c r="H244" s="198"/>
      <c r="I244" s="198"/>
      <c r="J244" s="198"/>
      <c r="K244" s="198"/>
      <c r="L244" s="198"/>
      <c r="M244" s="198"/>
      <c r="N244" s="198"/>
      <c r="O244" s="198"/>
      <c r="P244" s="198"/>
      <c r="Q244" s="198"/>
      <c r="R244" s="198"/>
      <c r="S244" s="198"/>
      <c r="T244" s="198"/>
      <c r="U244" s="198"/>
      <c r="V244" s="198"/>
      <c r="W244" s="198"/>
      <c r="X244" s="198"/>
      <c r="Y244" s="198"/>
      <c r="Z244" s="198"/>
      <c r="AA244" s="198"/>
    </row>
    <row xmlns:x14ac="http://schemas.microsoft.com/office/spreadsheetml/2009/9/ac" r="245" ht="15.75" x14ac:dyDescent="0.25">
      <c r="A245" s="198"/>
      <c r="B245" s="199"/>
      <c r="C245" s="198"/>
      <c r="D245" s="198"/>
      <c r="E245" s="198"/>
      <c r="F245" s="198"/>
      <c r="G245" s="198"/>
      <c r="H245" s="198"/>
      <c r="I245" s="198"/>
      <c r="J245" s="198"/>
      <c r="K245" s="198"/>
      <c r="L245" s="198"/>
      <c r="M245" s="198"/>
      <c r="N245" s="198"/>
      <c r="O245" s="198"/>
      <c r="P245" s="198"/>
      <c r="Q245" s="198"/>
      <c r="R245" s="198"/>
      <c r="S245" s="198"/>
      <c r="T245" s="198"/>
      <c r="U245" s="198"/>
      <c r="V245" s="198"/>
      <c r="W245" s="198"/>
      <c r="X245" s="198"/>
      <c r="Y245" s="198"/>
      <c r="Z245" s="198"/>
      <c r="AA245" s="198"/>
    </row>
    <row xmlns:x14ac="http://schemas.microsoft.com/office/spreadsheetml/2009/9/ac" r="246" ht="15.75" x14ac:dyDescent="0.25">
      <c r="A246" s="198"/>
      <c r="B246" s="199"/>
      <c r="C246" s="198"/>
      <c r="D246" s="198"/>
      <c r="E246" s="198"/>
      <c r="F246" s="198"/>
      <c r="G246" s="198"/>
      <c r="H246" s="198"/>
      <c r="I246" s="198"/>
      <c r="J246" s="198"/>
      <c r="K246" s="198"/>
      <c r="L246" s="198"/>
      <c r="M246" s="198"/>
      <c r="N246" s="198"/>
      <c r="O246" s="198"/>
      <c r="P246" s="198"/>
      <c r="Q246" s="198"/>
      <c r="R246" s="198"/>
      <c r="S246" s="198"/>
      <c r="T246" s="198"/>
      <c r="U246" s="198"/>
      <c r="V246" s="198"/>
      <c r="W246" s="198"/>
      <c r="X246" s="198"/>
      <c r="Y246" s="198"/>
      <c r="Z246" s="198"/>
      <c r="AA246" s="198"/>
    </row>
    <row xmlns:x14ac="http://schemas.microsoft.com/office/spreadsheetml/2009/9/ac" r="247" ht="15.75" x14ac:dyDescent="0.25">
      <c r="A247" s="198"/>
      <c r="B247" s="199"/>
      <c r="C247" s="198"/>
      <c r="D247" s="198"/>
      <c r="E247" s="198"/>
      <c r="F247" s="198"/>
      <c r="G247" s="198"/>
      <c r="H247" s="198"/>
      <c r="I247" s="198"/>
      <c r="J247" s="198"/>
      <c r="K247" s="198"/>
      <c r="L247" s="198"/>
      <c r="M247" s="198"/>
      <c r="N247" s="198"/>
      <c r="O247" s="198"/>
      <c r="P247" s="198"/>
      <c r="Q247" s="198"/>
      <c r="R247" s="198"/>
      <c r="S247" s="198"/>
      <c r="T247" s="198"/>
      <c r="U247" s="198"/>
      <c r="V247" s="198"/>
      <c r="W247" s="198"/>
      <c r="X247" s="198"/>
      <c r="Y247" s="198"/>
      <c r="Z247" s="198"/>
      <c r="AA247" s="198"/>
    </row>
    <row xmlns:x14ac="http://schemas.microsoft.com/office/spreadsheetml/2009/9/ac" r="248" ht="15.75" x14ac:dyDescent="0.25">
      <c r="A248" s="198"/>
      <c r="B248" s="199"/>
      <c r="C248" s="198"/>
      <c r="D248" s="198"/>
      <c r="E248" s="198"/>
      <c r="F248" s="198"/>
      <c r="G248" s="198"/>
      <c r="H248" s="198"/>
      <c r="I248" s="198"/>
      <c r="J248" s="198"/>
      <c r="K248" s="198"/>
      <c r="L248" s="198"/>
      <c r="M248" s="198"/>
      <c r="N248" s="198"/>
      <c r="O248" s="198"/>
      <c r="P248" s="198"/>
      <c r="Q248" s="198"/>
      <c r="R248" s="198"/>
      <c r="S248" s="198"/>
      <c r="T248" s="198"/>
      <c r="U248" s="198"/>
      <c r="V248" s="198"/>
      <c r="W248" s="198"/>
      <c r="X248" s="198"/>
      <c r="Y248" s="198"/>
      <c r="Z248" s="198"/>
      <c r="AA248" s="198"/>
    </row>
    <row xmlns:x14ac="http://schemas.microsoft.com/office/spreadsheetml/2009/9/ac" r="249" ht="15.75" x14ac:dyDescent="0.25">
      <c r="A249" s="198"/>
      <c r="B249" s="199"/>
      <c r="C249" s="198"/>
      <c r="D249" s="198"/>
      <c r="E249" s="198"/>
      <c r="F249" s="198"/>
      <c r="G249" s="198"/>
      <c r="H249" s="198"/>
      <c r="I249" s="198"/>
      <c r="J249" s="198"/>
      <c r="K249" s="198"/>
      <c r="L249" s="198"/>
      <c r="M249" s="198"/>
      <c r="N249" s="198"/>
      <c r="O249" s="198"/>
      <c r="P249" s="198"/>
      <c r="Q249" s="198"/>
      <c r="R249" s="198"/>
      <c r="S249" s="198"/>
      <c r="T249" s="198"/>
      <c r="U249" s="198"/>
      <c r="V249" s="198"/>
      <c r="W249" s="198"/>
      <c r="X249" s="198"/>
      <c r="Y249" s="198"/>
      <c r="Z249" s="198"/>
      <c r="AA249" s="198"/>
    </row>
    <row xmlns:x14ac="http://schemas.microsoft.com/office/spreadsheetml/2009/9/ac" r="250" ht="15.75" x14ac:dyDescent="0.25">
      <c r="A250" s="198"/>
      <c r="B250" s="199"/>
      <c r="C250" s="198"/>
      <c r="D250" s="198"/>
      <c r="E250" s="198"/>
      <c r="F250" s="198"/>
      <c r="G250" s="198"/>
      <c r="H250" s="198"/>
      <c r="I250" s="198"/>
      <c r="J250" s="198"/>
      <c r="K250" s="198"/>
      <c r="L250" s="198"/>
      <c r="M250" s="198"/>
      <c r="N250" s="198"/>
      <c r="O250" s="198"/>
      <c r="P250" s="198"/>
      <c r="Q250" s="198"/>
      <c r="R250" s="198"/>
      <c r="S250" s="198"/>
      <c r="T250" s="198"/>
      <c r="U250" s="198"/>
      <c r="V250" s="198"/>
      <c r="W250" s="198"/>
      <c r="X250" s="198"/>
      <c r="Y250" s="198"/>
      <c r="Z250" s="198"/>
      <c r="AA250" s="198"/>
    </row>
    <row xmlns:x14ac="http://schemas.microsoft.com/office/spreadsheetml/2009/9/ac" r="251" ht="15.75" x14ac:dyDescent="0.25">
      <c r="A251" s="198"/>
      <c r="B251" s="199"/>
      <c r="C251" s="198"/>
      <c r="D251" s="198"/>
      <c r="E251" s="198"/>
      <c r="F251" s="198"/>
      <c r="G251" s="198"/>
      <c r="H251" s="198"/>
      <c r="I251" s="198"/>
      <c r="J251" s="198"/>
      <c r="K251" s="198"/>
      <c r="L251" s="198"/>
      <c r="M251" s="198"/>
      <c r="N251" s="198"/>
      <c r="O251" s="198"/>
      <c r="P251" s="198"/>
      <c r="Q251" s="198"/>
      <c r="R251" s="198"/>
      <c r="S251" s="198"/>
      <c r="T251" s="198"/>
      <c r="U251" s="198"/>
      <c r="V251" s="198"/>
      <c r="W251" s="198"/>
      <c r="X251" s="198"/>
      <c r="Y251" s="198"/>
      <c r="Z251" s="198"/>
      <c r="AA251" s="198"/>
    </row>
    <row xmlns:x14ac="http://schemas.microsoft.com/office/spreadsheetml/2009/9/ac" r="252" ht="15.75" x14ac:dyDescent="0.25">
      <c r="A252" s="198"/>
      <c r="B252" s="199"/>
      <c r="C252" s="198"/>
      <c r="D252" s="198"/>
      <c r="E252" s="198"/>
      <c r="F252" s="198"/>
      <c r="G252" s="198"/>
      <c r="H252" s="198"/>
      <c r="I252" s="198"/>
      <c r="J252" s="198"/>
      <c r="K252" s="198"/>
      <c r="L252" s="198"/>
      <c r="M252" s="198"/>
      <c r="N252" s="198"/>
      <c r="O252" s="198"/>
      <c r="P252" s="198"/>
      <c r="Q252" s="198"/>
      <c r="R252" s="198"/>
      <c r="S252" s="198"/>
      <c r="T252" s="198"/>
      <c r="U252" s="198"/>
      <c r="V252" s="198"/>
      <c r="W252" s="198"/>
      <c r="X252" s="198"/>
      <c r="Y252" s="198"/>
      <c r="Z252" s="198"/>
      <c r="AA252" s="198"/>
    </row>
    <row xmlns:x14ac="http://schemas.microsoft.com/office/spreadsheetml/2009/9/ac" r="253" ht="15.75" x14ac:dyDescent="0.25">
      <c r="A253" s="198"/>
      <c r="B253" s="199"/>
      <c r="C253" s="198"/>
      <c r="D253" s="198"/>
      <c r="E253" s="198"/>
      <c r="F253" s="198"/>
      <c r="G253" s="198"/>
      <c r="H253" s="198"/>
      <c r="I253" s="198"/>
      <c r="J253" s="198"/>
      <c r="K253" s="198"/>
      <c r="L253" s="198"/>
      <c r="M253" s="198"/>
      <c r="N253" s="198"/>
      <c r="O253" s="198"/>
      <c r="P253" s="198"/>
      <c r="Q253" s="198"/>
      <c r="R253" s="198"/>
      <c r="S253" s="198"/>
      <c r="T253" s="198"/>
      <c r="U253" s="198"/>
      <c r="V253" s="198"/>
      <c r="W253" s="198"/>
      <c r="X253" s="198"/>
      <c r="Y253" s="198"/>
      <c r="Z253" s="198"/>
      <c r="AA253" s="198"/>
    </row>
    <row xmlns:x14ac="http://schemas.microsoft.com/office/spreadsheetml/2009/9/ac" r="254" ht="15.75" x14ac:dyDescent="0.25">
      <c r="A254" s="198"/>
      <c r="B254" s="199"/>
      <c r="C254" s="198"/>
      <c r="D254" s="198"/>
      <c r="E254" s="198"/>
      <c r="F254" s="198"/>
      <c r="G254" s="198"/>
      <c r="H254" s="198"/>
      <c r="I254" s="198"/>
      <c r="J254" s="198"/>
      <c r="K254" s="198"/>
      <c r="L254" s="198"/>
      <c r="M254" s="198"/>
      <c r="N254" s="198"/>
      <c r="O254" s="198"/>
      <c r="P254" s="198"/>
      <c r="Q254" s="198"/>
      <c r="R254" s="198"/>
      <c r="S254" s="198"/>
      <c r="T254" s="198"/>
      <c r="U254" s="198"/>
      <c r="V254" s="198"/>
      <c r="W254" s="198"/>
      <c r="X254" s="198"/>
      <c r="Y254" s="198"/>
      <c r="Z254" s="198"/>
      <c r="AA254" s="198"/>
    </row>
    <row xmlns:x14ac="http://schemas.microsoft.com/office/spreadsheetml/2009/9/ac" r="255" ht="15.75" x14ac:dyDescent="0.25">
      <c r="A255" s="198"/>
      <c r="B255" s="199"/>
      <c r="C255" s="198"/>
      <c r="D255" s="198"/>
      <c r="E255" s="198"/>
      <c r="F255" s="198"/>
      <c r="G255" s="198"/>
      <c r="H255" s="198"/>
      <c r="I255" s="198"/>
      <c r="J255" s="198"/>
      <c r="K255" s="198"/>
      <c r="L255" s="198"/>
      <c r="M255" s="198"/>
      <c r="N255" s="198"/>
      <c r="O255" s="198"/>
      <c r="P255" s="198"/>
      <c r="Q255" s="198"/>
      <c r="R255" s="198"/>
      <c r="S255" s="198"/>
      <c r="T255" s="198"/>
      <c r="U255" s="198"/>
      <c r="V255" s="198"/>
      <c r="W255" s="198"/>
      <c r="X255" s="198"/>
      <c r="Y255" s="198"/>
      <c r="Z255" s="198"/>
      <c r="AA255" s="198"/>
    </row>
    <row xmlns:x14ac="http://schemas.microsoft.com/office/spreadsheetml/2009/9/ac" r="256" ht="15.75" x14ac:dyDescent="0.25">
      <c r="A256" s="198"/>
      <c r="B256" s="199"/>
      <c r="C256" s="198"/>
      <c r="D256" s="198"/>
      <c r="E256" s="198"/>
      <c r="F256" s="198"/>
      <c r="G256" s="198"/>
      <c r="H256" s="198"/>
      <c r="I256" s="198"/>
      <c r="J256" s="198"/>
      <c r="K256" s="198"/>
      <c r="L256" s="198"/>
      <c r="M256" s="198"/>
      <c r="N256" s="198"/>
      <c r="O256" s="198"/>
      <c r="P256" s="198"/>
      <c r="Q256" s="198"/>
      <c r="R256" s="198"/>
      <c r="S256" s="198"/>
      <c r="T256" s="198"/>
      <c r="U256" s="198"/>
      <c r="V256" s="198"/>
      <c r="W256" s="198"/>
      <c r="X256" s="198"/>
      <c r="Y256" s="198"/>
      <c r="Z256" s="198"/>
      <c r="AA256" s="198"/>
    </row>
    <row xmlns:x14ac="http://schemas.microsoft.com/office/spreadsheetml/2009/9/ac" r="257" ht="15.75" x14ac:dyDescent="0.25">
      <c r="A257" s="198"/>
      <c r="B257" s="199"/>
      <c r="C257" s="198"/>
      <c r="D257" s="198"/>
      <c r="E257" s="198"/>
      <c r="F257" s="198"/>
      <c r="G257" s="198"/>
      <c r="H257" s="198"/>
      <c r="I257" s="198"/>
      <c r="J257" s="198"/>
      <c r="K257" s="198"/>
      <c r="L257" s="198"/>
      <c r="M257" s="198"/>
      <c r="N257" s="198"/>
      <c r="O257" s="198"/>
      <c r="P257" s="198"/>
      <c r="Q257" s="198"/>
      <c r="R257" s="198"/>
      <c r="S257" s="198"/>
      <c r="T257" s="198"/>
      <c r="U257" s="198"/>
      <c r="V257" s="198"/>
      <c r="W257" s="198"/>
      <c r="X257" s="198"/>
      <c r="Y257" s="198"/>
      <c r="Z257" s="198"/>
      <c r="AA257" s="198"/>
    </row>
    <row xmlns:x14ac="http://schemas.microsoft.com/office/spreadsheetml/2009/9/ac" r="258" ht="15.75" x14ac:dyDescent="0.25">
      <c r="A258" s="198"/>
      <c r="B258" s="199"/>
      <c r="C258" s="198"/>
      <c r="D258" s="198"/>
      <c r="E258" s="198"/>
      <c r="F258" s="198"/>
      <c r="G258" s="198"/>
      <c r="H258" s="198"/>
      <c r="I258" s="198"/>
      <c r="J258" s="198"/>
      <c r="K258" s="198"/>
      <c r="L258" s="198"/>
      <c r="M258" s="198"/>
      <c r="N258" s="198"/>
      <c r="O258" s="198"/>
      <c r="P258" s="198"/>
      <c r="Q258" s="198"/>
      <c r="R258" s="198"/>
      <c r="S258" s="198"/>
      <c r="T258" s="198"/>
      <c r="U258" s="198"/>
      <c r="V258" s="198"/>
      <c r="W258" s="198"/>
      <c r="X258" s="198"/>
      <c r="Y258" s="198"/>
      <c r="Z258" s="198"/>
      <c r="AA258" s="198"/>
    </row>
    <row xmlns:x14ac="http://schemas.microsoft.com/office/spreadsheetml/2009/9/ac" r="259" ht="15.75" x14ac:dyDescent="0.25">
      <c r="A259" s="198"/>
      <c r="B259" s="199"/>
      <c r="C259" s="198"/>
      <c r="D259" s="198"/>
      <c r="E259" s="198"/>
      <c r="F259" s="198"/>
      <c r="G259" s="198"/>
      <c r="H259" s="198"/>
      <c r="I259" s="198"/>
      <c r="J259" s="198"/>
      <c r="K259" s="198"/>
      <c r="L259" s="198"/>
      <c r="M259" s="198"/>
      <c r="N259" s="198"/>
      <c r="O259" s="198"/>
      <c r="P259" s="198"/>
      <c r="Q259" s="198"/>
      <c r="R259" s="198"/>
      <c r="S259" s="198"/>
      <c r="T259" s="198"/>
      <c r="U259" s="198"/>
      <c r="V259" s="198"/>
      <c r="W259" s="198"/>
      <c r="X259" s="198"/>
      <c r="Y259" s="198"/>
      <c r="Z259" s="198"/>
      <c r="AA259" s="198"/>
    </row>
    <row xmlns:x14ac="http://schemas.microsoft.com/office/spreadsheetml/2009/9/ac" r="260" ht="15.75" x14ac:dyDescent="0.25">
      <c r="A260" s="198"/>
      <c r="B260" s="199"/>
      <c r="C260" s="198"/>
      <c r="D260" s="198"/>
      <c r="E260" s="198"/>
      <c r="F260" s="198"/>
      <c r="G260" s="198"/>
      <c r="H260" s="198"/>
      <c r="I260" s="198"/>
      <c r="J260" s="198"/>
      <c r="K260" s="198"/>
      <c r="L260" s="198"/>
      <c r="M260" s="198"/>
      <c r="N260" s="198"/>
      <c r="O260" s="198"/>
      <c r="P260" s="198"/>
      <c r="Q260" s="198"/>
      <c r="R260" s="198"/>
      <c r="S260" s="198"/>
      <c r="T260" s="198"/>
      <c r="U260" s="198"/>
      <c r="V260" s="198"/>
      <c r="W260" s="198"/>
      <c r="X260" s="198"/>
      <c r="Y260" s="198"/>
      <c r="Z260" s="198"/>
      <c r="AA260" s="198"/>
    </row>
    <row xmlns:x14ac="http://schemas.microsoft.com/office/spreadsheetml/2009/9/ac" r="261" ht="15.75" x14ac:dyDescent="0.25">
      <c r="A261" s="198"/>
      <c r="B261" s="199"/>
      <c r="C261" s="198"/>
      <c r="D261" s="198"/>
      <c r="E261" s="198"/>
      <c r="F261" s="198"/>
      <c r="G261" s="198"/>
      <c r="H261" s="198"/>
      <c r="I261" s="198"/>
      <c r="J261" s="198"/>
      <c r="K261" s="198"/>
      <c r="L261" s="198"/>
      <c r="M261" s="198"/>
      <c r="N261" s="198"/>
      <c r="O261" s="198"/>
      <c r="P261" s="198"/>
      <c r="Q261" s="198"/>
      <c r="R261" s="198"/>
      <c r="S261" s="198"/>
      <c r="T261" s="198"/>
      <c r="U261" s="198"/>
      <c r="V261" s="198"/>
      <c r="W261" s="198"/>
      <c r="X261" s="198"/>
      <c r="Y261" s="198"/>
      <c r="Z261" s="198"/>
      <c r="AA261" s="198"/>
    </row>
    <row xmlns:x14ac="http://schemas.microsoft.com/office/spreadsheetml/2009/9/ac" r="262" ht="15.75" x14ac:dyDescent="0.25">
      <c r="A262" s="198"/>
      <c r="B262" s="199"/>
      <c r="C262" s="198"/>
      <c r="D262" s="198"/>
      <c r="E262" s="198"/>
      <c r="F262" s="198"/>
      <c r="G262" s="198"/>
      <c r="H262" s="198"/>
      <c r="I262" s="198"/>
      <c r="J262" s="198"/>
      <c r="K262" s="198"/>
      <c r="L262" s="198"/>
      <c r="M262" s="198"/>
      <c r="N262" s="198"/>
      <c r="O262" s="198"/>
      <c r="P262" s="198"/>
      <c r="Q262" s="198"/>
      <c r="R262" s="198"/>
      <c r="S262" s="198"/>
      <c r="T262" s="198"/>
      <c r="U262" s="198"/>
      <c r="V262" s="198"/>
      <c r="W262" s="198"/>
      <c r="X262" s="198"/>
      <c r="Y262" s="198"/>
      <c r="Z262" s="198"/>
      <c r="AA262" s="198"/>
    </row>
    <row xmlns:x14ac="http://schemas.microsoft.com/office/spreadsheetml/2009/9/ac" r="263" ht="15.75" x14ac:dyDescent="0.25">
      <c r="A263" s="198"/>
      <c r="B263" s="199"/>
      <c r="C263" s="198"/>
      <c r="D263" s="198"/>
      <c r="E263" s="198"/>
      <c r="F263" s="198"/>
      <c r="G263" s="198"/>
      <c r="H263" s="198"/>
      <c r="I263" s="198"/>
      <c r="J263" s="198"/>
      <c r="K263" s="198"/>
      <c r="L263" s="198"/>
      <c r="M263" s="198"/>
      <c r="N263" s="198"/>
      <c r="O263" s="198"/>
      <c r="P263" s="198"/>
      <c r="Q263" s="198"/>
      <c r="R263" s="198"/>
      <c r="S263" s="198"/>
      <c r="T263" s="198"/>
      <c r="U263" s="198"/>
      <c r="V263" s="198"/>
      <c r="W263" s="198"/>
      <c r="X263" s="198"/>
      <c r="Y263" s="198"/>
      <c r="Z263" s="198"/>
      <c r="AA263" s="198"/>
    </row>
    <row xmlns:x14ac="http://schemas.microsoft.com/office/spreadsheetml/2009/9/ac" r="264" ht="15.75" x14ac:dyDescent="0.25">
      <c r="A264" s="198"/>
      <c r="B264" s="199"/>
      <c r="C264" s="198"/>
      <c r="D264" s="198"/>
      <c r="E264" s="198"/>
      <c r="F264" s="198"/>
      <c r="G264" s="198"/>
      <c r="H264" s="198"/>
      <c r="I264" s="198"/>
      <c r="J264" s="198"/>
      <c r="K264" s="198"/>
      <c r="L264" s="198"/>
      <c r="M264" s="198"/>
      <c r="N264" s="198"/>
      <c r="O264" s="198"/>
      <c r="P264" s="198"/>
      <c r="Q264" s="198"/>
      <c r="R264" s="198"/>
      <c r="S264" s="198"/>
      <c r="T264" s="198"/>
      <c r="U264" s="198"/>
      <c r="V264" s="198"/>
      <c r="W264" s="198"/>
      <c r="X264" s="198"/>
      <c r="Y264" s="198"/>
      <c r="Z264" s="198"/>
      <c r="AA264" s="198"/>
    </row>
    <row xmlns:x14ac="http://schemas.microsoft.com/office/spreadsheetml/2009/9/ac" r="265" ht="15.75" x14ac:dyDescent="0.25">
      <c r="A265" s="198"/>
      <c r="B265" s="199"/>
      <c r="C265" s="198"/>
      <c r="D265" s="198"/>
      <c r="E265" s="198"/>
      <c r="F265" s="198"/>
      <c r="G265" s="198"/>
      <c r="H265" s="198"/>
      <c r="I265" s="198"/>
      <c r="J265" s="198"/>
      <c r="K265" s="198"/>
      <c r="L265" s="198"/>
      <c r="M265" s="198"/>
      <c r="N265" s="198"/>
      <c r="O265" s="198"/>
      <c r="P265" s="198"/>
      <c r="Q265" s="198"/>
      <c r="R265" s="198"/>
      <c r="S265" s="198"/>
      <c r="T265" s="198"/>
      <c r="U265" s="198"/>
      <c r="V265" s="198"/>
      <c r="W265" s="198"/>
      <c r="X265" s="198"/>
      <c r="Y265" s="198"/>
      <c r="Z265" s="198"/>
      <c r="AA265" s="198"/>
    </row>
    <row xmlns:x14ac="http://schemas.microsoft.com/office/spreadsheetml/2009/9/ac" r="266" ht="15.75" x14ac:dyDescent="0.25">
      <c r="A266" s="198"/>
      <c r="B266" s="199"/>
      <c r="C266" s="198"/>
      <c r="D266" s="198"/>
      <c r="E266" s="198"/>
      <c r="F266" s="198"/>
      <c r="G266" s="198"/>
      <c r="H266" s="198"/>
      <c r="I266" s="198"/>
      <c r="J266" s="198"/>
      <c r="K266" s="198"/>
      <c r="L266" s="198"/>
      <c r="M266" s="198"/>
      <c r="N266" s="198"/>
      <c r="O266" s="198"/>
      <c r="P266" s="198"/>
      <c r="Q266" s="198"/>
      <c r="R266" s="198"/>
      <c r="S266" s="198"/>
      <c r="T266" s="198"/>
      <c r="U266" s="198"/>
      <c r="V266" s="198"/>
      <c r="W266" s="198"/>
      <c r="X266" s="198"/>
      <c r="Y266" s="198"/>
      <c r="Z266" s="198"/>
      <c r="AA266" s="198"/>
    </row>
    <row xmlns:x14ac="http://schemas.microsoft.com/office/spreadsheetml/2009/9/ac" r="267" ht="15.75" x14ac:dyDescent="0.25">
      <c r="A267" s="198"/>
      <c r="B267" s="199"/>
      <c r="C267" s="198"/>
      <c r="D267" s="198"/>
      <c r="E267" s="198"/>
      <c r="F267" s="198"/>
      <c r="G267" s="198"/>
      <c r="H267" s="198"/>
      <c r="I267" s="198"/>
      <c r="J267" s="198"/>
      <c r="K267" s="198"/>
      <c r="L267" s="198"/>
      <c r="M267" s="198"/>
      <c r="N267" s="198"/>
      <c r="O267" s="198"/>
      <c r="P267" s="198"/>
      <c r="Q267" s="198"/>
      <c r="R267" s="198"/>
      <c r="S267" s="198"/>
      <c r="T267" s="198"/>
      <c r="U267" s="198"/>
      <c r="V267" s="198"/>
      <c r="W267" s="198"/>
      <c r="X267" s="198"/>
      <c r="Y267" s="198"/>
      <c r="Z267" s="198"/>
      <c r="AA267" s="198"/>
    </row>
    <row xmlns:x14ac="http://schemas.microsoft.com/office/spreadsheetml/2009/9/ac" r="268" ht="15.75" x14ac:dyDescent="0.25">
      <c r="A268" s="198"/>
      <c r="B268" s="199"/>
      <c r="C268" s="198"/>
      <c r="D268" s="198"/>
      <c r="E268" s="198"/>
      <c r="F268" s="198"/>
      <c r="G268" s="198"/>
      <c r="H268" s="198"/>
      <c r="I268" s="198"/>
      <c r="J268" s="198"/>
      <c r="K268" s="198"/>
      <c r="L268" s="198"/>
      <c r="M268" s="198"/>
      <c r="N268" s="198"/>
      <c r="O268" s="198"/>
      <c r="P268" s="198"/>
      <c r="Q268" s="198"/>
      <c r="R268" s="198"/>
      <c r="S268" s="198"/>
      <c r="T268" s="198"/>
      <c r="U268" s="198"/>
      <c r="V268" s="198"/>
      <c r="W268" s="198"/>
      <c r="X268" s="198"/>
      <c r="Y268" s="198"/>
      <c r="Z268" s="198"/>
      <c r="AA268" s="198"/>
    </row>
    <row xmlns:x14ac="http://schemas.microsoft.com/office/spreadsheetml/2009/9/ac" r="269" ht="15.75" x14ac:dyDescent="0.25">
      <c r="A269" s="198"/>
      <c r="B269" s="199"/>
      <c r="C269" s="198"/>
      <c r="D269" s="198"/>
      <c r="E269" s="198"/>
      <c r="F269" s="198"/>
      <c r="G269" s="198"/>
      <c r="H269" s="198"/>
      <c r="I269" s="198"/>
      <c r="J269" s="198"/>
      <c r="K269" s="198"/>
      <c r="L269" s="198"/>
      <c r="M269" s="198"/>
      <c r="N269" s="198"/>
      <c r="O269" s="198"/>
      <c r="P269" s="198"/>
      <c r="Q269" s="198"/>
      <c r="R269" s="198"/>
      <c r="S269" s="198"/>
      <c r="T269" s="198"/>
      <c r="U269" s="198"/>
      <c r="V269" s="198"/>
      <c r="W269" s="198"/>
      <c r="X269" s="198"/>
      <c r="Y269" s="198"/>
      <c r="Z269" s="198"/>
      <c r="AA269" s="198"/>
    </row>
    <row xmlns:x14ac="http://schemas.microsoft.com/office/spreadsheetml/2009/9/ac" r="270" ht="15.75" x14ac:dyDescent="0.25">
      <c r="A270" s="198"/>
      <c r="B270" s="199"/>
      <c r="C270" s="198"/>
      <c r="D270" s="198"/>
      <c r="E270" s="198"/>
      <c r="F270" s="198"/>
      <c r="G270" s="198"/>
      <c r="H270" s="198"/>
      <c r="I270" s="198"/>
      <c r="J270" s="198"/>
      <c r="K270" s="198"/>
      <c r="L270" s="198"/>
      <c r="M270" s="198"/>
      <c r="N270" s="198"/>
      <c r="O270" s="198"/>
      <c r="P270" s="198"/>
      <c r="Q270" s="198"/>
      <c r="R270" s="198"/>
      <c r="S270" s="198"/>
      <c r="T270" s="198"/>
      <c r="U270" s="198"/>
      <c r="V270" s="198"/>
      <c r="W270" s="198"/>
      <c r="X270" s="198"/>
      <c r="Y270" s="198"/>
      <c r="Z270" s="198"/>
      <c r="AA270" s="198"/>
    </row>
    <row xmlns:x14ac="http://schemas.microsoft.com/office/spreadsheetml/2009/9/ac" r="271" ht="15.75" x14ac:dyDescent="0.25">
      <c r="A271" s="198"/>
      <c r="B271" s="199"/>
      <c r="C271" s="198"/>
      <c r="D271" s="198"/>
      <c r="E271" s="198"/>
      <c r="F271" s="198"/>
      <c r="G271" s="198"/>
      <c r="H271" s="198"/>
      <c r="I271" s="198"/>
      <c r="J271" s="198"/>
      <c r="K271" s="198"/>
      <c r="L271" s="198"/>
      <c r="M271" s="198"/>
      <c r="N271" s="198"/>
      <c r="O271" s="198"/>
      <c r="P271" s="198"/>
      <c r="Q271" s="198"/>
      <c r="R271" s="198"/>
      <c r="S271" s="198"/>
      <c r="T271" s="198"/>
      <c r="U271" s="198"/>
      <c r="V271" s="198"/>
      <c r="W271" s="198"/>
      <c r="X271" s="198"/>
      <c r="Y271" s="198"/>
      <c r="Z271" s="198"/>
      <c r="AA271" s="198"/>
    </row>
    <row xmlns:x14ac="http://schemas.microsoft.com/office/spreadsheetml/2009/9/ac" r="272" ht="15.75" x14ac:dyDescent="0.25">
      <c r="A272" s="198"/>
      <c r="B272" s="199"/>
      <c r="C272" s="198"/>
      <c r="D272" s="198"/>
      <c r="E272" s="198"/>
      <c r="F272" s="198"/>
      <c r="G272" s="198"/>
      <c r="H272" s="198"/>
      <c r="I272" s="198"/>
      <c r="J272" s="198"/>
      <c r="K272" s="198"/>
      <c r="L272" s="198"/>
      <c r="M272" s="198"/>
      <c r="N272" s="198"/>
      <c r="O272" s="198"/>
      <c r="P272" s="198"/>
      <c r="Q272" s="198"/>
      <c r="R272" s="198"/>
      <c r="S272" s="198"/>
      <c r="T272" s="198"/>
      <c r="U272" s="198"/>
      <c r="V272" s="198"/>
      <c r="W272" s="198"/>
      <c r="X272" s="198"/>
      <c r="Y272" s="198"/>
      <c r="Z272" s="198"/>
      <c r="AA272" s="198"/>
    </row>
    <row xmlns:x14ac="http://schemas.microsoft.com/office/spreadsheetml/2009/9/ac" r="273" ht="15.75" x14ac:dyDescent="0.25">
      <c r="A273" s="198"/>
      <c r="B273" s="199"/>
      <c r="C273" s="198"/>
      <c r="D273" s="198"/>
      <c r="E273" s="198"/>
      <c r="F273" s="198"/>
      <c r="G273" s="198"/>
      <c r="H273" s="198"/>
      <c r="I273" s="198"/>
      <c r="J273" s="198"/>
      <c r="K273" s="198"/>
      <c r="L273" s="198"/>
      <c r="M273" s="198"/>
      <c r="N273" s="198"/>
      <c r="O273" s="198"/>
      <c r="P273" s="198"/>
      <c r="Q273" s="198"/>
      <c r="R273" s="198"/>
      <c r="S273" s="198"/>
      <c r="T273" s="198"/>
      <c r="U273" s="198"/>
      <c r="V273" s="198"/>
      <c r="W273" s="198"/>
      <c r="X273" s="198"/>
      <c r="Y273" s="198"/>
      <c r="Z273" s="198"/>
      <c r="AA273" s="198"/>
    </row>
    <row xmlns:x14ac="http://schemas.microsoft.com/office/spreadsheetml/2009/9/ac" r="274" ht="15.75" x14ac:dyDescent="0.25">
      <c r="A274" s="198"/>
      <c r="B274" s="199"/>
      <c r="C274" s="198"/>
      <c r="D274" s="198"/>
      <c r="E274" s="198"/>
      <c r="F274" s="198"/>
      <c r="G274" s="198"/>
      <c r="H274" s="198"/>
      <c r="I274" s="198"/>
      <c r="J274" s="198"/>
      <c r="K274" s="198"/>
      <c r="L274" s="198"/>
      <c r="M274" s="198"/>
      <c r="N274" s="198"/>
      <c r="O274" s="198"/>
      <c r="P274" s="198"/>
      <c r="Q274" s="198"/>
      <c r="R274" s="198"/>
      <c r="S274" s="198"/>
      <c r="T274" s="198"/>
      <c r="U274" s="198"/>
      <c r="V274" s="198"/>
      <c r="W274" s="198"/>
      <c r="X274" s="198"/>
      <c r="Y274" s="198"/>
      <c r="Z274" s="198"/>
      <c r="AA274" s="198"/>
    </row>
    <row xmlns:x14ac="http://schemas.microsoft.com/office/spreadsheetml/2009/9/ac" r="275" ht="15.75" x14ac:dyDescent="0.25">
      <c r="A275" s="198"/>
      <c r="B275" s="199"/>
      <c r="C275" s="198"/>
      <c r="D275" s="198"/>
      <c r="E275" s="198"/>
      <c r="F275" s="198"/>
      <c r="G275" s="198"/>
      <c r="H275" s="198"/>
      <c r="I275" s="198"/>
      <c r="J275" s="198"/>
      <c r="K275" s="198"/>
      <c r="L275" s="198"/>
      <c r="M275" s="198"/>
      <c r="N275" s="198"/>
      <c r="O275" s="198"/>
      <c r="P275" s="198"/>
      <c r="Q275" s="198"/>
      <c r="R275" s="198"/>
      <c r="S275" s="198"/>
      <c r="T275" s="198"/>
      <c r="U275" s="198"/>
      <c r="V275" s="198"/>
      <c r="W275" s="198"/>
      <c r="X275" s="198"/>
      <c r="Y275" s="198"/>
      <c r="Z275" s="198"/>
      <c r="AA275" s="198"/>
    </row>
    <row xmlns:x14ac="http://schemas.microsoft.com/office/spreadsheetml/2009/9/ac" r="276" ht="15.75" x14ac:dyDescent="0.25">
      <c r="A276" s="198"/>
      <c r="B276" s="199"/>
      <c r="C276" s="198"/>
      <c r="D276" s="198"/>
      <c r="E276" s="198"/>
      <c r="F276" s="198"/>
      <c r="G276" s="198"/>
      <c r="H276" s="198"/>
      <c r="I276" s="198"/>
      <c r="J276" s="198"/>
      <c r="K276" s="198"/>
      <c r="L276" s="198"/>
      <c r="M276" s="198"/>
      <c r="N276" s="198"/>
      <c r="O276" s="198"/>
      <c r="P276" s="198"/>
      <c r="Q276" s="198"/>
      <c r="R276" s="198"/>
      <c r="S276" s="198"/>
      <c r="T276" s="198"/>
      <c r="U276" s="198"/>
      <c r="V276" s="198"/>
      <c r="W276" s="198"/>
      <c r="X276" s="198"/>
      <c r="Y276" s="198"/>
      <c r="Z276" s="198"/>
      <c r="AA276" s="198"/>
    </row>
    <row xmlns:x14ac="http://schemas.microsoft.com/office/spreadsheetml/2009/9/ac" r="277" ht="15.75" x14ac:dyDescent="0.25">
      <c r="A277" s="198"/>
      <c r="B277" s="199"/>
      <c r="C277" s="198"/>
      <c r="D277" s="198"/>
      <c r="E277" s="198"/>
      <c r="F277" s="198"/>
      <c r="G277" s="198"/>
      <c r="H277" s="198"/>
      <c r="I277" s="198"/>
      <c r="J277" s="198"/>
      <c r="K277" s="198"/>
      <c r="L277" s="198"/>
      <c r="M277" s="198"/>
      <c r="N277" s="198"/>
      <c r="O277" s="198"/>
      <c r="P277" s="198"/>
      <c r="Q277" s="198"/>
      <c r="R277" s="198"/>
      <c r="S277" s="198"/>
      <c r="T277" s="198"/>
      <c r="U277" s="198"/>
      <c r="V277" s="198"/>
      <c r="W277" s="198"/>
      <c r="X277" s="198"/>
      <c r="Y277" s="198"/>
      <c r="Z277" s="198"/>
      <c r="AA277" s="198"/>
    </row>
    <row xmlns:x14ac="http://schemas.microsoft.com/office/spreadsheetml/2009/9/ac" r="278" ht="15.75" x14ac:dyDescent="0.25">
      <c r="A278" s="198"/>
      <c r="B278" s="199"/>
      <c r="C278" s="198"/>
      <c r="D278" s="198"/>
      <c r="E278" s="198"/>
      <c r="F278" s="198"/>
      <c r="G278" s="198"/>
      <c r="H278" s="198"/>
      <c r="I278" s="198"/>
      <c r="J278" s="198"/>
      <c r="K278" s="198"/>
      <c r="L278" s="198"/>
      <c r="M278" s="198"/>
      <c r="N278" s="198"/>
      <c r="O278" s="198"/>
      <c r="P278" s="198"/>
      <c r="Q278" s="198"/>
      <c r="R278" s="198"/>
      <c r="S278" s="198"/>
      <c r="T278" s="198"/>
      <c r="U278" s="198"/>
      <c r="V278" s="198"/>
      <c r="W278" s="198"/>
      <c r="X278" s="198"/>
      <c r="Y278" s="198"/>
      <c r="Z278" s="198"/>
      <c r="AA278" s="198"/>
    </row>
    <row xmlns:x14ac="http://schemas.microsoft.com/office/spreadsheetml/2009/9/ac" r="279" ht="15.75" x14ac:dyDescent="0.25">
      <c r="A279" s="198"/>
      <c r="B279" s="199"/>
      <c r="C279" s="198"/>
      <c r="D279" s="198"/>
      <c r="E279" s="198"/>
      <c r="F279" s="198"/>
      <c r="G279" s="198"/>
      <c r="H279" s="198"/>
      <c r="I279" s="198"/>
      <c r="J279" s="198"/>
      <c r="K279" s="198"/>
      <c r="L279" s="198"/>
      <c r="M279" s="198"/>
      <c r="N279" s="198"/>
      <c r="O279" s="198"/>
      <c r="P279" s="198"/>
      <c r="Q279" s="198"/>
      <c r="R279" s="198"/>
      <c r="S279" s="198"/>
      <c r="T279" s="198"/>
      <c r="U279" s="198"/>
      <c r="V279" s="198"/>
      <c r="W279" s="198"/>
      <c r="X279" s="198"/>
      <c r="Y279" s="198"/>
      <c r="Z279" s="198"/>
      <c r="AA279" s="198"/>
    </row>
    <row xmlns:x14ac="http://schemas.microsoft.com/office/spreadsheetml/2009/9/ac" r="280" ht="15.75" x14ac:dyDescent="0.25">
      <c r="A280" s="198"/>
      <c r="B280" s="199"/>
      <c r="C280" s="198"/>
      <c r="D280" s="198"/>
      <c r="E280" s="198"/>
      <c r="F280" s="198"/>
      <c r="G280" s="198"/>
      <c r="H280" s="198"/>
      <c r="I280" s="198"/>
      <c r="J280" s="198"/>
      <c r="K280" s="198"/>
      <c r="L280" s="198"/>
      <c r="M280" s="198"/>
      <c r="N280" s="198"/>
      <c r="O280" s="198"/>
      <c r="P280" s="198"/>
      <c r="Q280" s="198"/>
      <c r="R280" s="198"/>
      <c r="S280" s="198"/>
      <c r="T280" s="198"/>
      <c r="U280" s="198"/>
      <c r="V280" s="198"/>
      <c r="W280" s="198"/>
      <c r="X280" s="198"/>
      <c r="Y280" s="198"/>
      <c r="Z280" s="198"/>
      <c r="AA280" s="198"/>
    </row>
    <row xmlns:x14ac="http://schemas.microsoft.com/office/spreadsheetml/2009/9/ac" r="281" ht="15.75" x14ac:dyDescent="0.25">
      <c r="A281" s="198"/>
      <c r="B281" s="199"/>
      <c r="C281" s="198"/>
      <c r="D281" s="198"/>
      <c r="E281" s="198"/>
      <c r="F281" s="198"/>
      <c r="G281" s="198"/>
      <c r="H281" s="198"/>
      <c r="I281" s="198"/>
      <c r="J281" s="198"/>
      <c r="K281" s="198"/>
      <c r="L281" s="198"/>
      <c r="M281" s="198"/>
      <c r="N281" s="198"/>
      <c r="O281" s="198"/>
      <c r="P281" s="198"/>
      <c r="Q281" s="198"/>
      <c r="R281" s="198"/>
      <c r="S281" s="198"/>
      <c r="T281" s="198"/>
      <c r="U281" s="198"/>
      <c r="V281" s="198"/>
      <c r="W281" s="198"/>
      <c r="X281" s="198"/>
      <c r="Y281" s="198"/>
      <c r="Z281" s="198"/>
      <c r="AA281" s="198"/>
    </row>
    <row xmlns:x14ac="http://schemas.microsoft.com/office/spreadsheetml/2009/9/ac" r="282" ht="15.75" x14ac:dyDescent="0.25">
      <c r="A282" s="198"/>
      <c r="B282" s="199"/>
      <c r="C282" s="198"/>
      <c r="D282" s="198"/>
      <c r="E282" s="198"/>
      <c r="F282" s="198"/>
      <c r="G282" s="198"/>
      <c r="H282" s="198"/>
      <c r="I282" s="198"/>
      <c r="J282" s="198"/>
      <c r="K282" s="198"/>
      <c r="L282" s="198"/>
      <c r="M282" s="198"/>
      <c r="N282" s="198"/>
      <c r="O282" s="198"/>
      <c r="P282" s="198"/>
      <c r="Q282" s="198"/>
      <c r="R282" s="198"/>
      <c r="S282" s="198"/>
      <c r="T282" s="198"/>
      <c r="U282" s="198"/>
      <c r="V282" s="198"/>
      <c r="W282" s="198"/>
      <c r="X282" s="198"/>
      <c r="Y282" s="198"/>
      <c r="Z282" s="198"/>
      <c r="AA282" s="198"/>
    </row>
    <row xmlns:x14ac="http://schemas.microsoft.com/office/spreadsheetml/2009/9/ac" r="283" ht="15.75" x14ac:dyDescent="0.25">
      <c r="A283" s="198"/>
      <c r="B283" s="199"/>
      <c r="C283" s="198"/>
      <c r="D283" s="198"/>
      <c r="E283" s="198"/>
      <c r="F283" s="198"/>
      <c r="G283" s="198"/>
      <c r="H283" s="198"/>
      <c r="I283" s="198"/>
      <c r="J283" s="198"/>
      <c r="K283" s="198"/>
      <c r="L283" s="198"/>
      <c r="M283" s="198"/>
      <c r="N283" s="198"/>
      <c r="O283" s="198"/>
      <c r="P283" s="198"/>
      <c r="Q283" s="198"/>
      <c r="R283" s="198"/>
      <c r="S283" s="198"/>
      <c r="T283" s="198"/>
      <c r="U283" s="198"/>
      <c r="V283" s="198"/>
      <c r="W283" s="198"/>
      <c r="X283" s="198"/>
      <c r="Y283" s="198"/>
      <c r="Z283" s="198"/>
      <c r="AA283" s="198"/>
    </row>
    <row xmlns:x14ac="http://schemas.microsoft.com/office/spreadsheetml/2009/9/ac" r="284" ht="15.75" x14ac:dyDescent="0.25">
      <c r="A284" s="198"/>
      <c r="B284" s="199"/>
      <c r="C284" s="198"/>
      <c r="D284" s="198"/>
      <c r="E284" s="198"/>
      <c r="F284" s="198"/>
      <c r="G284" s="198"/>
      <c r="H284" s="198"/>
      <c r="I284" s="198"/>
      <c r="J284" s="198"/>
      <c r="K284" s="198"/>
      <c r="L284" s="198"/>
      <c r="M284" s="198"/>
      <c r="N284" s="198"/>
      <c r="O284" s="198"/>
      <c r="P284" s="198"/>
      <c r="Q284" s="198"/>
      <c r="R284" s="198"/>
      <c r="S284" s="198"/>
      <c r="T284" s="198"/>
      <c r="U284" s="198"/>
      <c r="V284" s="198"/>
      <c r="W284" s="198"/>
      <c r="X284" s="198"/>
      <c r="Y284" s="198"/>
      <c r="Z284" s="198"/>
      <c r="AA284" s="198"/>
    </row>
    <row xmlns:x14ac="http://schemas.microsoft.com/office/spreadsheetml/2009/9/ac" r="285" ht="15.75" x14ac:dyDescent="0.25">
      <c r="A285" s="198"/>
      <c r="B285" s="199"/>
      <c r="C285" s="198"/>
      <c r="D285" s="198"/>
      <c r="E285" s="198"/>
      <c r="F285" s="198"/>
      <c r="G285" s="198"/>
      <c r="H285" s="198"/>
      <c r="I285" s="198"/>
      <c r="J285" s="198"/>
      <c r="K285" s="198"/>
      <c r="L285" s="198"/>
      <c r="M285" s="198"/>
      <c r="N285" s="198"/>
      <c r="O285" s="198"/>
      <c r="P285" s="198"/>
      <c r="Q285" s="198"/>
      <c r="R285" s="198"/>
      <c r="S285" s="198"/>
      <c r="T285" s="198"/>
      <c r="U285" s="198"/>
      <c r="V285" s="198"/>
      <c r="W285" s="198"/>
      <c r="X285" s="198"/>
      <c r="Y285" s="198"/>
      <c r="Z285" s="198"/>
      <c r="AA285" s="198"/>
    </row>
    <row xmlns:x14ac="http://schemas.microsoft.com/office/spreadsheetml/2009/9/ac" r="286" ht="15.75" x14ac:dyDescent="0.25">
      <c r="A286" s="198"/>
      <c r="B286" s="199"/>
      <c r="C286" s="198"/>
      <c r="D286" s="198"/>
      <c r="E286" s="198"/>
      <c r="F286" s="198"/>
      <c r="G286" s="198"/>
      <c r="H286" s="198"/>
      <c r="I286" s="198"/>
      <c r="J286" s="198"/>
      <c r="K286" s="198"/>
      <c r="L286" s="198"/>
      <c r="M286" s="198"/>
      <c r="N286" s="198"/>
      <c r="O286" s="198"/>
      <c r="P286" s="198"/>
      <c r="Q286" s="198"/>
      <c r="R286" s="198"/>
      <c r="S286" s="198"/>
      <c r="T286" s="198"/>
      <c r="U286" s="198"/>
      <c r="V286" s="198"/>
      <c r="W286" s="198"/>
      <c r="X286" s="198"/>
      <c r="Y286" s="198"/>
      <c r="Z286" s="198"/>
      <c r="AA286" s="198"/>
    </row>
    <row xmlns:x14ac="http://schemas.microsoft.com/office/spreadsheetml/2009/9/ac" r="287" ht="15.75" x14ac:dyDescent="0.25">
      <c r="A287" s="198"/>
      <c r="B287" s="199"/>
      <c r="C287" s="198"/>
      <c r="D287" s="198"/>
      <c r="E287" s="198"/>
      <c r="F287" s="198"/>
      <c r="G287" s="198"/>
      <c r="H287" s="198"/>
      <c r="I287" s="198"/>
      <c r="J287" s="198"/>
      <c r="K287" s="198"/>
      <c r="L287" s="198"/>
      <c r="M287" s="198"/>
      <c r="N287" s="198"/>
      <c r="O287" s="198"/>
      <c r="P287" s="198"/>
      <c r="Q287" s="198"/>
      <c r="R287" s="198"/>
      <c r="S287" s="198"/>
      <c r="T287" s="198"/>
      <c r="U287" s="198"/>
      <c r="V287" s="198"/>
      <c r="W287" s="198"/>
      <c r="X287" s="198"/>
      <c r="Y287" s="198"/>
      <c r="Z287" s="198"/>
      <c r="AA287" s="198"/>
    </row>
    <row xmlns:x14ac="http://schemas.microsoft.com/office/spreadsheetml/2009/9/ac" r="288" ht="15.75" x14ac:dyDescent="0.25">
      <c r="A288" s="198"/>
      <c r="B288" s="199"/>
      <c r="C288" s="198"/>
      <c r="D288" s="198"/>
      <c r="E288" s="198"/>
      <c r="F288" s="198"/>
      <c r="G288" s="198"/>
      <c r="H288" s="198"/>
      <c r="I288" s="198"/>
      <c r="J288" s="198"/>
      <c r="K288" s="198"/>
      <c r="L288" s="198"/>
      <c r="M288" s="198"/>
      <c r="N288" s="198"/>
      <c r="O288" s="198"/>
      <c r="P288" s="198"/>
      <c r="Q288" s="198"/>
      <c r="R288" s="198"/>
      <c r="S288" s="198"/>
      <c r="T288" s="198"/>
      <c r="U288" s="198"/>
      <c r="V288" s="198"/>
      <c r="W288" s="198"/>
      <c r="X288" s="198"/>
      <c r="Y288" s="198"/>
      <c r="Z288" s="198"/>
      <c r="AA288" s="198"/>
    </row>
    <row xmlns:x14ac="http://schemas.microsoft.com/office/spreadsheetml/2009/9/ac" r="289" ht="15.75" x14ac:dyDescent="0.25">
      <c r="A289" s="198"/>
      <c r="B289" s="199"/>
      <c r="C289" s="198"/>
      <c r="D289" s="198"/>
      <c r="E289" s="198"/>
      <c r="F289" s="198"/>
      <c r="G289" s="198"/>
      <c r="H289" s="198"/>
      <c r="I289" s="198"/>
      <c r="J289" s="198"/>
      <c r="K289" s="198"/>
      <c r="L289" s="198"/>
      <c r="M289" s="198"/>
      <c r="N289" s="198"/>
      <c r="O289" s="198"/>
      <c r="P289" s="198"/>
      <c r="Q289" s="198"/>
      <c r="R289" s="198"/>
      <c r="S289" s="198"/>
      <c r="T289" s="198"/>
      <c r="U289" s="198"/>
      <c r="V289" s="198"/>
      <c r="W289" s="198"/>
      <c r="X289" s="198"/>
      <c r="Y289" s="198"/>
      <c r="Z289" s="198"/>
      <c r="AA289" s="198"/>
    </row>
    <row xmlns:x14ac="http://schemas.microsoft.com/office/spreadsheetml/2009/9/ac" r="290" ht="15.75" x14ac:dyDescent="0.25">
      <c r="A290" s="198"/>
      <c r="B290" s="199"/>
      <c r="C290" s="198"/>
      <c r="D290" s="198"/>
      <c r="E290" s="198"/>
      <c r="F290" s="198"/>
      <c r="G290" s="198"/>
      <c r="H290" s="198"/>
      <c r="I290" s="198"/>
      <c r="J290" s="198"/>
      <c r="K290" s="198"/>
      <c r="L290" s="198"/>
      <c r="M290" s="198"/>
      <c r="N290" s="198"/>
      <c r="O290" s="198"/>
      <c r="P290" s="198"/>
      <c r="Q290" s="198"/>
      <c r="R290" s="198"/>
      <c r="S290" s="198"/>
      <c r="T290" s="198"/>
      <c r="U290" s="198"/>
      <c r="V290" s="198"/>
      <c r="W290" s="198"/>
      <c r="X290" s="198"/>
      <c r="Y290" s="198"/>
      <c r="Z290" s="198"/>
      <c r="AA290" s="198"/>
    </row>
    <row xmlns:x14ac="http://schemas.microsoft.com/office/spreadsheetml/2009/9/ac" r="291" ht="15.75" x14ac:dyDescent="0.25">
      <c r="A291" s="198"/>
      <c r="B291" s="199"/>
      <c r="C291" s="198"/>
      <c r="D291" s="198"/>
      <c r="E291" s="198"/>
      <c r="F291" s="198"/>
      <c r="G291" s="198"/>
      <c r="H291" s="198"/>
      <c r="I291" s="198"/>
      <c r="J291" s="198"/>
      <c r="K291" s="198"/>
      <c r="L291" s="198"/>
      <c r="M291" s="198"/>
      <c r="N291" s="198"/>
      <c r="O291" s="198"/>
      <c r="P291" s="198"/>
      <c r="Q291" s="198"/>
      <c r="R291" s="198"/>
      <c r="S291" s="198"/>
      <c r="T291" s="198"/>
      <c r="U291" s="198"/>
      <c r="V291" s="198"/>
      <c r="W291" s="198"/>
      <c r="X291" s="198"/>
      <c r="Y291" s="198"/>
      <c r="Z291" s="198"/>
      <c r="AA291" s="198"/>
    </row>
    <row xmlns:x14ac="http://schemas.microsoft.com/office/spreadsheetml/2009/9/ac" r="292" ht="15.75" x14ac:dyDescent="0.25">
      <c r="A292" s="198"/>
      <c r="B292" s="199"/>
      <c r="C292" s="198"/>
      <c r="D292" s="198"/>
      <c r="E292" s="198"/>
      <c r="F292" s="198"/>
      <c r="G292" s="198"/>
      <c r="H292" s="198"/>
      <c r="I292" s="198"/>
      <c r="J292" s="198"/>
      <c r="K292" s="198"/>
      <c r="L292" s="198"/>
      <c r="M292" s="198"/>
      <c r="N292" s="198"/>
      <c r="O292" s="198"/>
      <c r="P292" s="198"/>
      <c r="Q292" s="198"/>
      <c r="R292" s="198"/>
      <c r="S292" s="198"/>
      <c r="T292" s="198"/>
      <c r="U292" s="198"/>
      <c r="V292" s="198"/>
      <c r="W292" s="198"/>
      <c r="X292" s="198"/>
      <c r="Y292" s="198"/>
      <c r="Z292" s="198"/>
      <c r="AA292" s="198"/>
    </row>
    <row xmlns:x14ac="http://schemas.microsoft.com/office/spreadsheetml/2009/9/ac" r="293" ht="15.75" x14ac:dyDescent="0.25">
      <c r="A293" s="198"/>
      <c r="B293" s="199"/>
      <c r="C293" s="198"/>
      <c r="D293" s="198"/>
      <c r="E293" s="198"/>
      <c r="F293" s="198"/>
      <c r="G293" s="198"/>
      <c r="H293" s="198"/>
      <c r="I293" s="198"/>
      <c r="J293" s="198"/>
      <c r="K293" s="198"/>
      <c r="L293" s="198"/>
      <c r="M293" s="198"/>
      <c r="N293" s="198"/>
      <c r="O293" s="198"/>
      <c r="P293" s="198"/>
      <c r="Q293" s="198"/>
      <c r="R293" s="198"/>
      <c r="S293" s="198"/>
      <c r="T293" s="198"/>
      <c r="U293" s="198"/>
      <c r="V293" s="198"/>
      <c r="W293" s="198"/>
      <c r="X293" s="198"/>
      <c r="Y293" s="198"/>
      <c r="Z293" s="198"/>
      <c r="AA293" s="198"/>
    </row>
    <row xmlns:x14ac="http://schemas.microsoft.com/office/spreadsheetml/2009/9/ac" r="294" ht="15.75" x14ac:dyDescent="0.25">
      <c r="A294" s="198"/>
      <c r="B294" s="199"/>
      <c r="C294" s="198"/>
      <c r="D294" s="198"/>
      <c r="E294" s="198"/>
      <c r="F294" s="198"/>
      <c r="G294" s="198"/>
      <c r="H294" s="198"/>
      <c r="I294" s="198"/>
      <c r="J294" s="198"/>
      <c r="K294" s="198"/>
      <c r="L294" s="198"/>
      <c r="M294" s="198"/>
      <c r="N294" s="198"/>
      <c r="O294" s="198"/>
      <c r="P294" s="198"/>
      <c r="Q294" s="198"/>
      <c r="R294" s="198"/>
      <c r="S294" s="198"/>
      <c r="T294" s="198"/>
      <c r="U294" s="198"/>
      <c r="V294" s="198"/>
      <c r="W294" s="198"/>
      <c r="X294" s="198"/>
      <c r="Y294" s="198"/>
      <c r="Z294" s="198"/>
      <c r="AA294" s="198"/>
    </row>
    <row xmlns:x14ac="http://schemas.microsoft.com/office/spreadsheetml/2009/9/ac" r="295" ht="15.75" x14ac:dyDescent="0.25">
      <c r="A295" s="198"/>
      <c r="B295" s="199"/>
      <c r="C295" s="198"/>
      <c r="D295" s="198"/>
      <c r="E295" s="198"/>
      <c r="F295" s="198"/>
      <c r="G295" s="198"/>
      <c r="H295" s="198"/>
      <c r="I295" s="198"/>
      <c r="J295" s="198"/>
      <c r="K295" s="198"/>
      <c r="L295" s="198"/>
      <c r="M295" s="198"/>
      <c r="N295" s="198"/>
      <c r="O295" s="198"/>
      <c r="P295" s="198"/>
      <c r="Q295" s="198"/>
      <c r="R295" s="198"/>
      <c r="S295" s="198"/>
      <c r="T295" s="198"/>
      <c r="U295" s="198"/>
      <c r="V295" s="198"/>
      <c r="W295" s="198"/>
      <c r="X295" s="198"/>
      <c r="Y295" s="198"/>
      <c r="Z295" s="198"/>
      <c r="AA295" s="198"/>
    </row>
    <row xmlns:x14ac="http://schemas.microsoft.com/office/spreadsheetml/2009/9/ac" r="296" ht="15.75" x14ac:dyDescent="0.25">
      <c r="A296" s="198"/>
      <c r="B296" s="199"/>
      <c r="C296" s="198"/>
      <c r="D296" s="198"/>
      <c r="E296" s="198"/>
      <c r="F296" s="198"/>
      <c r="G296" s="198"/>
      <c r="H296" s="198"/>
      <c r="I296" s="198"/>
      <c r="J296" s="198"/>
      <c r="K296" s="198"/>
      <c r="L296" s="198"/>
      <c r="M296" s="198"/>
      <c r="N296" s="198"/>
      <c r="O296" s="198"/>
      <c r="P296" s="198"/>
      <c r="Q296" s="198"/>
      <c r="R296" s="198"/>
      <c r="S296" s="198"/>
      <c r="T296" s="198"/>
      <c r="U296" s="198"/>
      <c r="V296" s="198"/>
      <c r="W296" s="198"/>
      <c r="X296" s="198"/>
      <c r="Y296" s="198"/>
      <c r="Z296" s="198"/>
      <c r="AA296" s="198"/>
    </row>
    <row xmlns:x14ac="http://schemas.microsoft.com/office/spreadsheetml/2009/9/ac" r="297" ht="15.75" x14ac:dyDescent="0.25">
      <c r="A297" s="198"/>
      <c r="B297" s="199"/>
      <c r="C297" s="198"/>
      <c r="D297" s="198"/>
      <c r="E297" s="198"/>
      <c r="F297" s="198"/>
      <c r="G297" s="198"/>
      <c r="H297" s="198"/>
      <c r="I297" s="198"/>
      <c r="J297" s="198"/>
      <c r="K297" s="198"/>
      <c r="L297" s="198"/>
      <c r="M297" s="198"/>
      <c r="N297" s="198"/>
      <c r="O297" s="198"/>
      <c r="P297" s="198"/>
      <c r="Q297" s="198"/>
      <c r="R297" s="198"/>
      <c r="S297" s="198"/>
      <c r="T297" s="198"/>
      <c r="U297" s="198"/>
      <c r="V297" s="198"/>
      <c r="W297" s="198"/>
      <c r="X297" s="198"/>
      <c r="Y297" s="198"/>
      <c r="Z297" s="198"/>
      <c r="AA297" s="198"/>
    </row>
    <row xmlns:x14ac="http://schemas.microsoft.com/office/spreadsheetml/2009/9/ac" r="298" ht="15.75" x14ac:dyDescent="0.25">
      <c r="A298" s="198"/>
      <c r="B298" s="199"/>
      <c r="C298" s="198"/>
      <c r="D298" s="198"/>
      <c r="E298" s="198"/>
      <c r="F298" s="198"/>
      <c r="G298" s="198"/>
      <c r="H298" s="198"/>
      <c r="I298" s="198"/>
      <c r="J298" s="198"/>
      <c r="K298" s="198"/>
      <c r="L298" s="198"/>
      <c r="M298" s="198"/>
      <c r="N298" s="198"/>
      <c r="O298" s="198"/>
      <c r="P298" s="198"/>
      <c r="Q298" s="198"/>
      <c r="R298" s="198"/>
      <c r="S298" s="198"/>
      <c r="T298" s="198"/>
      <c r="U298" s="198"/>
      <c r="V298" s="198"/>
      <c r="W298" s="198"/>
      <c r="X298" s="198"/>
      <c r="Y298" s="198"/>
      <c r="Z298" s="198"/>
      <c r="AA298" s="198"/>
    </row>
    <row xmlns:x14ac="http://schemas.microsoft.com/office/spreadsheetml/2009/9/ac" r="299" ht="15.75" x14ac:dyDescent="0.25">
      <c r="A299" s="198"/>
      <c r="B299" s="199"/>
      <c r="C299" s="198"/>
      <c r="D299" s="198"/>
      <c r="E299" s="198"/>
      <c r="F299" s="198"/>
      <c r="G299" s="198"/>
      <c r="H299" s="198"/>
      <c r="I299" s="198"/>
      <c r="J299" s="198"/>
      <c r="K299" s="198"/>
      <c r="L299" s="198"/>
      <c r="M299" s="198"/>
      <c r="N299" s="198"/>
      <c r="O299" s="198"/>
      <c r="P299" s="198"/>
      <c r="Q299" s="198"/>
      <c r="R299" s="198"/>
      <c r="S299" s="198"/>
      <c r="T299" s="198"/>
      <c r="U299" s="198"/>
      <c r="V299" s="198"/>
      <c r="W299" s="198"/>
      <c r="X299" s="198"/>
      <c r="Y299" s="198"/>
      <c r="Z299" s="198"/>
      <c r="AA299" s="198"/>
    </row>
    <row xmlns:x14ac="http://schemas.microsoft.com/office/spreadsheetml/2009/9/ac" r="300" ht="15.75" x14ac:dyDescent="0.25">
      <c r="A300" s="198"/>
      <c r="B300" s="199"/>
      <c r="C300" s="198"/>
      <c r="D300" s="198"/>
      <c r="E300" s="198"/>
      <c r="F300" s="198"/>
      <c r="G300" s="198"/>
      <c r="H300" s="198"/>
      <c r="I300" s="198"/>
      <c r="J300" s="198"/>
      <c r="K300" s="198"/>
      <c r="L300" s="198"/>
      <c r="M300" s="198"/>
      <c r="N300" s="198"/>
      <c r="O300" s="198"/>
      <c r="P300" s="198"/>
      <c r="Q300" s="198"/>
      <c r="R300" s="198"/>
      <c r="S300" s="198"/>
      <c r="T300" s="198"/>
      <c r="U300" s="198"/>
      <c r="V300" s="198"/>
      <c r="W300" s="198"/>
      <c r="X300" s="198"/>
      <c r="Y300" s="198"/>
      <c r="Z300" s="198"/>
      <c r="AA300" s="198"/>
    </row>
    <row xmlns:x14ac="http://schemas.microsoft.com/office/spreadsheetml/2009/9/ac" r="301" ht="15.75" x14ac:dyDescent="0.25">
      <c r="A301" s="198"/>
      <c r="B301" s="199"/>
      <c r="C301" s="198"/>
      <c r="D301" s="198"/>
      <c r="E301" s="198"/>
      <c r="F301" s="198"/>
      <c r="G301" s="198"/>
      <c r="H301" s="198"/>
      <c r="I301" s="198"/>
      <c r="J301" s="198"/>
      <c r="K301" s="198"/>
      <c r="L301" s="198"/>
      <c r="M301" s="198"/>
      <c r="N301" s="198"/>
      <c r="O301" s="198"/>
      <c r="P301" s="198"/>
      <c r="Q301" s="198"/>
      <c r="R301" s="198"/>
      <c r="S301" s="198"/>
      <c r="T301" s="198"/>
      <c r="U301" s="198"/>
      <c r="V301" s="198"/>
      <c r="W301" s="198"/>
      <c r="X301" s="198"/>
      <c r="Y301" s="198"/>
      <c r="Z301" s="198"/>
      <c r="AA301" s="198"/>
    </row>
    <row xmlns:x14ac="http://schemas.microsoft.com/office/spreadsheetml/2009/9/ac" r="302" ht="15.75" x14ac:dyDescent="0.25">
      <c r="A302" s="198"/>
      <c r="B302" s="199"/>
      <c r="C302" s="198"/>
      <c r="D302" s="198"/>
      <c r="E302" s="198"/>
      <c r="F302" s="198"/>
      <c r="G302" s="198"/>
      <c r="H302" s="198"/>
      <c r="I302" s="198"/>
      <c r="J302" s="198"/>
      <c r="K302" s="198"/>
      <c r="L302" s="198"/>
      <c r="M302" s="198"/>
      <c r="N302" s="198"/>
      <c r="O302" s="198"/>
      <c r="P302" s="198"/>
      <c r="Q302" s="198"/>
      <c r="R302" s="198"/>
      <c r="S302" s="198"/>
      <c r="T302" s="198"/>
      <c r="U302" s="198"/>
      <c r="V302" s="198"/>
      <c r="W302" s="198"/>
      <c r="X302" s="198"/>
      <c r="Y302" s="198"/>
      <c r="Z302" s="198"/>
      <c r="AA302" s="198"/>
    </row>
    <row xmlns:x14ac="http://schemas.microsoft.com/office/spreadsheetml/2009/9/ac" r="303" ht="15.75" x14ac:dyDescent="0.25">
      <c r="A303" s="198"/>
      <c r="B303" s="199"/>
      <c r="C303" s="198"/>
      <c r="D303" s="198"/>
      <c r="E303" s="198"/>
      <c r="F303" s="198"/>
      <c r="G303" s="198"/>
      <c r="H303" s="198"/>
      <c r="I303" s="198"/>
      <c r="J303" s="198"/>
      <c r="K303" s="198"/>
      <c r="L303" s="198"/>
      <c r="M303" s="198"/>
      <c r="N303" s="198"/>
      <c r="O303" s="198"/>
      <c r="P303" s="198"/>
      <c r="Q303" s="198"/>
      <c r="R303" s="198"/>
      <c r="S303" s="198"/>
      <c r="T303" s="198"/>
      <c r="U303" s="198"/>
      <c r="V303" s="198"/>
      <c r="W303" s="198"/>
      <c r="X303" s="198"/>
      <c r="Y303" s="198"/>
      <c r="Z303" s="198"/>
      <c r="AA303" s="198"/>
    </row>
    <row xmlns:x14ac="http://schemas.microsoft.com/office/spreadsheetml/2009/9/ac" r="304" ht="15.75" x14ac:dyDescent="0.25">
      <c r="A304" s="198"/>
      <c r="B304" s="199"/>
      <c r="C304" s="198"/>
      <c r="D304" s="198"/>
      <c r="E304" s="198"/>
      <c r="F304" s="198"/>
      <c r="G304" s="198"/>
      <c r="H304" s="198"/>
      <c r="I304" s="198"/>
      <c r="J304" s="198"/>
      <c r="K304" s="198"/>
      <c r="L304" s="198"/>
      <c r="M304" s="198"/>
      <c r="N304" s="198"/>
      <c r="O304" s="198"/>
      <c r="P304" s="198"/>
      <c r="Q304" s="198"/>
      <c r="R304" s="198"/>
      <c r="S304" s="198"/>
      <c r="T304" s="198"/>
      <c r="U304" s="198"/>
      <c r="V304" s="198"/>
      <c r="W304" s="198"/>
      <c r="X304" s="198"/>
      <c r="Y304" s="198"/>
      <c r="Z304" s="198"/>
      <c r="AA304" s="198"/>
    </row>
    <row xmlns:x14ac="http://schemas.microsoft.com/office/spreadsheetml/2009/9/ac" r="305" ht="15.75" x14ac:dyDescent="0.25">
      <c r="A305" s="198"/>
      <c r="B305" s="199"/>
      <c r="C305" s="198"/>
      <c r="D305" s="198"/>
      <c r="E305" s="198"/>
      <c r="F305" s="198"/>
      <c r="G305" s="198"/>
      <c r="H305" s="198"/>
      <c r="I305" s="198"/>
      <c r="J305" s="198"/>
      <c r="K305" s="198"/>
      <c r="L305" s="198"/>
      <c r="M305" s="198"/>
      <c r="N305" s="198"/>
      <c r="O305" s="198"/>
      <c r="P305" s="198"/>
      <c r="Q305" s="198"/>
      <c r="R305" s="198"/>
      <c r="S305" s="198"/>
      <c r="T305" s="198"/>
      <c r="U305" s="198"/>
      <c r="V305" s="198"/>
      <c r="W305" s="198"/>
      <c r="X305" s="198"/>
      <c r="Y305" s="198"/>
      <c r="Z305" s="198"/>
      <c r="AA305" s="198"/>
    </row>
    <row xmlns:x14ac="http://schemas.microsoft.com/office/spreadsheetml/2009/9/ac" r="306" ht="15.75" x14ac:dyDescent="0.25">
      <c r="A306" s="198"/>
      <c r="B306" s="199"/>
      <c r="C306" s="198"/>
      <c r="D306" s="198"/>
      <c r="E306" s="198"/>
      <c r="F306" s="198"/>
      <c r="G306" s="198"/>
      <c r="H306" s="198"/>
      <c r="I306" s="198"/>
      <c r="J306" s="198"/>
      <c r="K306" s="198"/>
      <c r="L306" s="198"/>
      <c r="M306" s="198"/>
      <c r="N306" s="198"/>
      <c r="O306" s="198"/>
      <c r="P306" s="198"/>
      <c r="Q306" s="198"/>
      <c r="R306" s="198"/>
      <c r="S306" s="198"/>
      <c r="T306" s="198"/>
      <c r="U306" s="198"/>
      <c r="V306" s="198"/>
      <c r="W306" s="198"/>
      <c r="X306" s="198"/>
      <c r="Y306" s="198"/>
      <c r="Z306" s="198"/>
      <c r="AA306" s="198"/>
    </row>
    <row xmlns:x14ac="http://schemas.microsoft.com/office/spreadsheetml/2009/9/ac" r="307" ht="15.75" x14ac:dyDescent="0.25">
      <c r="A307" s="198"/>
      <c r="B307" s="199"/>
      <c r="C307" s="198"/>
      <c r="D307" s="198"/>
      <c r="E307" s="198"/>
      <c r="F307" s="198"/>
      <c r="G307" s="198"/>
      <c r="H307" s="198"/>
      <c r="I307" s="198"/>
      <c r="J307" s="198"/>
      <c r="K307" s="198"/>
      <c r="L307" s="198"/>
      <c r="M307" s="198"/>
      <c r="N307" s="198"/>
      <c r="O307" s="198"/>
      <c r="P307" s="198"/>
      <c r="Q307" s="198"/>
      <c r="R307" s="198"/>
      <c r="S307" s="198"/>
      <c r="T307" s="198"/>
      <c r="U307" s="198"/>
      <c r="V307" s="198"/>
      <c r="W307" s="198"/>
      <c r="X307" s="198"/>
      <c r="Y307" s="198"/>
      <c r="Z307" s="198"/>
      <c r="AA307" s="198"/>
    </row>
    <row xmlns:x14ac="http://schemas.microsoft.com/office/spreadsheetml/2009/9/ac" r="308" ht="15.75" x14ac:dyDescent="0.25">
      <c r="A308" s="198"/>
      <c r="B308" s="199"/>
      <c r="C308" s="198"/>
      <c r="D308" s="198"/>
      <c r="E308" s="198"/>
      <c r="F308" s="198"/>
      <c r="G308" s="198"/>
      <c r="H308" s="198"/>
      <c r="I308" s="198"/>
      <c r="J308" s="198"/>
      <c r="K308" s="198"/>
      <c r="L308" s="198"/>
      <c r="M308" s="198"/>
      <c r="N308" s="198"/>
      <c r="O308" s="198"/>
      <c r="P308" s="198"/>
      <c r="Q308" s="198"/>
      <c r="R308" s="198"/>
      <c r="S308" s="198"/>
      <c r="T308" s="198"/>
      <c r="U308" s="198"/>
      <c r="V308" s="198"/>
      <c r="W308" s="198"/>
      <c r="X308" s="198"/>
      <c r="Y308" s="198"/>
      <c r="Z308" s="198"/>
      <c r="AA308" s="198"/>
    </row>
    <row xmlns:x14ac="http://schemas.microsoft.com/office/spreadsheetml/2009/9/ac" r="309" ht="15.75" x14ac:dyDescent="0.25">
      <c r="A309" s="198"/>
      <c r="B309" s="199"/>
      <c r="C309" s="198"/>
      <c r="D309" s="198"/>
      <c r="E309" s="198"/>
      <c r="F309" s="198"/>
      <c r="G309" s="198"/>
      <c r="H309" s="198"/>
      <c r="I309" s="198"/>
      <c r="J309" s="198"/>
      <c r="K309" s="198"/>
      <c r="L309" s="198"/>
      <c r="M309" s="198"/>
      <c r="N309" s="198"/>
      <c r="O309" s="198"/>
      <c r="P309" s="198"/>
      <c r="Q309" s="198"/>
      <c r="R309" s="198"/>
      <c r="S309" s="198"/>
      <c r="T309" s="198"/>
      <c r="U309" s="198"/>
      <c r="V309" s="198"/>
      <c r="W309" s="198"/>
      <c r="X309" s="198"/>
      <c r="Y309" s="198"/>
      <c r="Z309" s="198"/>
      <c r="AA309" s="198"/>
    </row>
    <row xmlns:x14ac="http://schemas.microsoft.com/office/spreadsheetml/2009/9/ac" r="310" ht="15.75" x14ac:dyDescent="0.25">
      <c r="A310" s="198"/>
      <c r="B310" s="199"/>
      <c r="C310" s="198"/>
      <c r="D310" s="198"/>
      <c r="E310" s="198"/>
      <c r="F310" s="198"/>
      <c r="G310" s="198"/>
      <c r="H310" s="198"/>
      <c r="I310" s="198"/>
      <c r="J310" s="198"/>
      <c r="K310" s="198"/>
      <c r="L310" s="198"/>
      <c r="M310" s="198"/>
      <c r="N310" s="198"/>
      <c r="O310" s="198"/>
      <c r="P310" s="198"/>
      <c r="Q310" s="198"/>
      <c r="R310" s="198"/>
      <c r="S310" s="198"/>
      <c r="T310" s="198"/>
      <c r="U310" s="198"/>
      <c r="V310" s="198"/>
      <c r="W310" s="198"/>
      <c r="X310" s="198"/>
      <c r="Y310" s="198"/>
      <c r="Z310" s="198"/>
      <c r="AA310" s="198"/>
    </row>
    <row xmlns:x14ac="http://schemas.microsoft.com/office/spreadsheetml/2009/9/ac" r="311" ht="15.75" x14ac:dyDescent="0.25">
      <c r="A311" s="198"/>
      <c r="B311" s="199"/>
      <c r="C311" s="198"/>
      <c r="D311" s="198"/>
      <c r="E311" s="198"/>
      <c r="F311" s="198"/>
      <c r="G311" s="198"/>
      <c r="H311" s="198"/>
      <c r="I311" s="198"/>
      <c r="J311" s="198"/>
      <c r="K311" s="198"/>
      <c r="L311" s="198"/>
      <c r="M311" s="198"/>
      <c r="N311" s="198"/>
      <c r="O311" s="198"/>
      <c r="P311" s="198"/>
      <c r="Q311" s="198"/>
      <c r="R311" s="198"/>
      <c r="S311" s="198"/>
      <c r="T311" s="198"/>
      <c r="U311" s="198"/>
      <c r="V311" s="198"/>
      <c r="W311" s="198"/>
      <c r="X311" s="198"/>
      <c r="Y311" s="198"/>
      <c r="Z311" s="198"/>
      <c r="AA311" s="198"/>
    </row>
    <row xmlns:x14ac="http://schemas.microsoft.com/office/spreadsheetml/2009/9/ac" r="312" ht="15.75" x14ac:dyDescent="0.25">
      <c r="A312" s="198"/>
      <c r="B312" s="199"/>
      <c r="C312" s="198"/>
      <c r="D312" s="198"/>
      <c r="E312" s="198"/>
      <c r="F312" s="198"/>
      <c r="G312" s="198"/>
      <c r="H312" s="198"/>
      <c r="I312" s="198"/>
      <c r="J312" s="198"/>
      <c r="K312" s="198"/>
      <c r="L312" s="198"/>
      <c r="M312" s="198"/>
      <c r="N312" s="198"/>
      <c r="O312" s="198"/>
      <c r="P312" s="198"/>
      <c r="Q312" s="198"/>
      <c r="R312" s="198"/>
      <c r="S312" s="198"/>
      <c r="T312" s="198"/>
      <c r="U312" s="198"/>
      <c r="V312" s="198"/>
      <c r="W312" s="198"/>
      <c r="X312" s="198"/>
      <c r="Y312" s="198"/>
      <c r="Z312" s="198"/>
      <c r="AA312" s="198"/>
    </row>
    <row xmlns:x14ac="http://schemas.microsoft.com/office/spreadsheetml/2009/9/ac" r="313" ht="15.75" x14ac:dyDescent="0.25">
      <c r="A313" s="198"/>
      <c r="B313" s="199"/>
      <c r="C313" s="198"/>
      <c r="D313" s="198"/>
      <c r="E313" s="198"/>
      <c r="F313" s="198"/>
      <c r="G313" s="198"/>
      <c r="H313" s="198"/>
      <c r="I313" s="198"/>
      <c r="J313" s="198"/>
      <c r="K313" s="198"/>
      <c r="L313" s="198"/>
      <c r="M313" s="198"/>
      <c r="N313" s="198"/>
      <c r="O313" s="198"/>
      <c r="P313" s="198"/>
      <c r="Q313" s="198"/>
      <c r="R313" s="198"/>
      <c r="S313" s="198"/>
      <c r="T313" s="198"/>
      <c r="U313" s="198"/>
      <c r="V313" s="198"/>
      <c r="W313" s="198"/>
      <c r="X313" s="198"/>
      <c r="Y313" s="198"/>
      <c r="Z313" s="198"/>
      <c r="AA313" s="198"/>
    </row>
    <row xmlns:x14ac="http://schemas.microsoft.com/office/spreadsheetml/2009/9/ac" r="314" ht="15.75" x14ac:dyDescent="0.25">
      <c r="A314" s="198"/>
      <c r="B314" s="199"/>
      <c r="C314" s="198"/>
      <c r="D314" s="198"/>
      <c r="E314" s="198"/>
      <c r="F314" s="198"/>
      <c r="G314" s="198"/>
      <c r="H314" s="198"/>
      <c r="I314" s="198"/>
      <c r="J314" s="198"/>
      <c r="K314" s="198"/>
      <c r="L314" s="198"/>
      <c r="M314" s="198"/>
      <c r="N314" s="198"/>
      <c r="O314" s="198"/>
      <c r="P314" s="198"/>
      <c r="Q314" s="198"/>
      <c r="R314" s="198"/>
      <c r="S314" s="198"/>
      <c r="T314" s="198"/>
      <c r="U314" s="198"/>
      <c r="V314" s="198"/>
      <c r="W314" s="198"/>
      <c r="X314" s="198"/>
      <c r="Y314" s="198"/>
      <c r="Z314" s="198"/>
      <c r="AA314" s="198"/>
    </row>
    <row xmlns:x14ac="http://schemas.microsoft.com/office/spreadsheetml/2009/9/ac" r="315" ht="15.75" x14ac:dyDescent="0.25">
      <c r="A315" s="198"/>
      <c r="B315" s="199"/>
      <c r="C315" s="198"/>
      <c r="D315" s="198"/>
      <c r="E315" s="198"/>
      <c r="F315" s="198"/>
      <c r="G315" s="198"/>
      <c r="H315" s="198"/>
      <c r="I315" s="198"/>
      <c r="J315" s="198"/>
      <c r="K315" s="198"/>
      <c r="L315" s="198"/>
      <c r="M315" s="198"/>
      <c r="N315" s="198"/>
      <c r="O315" s="198"/>
      <c r="P315" s="198"/>
      <c r="Q315" s="198"/>
      <c r="R315" s="198"/>
      <c r="S315" s="198"/>
      <c r="T315" s="198"/>
      <c r="U315" s="198"/>
      <c r="V315" s="198"/>
      <c r="W315" s="198"/>
      <c r="X315" s="198"/>
      <c r="Y315" s="198"/>
      <c r="Z315" s="198"/>
      <c r="AA315" s="198"/>
    </row>
    <row xmlns:x14ac="http://schemas.microsoft.com/office/spreadsheetml/2009/9/ac" r="316" ht="15.75" x14ac:dyDescent="0.25">
      <c r="A316" s="198"/>
      <c r="B316" s="199"/>
      <c r="C316" s="198"/>
      <c r="D316" s="198"/>
      <c r="E316" s="198"/>
      <c r="F316" s="198"/>
      <c r="G316" s="198"/>
      <c r="H316" s="198"/>
      <c r="I316" s="198"/>
      <c r="J316" s="198"/>
      <c r="K316" s="198"/>
      <c r="L316" s="198"/>
      <c r="M316" s="198"/>
      <c r="N316" s="198"/>
      <c r="O316" s="198"/>
      <c r="P316" s="198"/>
      <c r="Q316" s="198"/>
      <c r="R316" s="198"/>
      <c r="S316" s="198"/>
      <c r="T316" s="198"/>
      <c r="U316" s="198"/>
      <c r="V316" s="198"/>
      <c r="W316" s="198"/>
      <c r="X316" s="198"/>
      <c r="Y316" s="198"/>
      <c r="Z316" s="198"/>
      <c r="AA316" s="198"/>
    </row>
    <row xmlns:x14ac="http://schemas.microsoft.com/office/spreadsheetml/2009/9/ac" r="317" ht="15.75" x14ac:dyDescent="0.25">
      <c r="A317" s="198"/>
      <c r="B317" s="199"/>
      <c r="C317" s="198"/>
      <c r="D317" s="198"/>
      <c r="E317" s="198"/>
      <c r="F317" s="198"/>
      <c r="G317" s="198"/>
      <c r="H317" s="198"/>
      <c r="I317" s="198"/>
      <c r="J317" s="198"/>
      <c r="K317" s="198"/>
      <c r="L317" s="198"/>
      <c r="M317" s="198"/>
      <c r="N317" s="198"/>
      <c r="O317" s="198"/>
      <c r="P317" s="198"/>
      <c r="Q317" s="198"/>
      <c r="R317" s="198"/>
      <c r="S317" s="198"/>
      <c r="T317" s="198"/>
      <c r="U317" s="198"/>
      <c r="V317" s="198"/>
      <c r="W317" s="198"/>
      <c r="X317" s="198"/>
      <c r="Y317" s="198"/>
      <c r="Z317" s="198"/>
      <c r="AA317" s="198"/>
    </row>
    <row xmlns:x14ac="http://schemas.microsoft.com/office/spreadsheetml/2009/9/ac" r="318" ht="15.75" x14ac:dyDescent="0.25">
      <c r="A318" s="198"/>
      <c r="B318" s="199"/>
      <c r="C318" s="198"/>
      <c r="D318" s="198"/>
      <c r="E318" s="198"/>
      <c r="F318" s="198"/>
      <c r="G318" s="198"/>
      <c r="H318" s="198"/>
      <c r="I318" s="198"/>
      <c r="J318" s="198"/>
      <c r="K318" s="198"/>
      <c r="L318" s="198"/>
      <c r="M318" s="198"/>
      <c r="N318" s="198"/>
      <c r="O318" s="198"/>
      <c r="P318" s="198"/>
      <c r="Q318" s="198"/>
      <c r="R318" s="198"/>
      <c r="S318" s="198"/>
      <c r="T318" s="198"/>
      <c r="U318" s="198"/>
      <c r="V318" s="198"/>
      <c r="W318" s="198"/>
      <c r="X318" s="198"/>
      <c r="Y318" s="198"/>
      <c r="Z318" s="198"/>
      <c r="AA318" s="198"/>
    </row>
    <row xmlns:x14ac="http://schemas.microsoft.com/office/spreadsheetml/2009/9/ac" r="319" ht="15.75" x14ac:dyDescent="0.25">
      <c r="A319" s="198"/>
      <c r="B319" s="199"/>
      <c r="C319" s="198"/>
      <c r="D319" s="198"/>
      <c r="E319" s="198"/>
      <c r="F319" s="198"/>
      <c r="G319" s="198"/>
      <c r="H319" s="198"/>
      <c r="I319" s="198"/>
      <c r="J319" s="198"/>
      <c r="K319" s="198"/>
      <c r="L319" s="198"/>
      <c r="M319" s="198"/>
      <c r="N319" s="198"/>
      <c r="O319" s="198"/>
      <c r="P319" s="198"/>
      <c r="Q319" s="198"/>
      <c r="R319" s="198"/>
      <c r="S319" s="198"/>
      <c r="T319" s="198"/>
      <c r="U319" s="198"/>
      <c r="V319" s="198"/>
      <c r="W319" s="198"/>
      <c r="X319" s="198"/>
      <c r="Y319" s="198"/>
      <c r="Z319" s="198"/>
      <c r="AA319" s="198"/>
    </row>
    <row xmlns:x14ac="http://schemas.microsoft.com/office/spreadsheetml/2009/9/ac" r="320" ht="15.75" x14ac:dyDescent="0.25">
      <c r="A320" s="198"/>
      <c r="B320" s="199"/>
      <c r="C320" s="198"/>
      <c r="D320" s="198"/>
      <c r="E320" s="198"/>
      <c r="F320" s="198"/>
      <c r="G320" s="198"/>
      <c r="H320" s="198"/>
      <c r="I320" s="198"/>
      <c r="J320" s="198"/>
      <c r="K320" s="198"/>
      <c r="L320" s="198"/>
      <c r="M320" s="198"/>
      <c r="N320" s="198"/>
      <c r="O320" s="198"/>
      <c r="P320" s="198"/>
      <c r="Q320" s="198"/>
      <c r="R320" s="198"/>
      <c r="S320" s="198"/>
      <c r="T320" s="198"/>
      <c r="U320" s="198"/>
      <c r="V320" s="198"/>
      <c r="W320" s="198"/>
      <c r="X320" s="198"/>
      <c r="Y320" s="198"/>
      <c r="Z320" s="198"/>
      <c r="AA320" s="198"/>
    </row>
    <row xmlns:x14ac="http://schemas.microsoft.com/office/spreadsheetml/2009/9/ac" r="321" ht="15.75" x14ac:dyDescent="0.25">
      <c r="A321" s="198"/>
      <c r="B321" s="199"/>
      <c r="C321" s="198"/>
      <c r="D321" s="198"/>
      <c r="E321" s="198"/>
      <c r="F321" s="198"/>
      <c r="G321" s="198"/>
      <c r="H321" s="198"/>
      <c r="I321" s="198"/>
      <c r="J321" s="198"/>
      <c r="K321" s="198"/>
      <c r="L321" s="198"/>
      <c r="M321" s="198"/>
      <c r="N321" s="198"/>
      <c r="O321" s="198"/>
      <c r="P321" s="198"/>
      <c r="Q321" s="198"/>
      <c r="R321" s="198"/>
      <c r="S321" s="198"/>
      <c r="T321" s="198"/>
      <c r="U321" s="198"/>
      <c r="V321" s="198"/>
      <c r="W321" s="198"/>
      <c r="X321" s="198"/>
      <c r="Y321" s="198"/>
      <c r="Z321" s="198"/>
      <c r="AA321" s="198"/>
    </row>
    <row xmlns:x14ac="http://schemas.microsoft.com/office/spreadsheetml/2009/9/ac" r="322" ht="15.75" x14ac:dyDescent="0.25">
      <c r="A322" s="198"/>
      <c r="B322" s="199"/>
      <c r="C322" s="198"/>
      <c r="D322" s="198"/>
      <c r="E322" s="198"/>
      <c r="F322" s="198"/>
      <c r="G322" s="198"/>
      <c r="H322" s="198"/>
      <c r="I322" s="198"/>
      <c r="J322" s="198"/>
      <c r="K322" s="198"/>
      <c r="L322" s="198"/>
      <c r="M322" s="198"/>
      <c r="N322" s="198"/>
      <c r="O322" s="198"/>
      <c r="P322" s="198"/>
      <c r="Q322" s="198"/>
      <c r="R322" s="198"/>
      <c r="S322" s="198"/>
      <c r="T322" s="198"/>
      <c r="U322" s="198"/>
      <c r="V322" s="198"/>
      <c r="W322" s="198"/>
      <c r="X322" s="198"/>
      <c r="Y322" s="198"/>
      <c r="Z322" s="198"/>
      <c r="AA322" s="198"/>
    </row>
    <row xmlns:x14ac="http://schemas.microsoft.com/office/spreadsheetml/2009/9/ac" r="323" ht="15.75" x14ac:dyDescent="0.25">
      <c r="A323" s="198"/>
      <c r="B323" s="199"/>
      <c r="C323" s="198"/>
      <c r="D323" s="198"/>
      <c r="E323" s="198"/>
      <c r="F323" s="198"/>
      <c r="G323" s="198"/>
      <c r="H323" s="198"/>
      <c r="I323" s="198"/>
      <c r="J323" s="198"/>
      <c r="K323" s="198"/>
      <c r="L323" s="198"/>
      <c r="M323" s="198"/>
      <c r="N323" s="198"/>
      <c r="O323" s="198"/>
      <c r="P323" s="198"/>
      <c r="Q323" s="198"/>
      <c r="R323" s="198"/>
      <c r="S323" s="198"/>
      <c r="T323" s="198"/>
      <c r="U323" s="198"/>
      <c r="V323" s="198"/>
      <c r="W323" s="198"/>
      <c r="X323" s="198"/>
      <c r="Y323" s="198"/>
      <c r="Z323" s="198"/>
      <c r="AA323" s="198"/>
    </row>
    <row xmlns:x14ac="http://schemas.microsoft.com/office/spreadsheetml/2009/9/ac" r="324" ht="15.75" x14ac:dyDescent="0.25">
      <c r="A324" s="198"/>
      <c r="B324" s="199"/>
      <c r="C324" s="198"/>
      <c r="D324" s="198"/>
      <c r="E324" s="198"/>
      <c r="F324" s="198"/>
      <c r="G324" s="198"/>
      <c r="H324" s="198"/>
      <c r="I324" s="198"/>
      <c r="J324" s="198"/>
      <c r="K324" s="198"/>
      <c r="L324" s="198"/>
      <c r="M324" s="198"/>
      <c r="N324" s="198"/>
      <c r="O324" s="198"/>
      <c r="P324" s="198"/>
      <c r="Q324" s="198"/>
      <c r="R324" s="198"/>
      <c r="S324" s="198"/>
      <c r="T324" s="198"/>
      <c r="U324" s="198"/>
      <c r="V324" s="198"/>
      <c r="W324" s="198"/>
      <c r="X324" s="198"/>
      <c r="Y324" s="198"/>
      <c r="Z324" s="198"/>
      <c r="AA324" s="198"/>
    </row>
    <row xmlns:x14ac="http://schemas.microsoft.com/office/spreadsheetml/2009/9/ac" r="325" ht="15.75" x14ac:dyDescent="0.25">
      <c r="A325" s="198"/>
      <c r="B325" s="199"/>
      <c r="C325" s="198"/>
      <c r="D325" s="198"/>
      <c r="E325" s="198"/>
      <c r="F325" s="198"/>
      <c r="G325" s="198"/>
      <c r="H325" s="198"/>
      <c r="I325" s="198"/>
      <c r="J325" s="198"/>
      <c r="K325" s="198"/>
      <c r="L325" s="198"/>
      <c r="M325" s="198"/>
      <c r="N325" s="198"/>
      <c r="O325" s="198"/>
      <c r="P325" s="198"/>
      <c r="Q325" s="198"/>
      <c r="R325" s="198"/>
      <c r="S325" s="198"/>
      <c r="T325" s="198"/>
      <c r="U325" s="198"/>
      <c r="V325" s="198"/>
      <c r="W325" s="198"/>
      <c r="X325" s="198"/>
      <c r="Y325" s="198"/>
      <c r="Z325" s="198"/>
      <c r="AA325" s="198"/>
    </row>
    <row xmlns:x14ac="http://schemas.microsoft.com/office/spreadsheetml/2009/9/ac" r="326" ht="15.75" x14ac:dyDescent="0.25">
      <c r="A326" s="198"/>
      <c r="B326" s="199"/>
      <c r="C326" s="198"/>
      <c r="D326" s="198"/>
      <c r="E326" s="198"/>
      <c r="F326" s="198"/>
      <c r="G326" s="198"/>
      <c r="H326" s="198"/>
      <c r="I326" s="198"/>
      <c r="J326" s="198"/>
      <c r="K326" s="198"/>
      <c r="L326" s="198"/>
      <c r="M326" s="198"/>
      <c r="N326" s="198"/>
      <c r="O326" s="198"/>
      <c r="P326" s="198"/>
      <c r="Q326" s="198"/>
      <c r="R326" s="198"/>
      <c r="S326" s="198"/>
      <c r="T326" s="198"/>
      <c r="U326" s="198"/>
      <c r="V326" s="198"/>
      <c r="W326" s="198"/>
      <c r="X326" s="198"/>
      <c r="Y326" s="198"/>
      <c r="Z326" s="198"/>
      <c r="AA326" s="198"/>
    </row>
    <row xmlns:x14ac="http://schemas.microsoft.com/office/spreadsheetml/2009/9/ac" r="327" ht="15.75" x14ac:dyDescent="0.25">
      <c r="A327" s="198"/>
      <c r="B327" s="199"/>
      <c r="C327" s="198"/>
      <c r="D327" s="198"/>
      <c r="E327" s="198"/>
      <c r="F327" s="198"/>
      <c r="G327" s="198"/>
      <c r="H327" s="198"/>
      <c r="I327" s="198"/>
      <c r="J327" s="198"/>
      <c r="K327" s="198"/>
      <c r="L327" s="198"/>
      <c r="M327" s="198"/>
      <c r="N327" s="198"/>
      <c r="O327" s="198"/>
      <c r="P327" s="198"/>
      <c r="Q327" s="198"/>
      <c r="R327" s="198"/>
      <c r="S327" s="198"/>
      <c r="T327" s="198"/>
      <c r="U327" s="198"/>
      <c r="V327" s="198"/>
      <c r="W327" s="198"/>
      <c r="X327" s="198"/>
      <c r="Y327" s="198"/>
      <c r="Z327" s="198"/>
      <c r="AA327" s="198"/>
    </row>
    <row xmlns:x14ac="http://schemas.microsoft.com/office/spreadsheetml/2009/9/ac" r="328" ht="15.75" x14ac:dyDescent="0.25">
      <c r="A328" s="198"/>
      <c r="B328" s="199"/>
      <c r="C328" s="198"/>
      <c r="D328" s="198"/>
      <c r="E328" s="198"/>
      <c r="F328" s="198"/>
      <c r="G328" s="198"/>
      <c r="H328" s="198"/>
      <c r="I328" s="198"/>
      <c r="J328" s="198"/>
      <c r="K328" s="198"/>
      <c r="L328" s="198"/>
      <c r="M328" s="198"/>
      <c r="N328" s="198"/>
      <c r="O328" s="198"/>
      <c r="P328" s="198"/>
      <c r="Q328" s="198"/>
      <c r="R328" s="198"/>
      <c r="S328" s="198"/>
      <c r="T328" s="198"/>
      <c r="U328" s="198"/>
      <c r="V328" s="198"/>
      <c r="W328" s="198"/>
      <c r="X328" s="198"/>
      <c r="Y328" s="198"/>
      <c r="Z328" s="198"/>
      <c r="AA328" s="198"/>
    </row>
    <row xmlns:x14ac="http://schemas.microsoft.com/office/spreadsheetml/2009/9/ac" r="329" ht="15.75" x14ac:dyDescent="0.25">
      <c r="A329" s="198"/>
      <c r="B329" s="199"/>
      <c r="C329" s="198"/>
      <c r="D329" s="198"/>
      <c r="E329" s="198"/>
      <c r="F329" s="198"/>
      <c r="G329" s="198"/>
      <c r="H329" s="198"/>
      <c r="I329" s="198"/>
      <c r="J329" s="198"/>
      <c r="K329" s="198"/>
      <c r="L329" s="198"/>
      <c r="M329" s="198"/>
      <c r="N329" s="198"/>
      <c r="O329" s="198"/>
      <c r="P329" s="198"/>
      <c r="Q329" s="198"/>
      <c r="R329" s="198"/>
      <c r="S329" s="198"/>
      <c r="T329" s="198"/>
      <c r="U329" s="198"/>
      <c r="V329" s="198"/>
      <c r="W329" s="198"/>
      <c r="X329" s="198"/>
      <c r="Y329" s="198"/>
      <c r="Z329" s="198"/>
      <c r="AA329" s="198"/>
    </row>
    <row xmlns:x14ac="http://schemas.microsoft.com/office/spreadsheetml/2009/9/ac" r="330" ht="15.75" x14ac:dyDescent="0.25">
      <c r="A330" s="198"/>
      <c r="B330" s="199"/>
      <c r="C330" s="198"/>
      <c r="D330" s="198"/>
      <c r="E330" s="198"/>
      <c r="F330" s="198"/>
      <c r="G330" s="198"/>
      <c r="H330" s="198"/>
      <c r="I330" s="198"/>
      <c r="J330" s="198"/>
      <c r="K330" s="198"/>
      <c r="L330" s="198"/>
      <c r="M330" s="198"/>
      <c r="N330" s="198"/>
      <c r="O330" s="198"/>
      <c r="P330" s="198"/>
      <c r="Q330" s="198"/>
      <c r="R330" s="198"/>
      <c r="S330" s="198"/>
      <c r="T330" s="198"/>
      <c r="U330" s="198"/>
      <c r="V330" s="198"/>
      <c r="W330" s="198"/>
      <c r="X330" s="198"/>
      <c r="Y330" s="198"/>
      <c r="Z330" s="198"/>
      <c r="AA330" s="198"/>
    </row>
    <row xmlns:x14ac="http://schemas.microsoft.com/office/spreadsheetml/2009/9/ac" r="331" ht="15.75" x14ac:dyDescent="0.25">
      <c r="A331" s="198"/>
      <c r="B331" s="199"/>
      <c r="C331" s="198"/>
      <c r="D331" s="198"/>
      <c r="E331" s="198"/>
      <c r="F331" s="198"/>
      <c r="G331" s="198"/>
      <c r="H331" s="198"/>
      <c r="I331" s="198"/>
      <c r="J331" s="198"/>
      <c r="K331" s="198"/>
      <c r="L331" s="198"/>
      <c r="M331" s="198"/>
      <c r="N331" s="198"/>
      <c r="O331" s="198"/>
      <c r="P331" s="198"/>
      <c r="Q331" s="198"/>
      <c r="R331" s="198"/>
      <c r="S331" s="198"/>
      <c r="T331" s="198"/>
      <c r="U331" s="198"/>
      <c r="V331" s="198"/>
      <c r="W331" s="198"/>
      <c r="X331" s="198"/>
      <c r="Y331" s="198"/>
      <c r="Z331" s="198"/>
      <c r="AA331" s="198"/>
    </row>
    <row xmlns:x14ac="http://schemas.microsoft.com/office/spreadsheetml/2009/9/ac" r="332" ht="15.75" x14ac:dyDescent="0.25">
      <c r="A332" s="198"/>
      <c r="B332" s="199"/>
      <c r="C332" s="198"/>
      <c r="D332" s="198"/>
      <c r="E332" s="198"/>
      <c r="F332" s="198"/>
      <c r="G332" s="198"/>
      <c r="H332" s="198"/>
      <c r="I332" s="198"/>
      <c r="J332" s="198"/>
      <c r="K332" s="198"/>
      <c r="L332" s="198"/>
      <c r="M332" s="198"/>
      <c r="N332" s="198"/>
      <c r="O332" s="198"/>
      <c r="P332" s="198"/>
      <c r="Q332" s="198"/>
      <c r="R332" s="198"/>
      <c r="S332" s="198"/>
      <c r="T332" s="198"/>
      <c r="U332" s="198"/>
      <c r="V332" s="198"/>
      <c r="W332" s="198"/>
      <c r="X332" s="198"/>
      <c r="Y332" s="198"/>
      <c r="Z332" s="198"/>
      <c r="AA332" s="198"/>
    </row>
    <row xmlns:x14ac="http://schemas.microsoft.com/office/spreadsheetml/2009/9/ac" r="333" ht="15.75" x14ac:dyDescent="0.25">
      <c r="A333" s="198"/>
      <c r="B333" s="199"/>
      <c r="C333" s="198"/>
      <c r="D333" s="198"/>
      <c r="E333" s="198"/>
      <c r="F333" s="198"/>
      <c r="G333" s="198"/>
      <c r="H333" s="198"/>
      <c r="I333" s="198"/>
      <c r="J333" s="198"/>
      <c r="K333" s="198"/>
      <c r="L333" s="198"/>
      <c r="M333" s="198"/>
      <c r="N333" s="198"/>
      <c r="O333" s="198"/>
      <c r="P333" s="198"/>
      <c r="Q333" s="198"/>
      <c r="R333" s="198"/>
      <c r="S333" s="198"/>
      <c r="T333" s="198"/>
      <c r="U333" s="198"/>
      <c r="V333" s="198"/>
      <c r="W333" s="198"/>
      <c r="X333" s="198"/>
      <c r="Y333" s="198"/>
      <c r="Z333" s="198"/>
      <c r="AA333" s="198"/>
    </row>
    <row xmlns:x14ac="http://schemas.microsoft.com/office/spreadsheetml/2009/9/ac" r="334" ht="15.75" x14ac:dyDescent="0.25">
      <c r="A334" s="198"/>
      <c r="B334" s="199"/>
      <c r="C334" s="198"/>
      <c r="D334" s="198"/>
      <c r="E334" s="198"/>
      <c r="F334" s="198"/>
      <c r="G334" s="198"/>
      <c r="H334" s="198"/>
      <c r="I334" s="198"/>
      <c r="J334" s="198"/>
      <c r="K334" s="198"/>
      <c r="L334" s="198"/>
      <c r="M334" s="198"/>
      <c r="N334" s="198"/>
      <c r="O334" s="198"/>
      <c r="P334" s="198"/>
      <c r="Q334" s="198"/>
      <c r="R334" s="198"/>
      <c r="S334" s="198"/>
      <c r="T334" s="198"/>
      <c r="U334" s="198"/>
      <c r="V334" s="198"/>
      <c r="W334" s="198"/>
      <c r="X334" s="198"/>
      <c r="Y334" s="198"/>
      <c r="Z334" s="198"/>
      <c r="AA334" s="198"/>
    </row>
    <row xmlns:x14ac="http://schemas.microsoft.com/office/spreadsheetml/2009/9/ac" r="335" ht="15.75" x14ac:dyDescent="0.25">
      <c r="A335" s="198"/>
      <c r="B335" s="199"/>
      <c r="C335" s="198"/>
      <c r="D335" s="198"/>
      <c r="E335" s="198"/>
      <c r="F335" s="198"/>
      <c r="G335" s="198"/>
      <c r="H335" s="198"/>
      <c r="I335" s="198"/>
      <c r="J335" s="198"/>
      <c r="K335" s="198"/>
      <c r="L335" s="198"/>
      <c r="M335" s="198"/>
      <c r="N335" s="198"/>
      <c r="O335" s="198"/>
      <c r="P335" s="198"/>
      <c r="Q335" s="198"/>
      <c r="R335" s="198"/>
      <c r="S335" s="198"/>
      <c r="T335" s="198"/>
      <c r="U335" s="198"/>
      <c r="V335" s="198"/>
      <c r="W335" s="198"/>
      <c r="X335" s="198"/>
      <c r="Y335" s="198"/>
      <c r="Z335" s="198"/>
      <c r="AA335" s="198"/>
    </row>
    <row xmlns:x14ac="http://schemas.microsoft.com/office/spreadsheetml/2009/9/ac" r="336" ht="15.75" x14ac:dyDescent="0.25">
      <c r="A336" s="198"/>
      <c r="B336" s="199"/>
      <c r="C336" s="198"/>
      <c r="D336" s="198"/>
      <c r="E336" s="198"/>
      <c r="F336" s="198"/>
      <c r="G336" s="198"/>
      <c r="H336" s="198"/>
      <c r="I336" s="198"/>
      <c r="J336" s="198"/>
      <c r="K336" s="198"/>
      <c r="L336" s="198"/>
      <c r="M336" s="198"/>
      <c r="N336" s="198"/>
      <c r="O336" s="198"/>
      <c r="P336" s="198"/>
      <c r="Q336" s="198"/>
      <c r="R336" s="198"/>
      <c r="S336" s="198"/>
      <c r="T336" s="198"/>
      <c r="U336" s="198"/>
      <c r="V336" s="198"/>
      <c r="W336" s="198"/>
      <c r="X336" s="198"/>
      <c r="Y336" s="198"/>
      <c r="Z336" s="198"/>
      <c r="AA336" s="198"/>
    </row>
    <row xmlns:x14ac="http://schemas.microsoft.com/office/spreadsheetml/2009/9/ac" r="337" ht="15.75" x14ac:dyDescent="0.25">
      <c r="A337" s="198"/>
      <c r="B337" s="199"/>
      <c r="C337" s="198"/>
      <c r="D337" s="198"/>
      <c r="E337" s="198"/>
      <c r="F337" s="198"/>
      <c r="G337" s="198"/>
      <c r="H337" s="198"/>
      <c r="I337" s="198"/>
      <c r="J337" s="198"/>
      <c r="K337" s="198"/>
      <c r="L337" s="198"/>
      <c r="M337" s="198"/>
      <c r="N337" s="198"/>
      <c r="O337" s="198"/>
      <c r="P337" s="198"/>
      <c r="Q337" s="198"/>
      <c r="R337" s="198"/>
      <c r="S337" s="198"/>
      <c r="T337" s="198"/>
      <c r="U337" s="198"/>
      <c r="V337" s="198"/>
      <c r="W337" s="198"/>
      <c r="X337" s="198"/>
      <c r="Y337" s="198"/>
      <c r="Z337" s="198"/>
      <c r="AA337" s="198"/>
    </row>
    <row xmlns:x14ac="http://schemas.microsoft.com/office/spreadsheetml/2009/9/ac" r="338" ht="15.75" x14ac:dyDescent="0.25">
      <c r="A338" s="198"/>
      <c r="B338" s="199"/>
      <c r="C338" s="198"/>
      <c r="D338" s="198"/>
      <c r="E338" s="198"/>
      <c r="F338" s="198"/>
      <c r="G338" s="198"/>
      <c r="H338" s="198"/>
      <c r="I338" s="198"/>
      <c r="J338" s="198"/>
      <c r="K338" s="198"/>
      <c r="L338" s="198"/>
      <c r="M338" s="198"/>
      <c r="N338" s="198"/>
      <c r="O338" s="198"/>
      <c r="P338" s="198"/>
      <c r="Q338" s="198"/>
      <c r="R338" s="198"/>
      <c r="S338" s="198"/>
      <c r="T338" s="198"/>
      <c r="U338" s="198"/>
      <c r="V338" s="198"/>
      <c r="W338" s="198"/>
      <c r="X338" s="198"/>
      <c r="Y338" s="198"/>
      <c r="Z338" s="198"/>
      <c r="AA338" s="198"/>
    </row>
    <row xmlns:x14ac="http://schemas.microsoft.com/office/spreadsheetml/2009/9/ac" r="339" ht="15.75" x14ac:dyDescent="0.25">
      <c r="A339" s="198"/>
      <c r="B339" s="199"/>
      <c r="C339" s="198"/>
      <c r="D339" s="198"/>
      <c r="E339" s="198"/>
      <c r="F339" s="198"/>
      <c r="G339" s="198"/>
      <c r="H339" s="198"/>
      <c r="I339" s="198"/>
      <c r="J339" s="198"/>
      <c r="K339" s="198"/>
      <c r="L339" s="198"/>
      <c r="M339" s="198"/>
      <c r="N339" s="198"/>
      <c r="O339" s="198"/>
      <c r="P339" s="198"/>
      <c r="Q339" s="198"/>
      <c r="R339" s="198"/>
      <c r="S339" s="198"/>
      <c r="T339" s="198"/>
      <c r="U339" s="198"/>
      <c r="V339" s="198"/>
      <c r="W339" s="198"/>
      <c r="X339" s="198"/>
      <c r="Y339" s="198"/>
      <c r="Z339" s="198"/>
      <c r="AA339" s="198"/>
    </row>
    <row xmlns:x14ac="http://schemas.microsoft.com/office/spreadsheetml/2009/9/ac" r="340" ht="15.75" x14ac:dyDescent="0.25">
      <c r="A340" s="198"/>
      <c r="B340" s="199"/>
      <c r="C340" s="198"/>
      <c r="D340" s="198"/>
      <c r="E340" s="198"/>
      <c r="F340" s="198"/>
      <c r="G340" s="198"/>
      <c r="H340" s="198"/>
      <c r="I340" s="198"/>
      <c r="J340" s="198"/>
      <c r="K340" s="198"/>
      <c r="L340" s="198"/>
      <c r="M340" s="198"/>
      <c r="N340" s="198"/>
      <c r="O340" s="198"/>
      <c r="P340" s="198"/>
      <c r="Q340" s="198"/>
      <c r="R340" s="198"/>
      <c r="S340" s="198"/>
      <c r="T340" s="198"/>
      <c r="U340" s="198"/>
      <c r="V340" s="198"/>
      <c r="W340" s="198"/>
      <c r="X340" s="198"/>
      <c r="Y340" s="198"/>
      <c r="Z340" s="198"/>
      <c r="AA340" s="198"/>
    </row>
    <row xmlns:x14ac="http://schemas.microsoft.com/office/spreadsheetml/2009/9/ac" r="341" ht="15.75" x14ac:dyDescent="0.25">
      <c r="A341" s="198"/>
      <c r="B341" s="199"/>
      <c r="C341" s="198"/>
      <c r="D341" s="198"/>
      <c r="E341" s="198"/>
      <c r="F341" s="198"/>
      <c r="G341" s="198"/>
      <c r="H341" s="198"/>
      <c r="I341" s="198"/>
      <c r="J341" s="198"/>
      <c r="K341" s="198"/>
      <c r="L341" s="198"/>
      <c r="M341" s="198"/>
      <c r="N341" s="198"/>
      <c r="O341" s="198"/>
      <c r="P341" s="198"/>
      <c r="Q341" s="198"/>
      <c r="R341" s="198"/>
      <c r="S341" s="198"/>
      <c r="T341" s="198"/>
      <c r="U341" s="198"/>
      <c r="V341" s="198"/>
      <c r="W341" s="198"/>
      <c r="X341" s="198"/>
      <c r="Y341" s="198"/>
      <c r="Z341" s="198"/>
      <c r="AA341" s="198"/>
    </row>
    <row xmlns:x14ac="http://schemas.microsoft.com/office/spreadsheetml/2009/9/ac" r="342" ht="15.75" x14ac:dyDescent="0.25">
      <c r="A342" s="198"/>
      <c r="B342" s="199"/>
      <c r="C342" s="198"/>
      <c r="D342" s="198"/>
      <c r="E342" s="198"/>
      <c r="F342" s="198"/>
      <c r="G342" s="198"/>
      <c r="H342" s="198"/>
      <c r="I342" s="198"/>
      <c r="J342" s="198"/>
      <c r="K342" s="198"/>
      <c r="L342" s="198"/>
      <c r="M342" s="198"/>
      <c r="N342" s="198"/>
      <c r="O342" s="198"/>
      <c r="P342" s="198"/>
      <c r="Q342" s="198"/>
      <c r="R342" s="198"/>
      <c r="S342" s="198"/>
      <c r="T342" s="198"/>
      <c r="U342" s="198"/>
      <c r="V342" s="198"/>
      <c r="W342" s="198"/>
      <c r="X342" s="198"/>
      <c r="Y342" s="198"/>
      <c r="Z342" s="198"/>
      <c r="AA342" s="198"/>
    </row>
    <row xmlns:x14ac="http://schemas.microsoft.com/office/spreadsheetml/2009/9/ac" r="343" ht="15.75" x14ac:dyDescent="0.25">
      <c r="A343" s="198"/>
      <c r="B343" s="199"/>
      <c r="C343" s="198"/>
      <c r="D343" s="198"/>
      <c r="E343" s="198"/>
      <c r="F343" s="198"/>
      <c r="G343" s="198"/>
      <c r="H343" s="198"/>
      <c r="I343" s="198"/>
      <c r="J343" s="198"/>
      <c r="K343" s="198"/>
      <c r="L343" s="198"/>
      <c r="M343" s="198"/>
      <c r="N343" s="198"/>
      <c r="O343" s="198"/>
      <c r="P343" s="198"/>
      <c r="Q343" s="198"/>
      <c r="R343" s="198"/>
      <c r="S343" s="198"/>
      <c r="T343" s="198"/>
      <c r="U343" s="198"/>
      <c r="V343" s="198"/>
      <c r="W343" s="198"/>
      <c r="X343" s="198"/>
      <c r="Y343" s="198"/>
      <c r="Z343" s="198"/>
      <c r="AA343" s="198"/>
    </row>
    <row xmlns:x14ac="http://schemas.microsoft.com/office/spreadsheetml/2009/9/ac" r="344" ht="15.75" x14ac:dyDescent="0.25">
      <c r="A344" s="198"/>
      <c r="B344" s="199"/>
      <c r="C344" s="198"/>
      <c r="D344" s="198"/>
      <c r="E344" s="198"/>
      <c r="F344" s="198"/>
      <c r="G344" s="198"/>
      <c r="H344" s="198"/>
      <c r="I344" s="198"/>
      <c r="J344" s="198"/>
      <c r="K344" s="198"/>
      <c r="L344" s="198"/>
      <c r="M344" s="198"/>
      <c r="N344" s="198"/>
      <c r="O344" s="198"/>
      <c r="P344" s="198"/>
      <c r="Q344" s="198"/>
      <c r="R344" s="198"/>
      <c r="S344" s="198"/>
      <c r="T344" s="198"/>
      <c r="U344" s="198"/>
      <c r="V344" s="198"/>
      <c r="W344" s="198"/>
      <c r="X344" s="198"/>
      <c r="Y344" s="198"/>
      <c r="Z344" s="198"/>
      <c r="AA344" s="198"/>
    </row>
    <row xmlns:x14ac="http://schemas.microsoft.com/office/spreadsheetml/2009/9/ac" r="345" ht="15.75" x14ac:dyDescent="0.25">
      <c r="A345" s="198"/>
      <c r="B345" s="199"/>
      <c r="C345" s="198"/>
      <c r="D345" s="198"/>
      <c r="E345" s="198"/>
      <c r="F345" s="198"/>
      <c r="G345" s="198"/>
      <c r="H345" s="198"/>
      <c r="I345" s="198"/>
      <c r="J345" s="198"/>
      <c r="K345" s="198"/>
      <c r="L345" s="198"/>
      <c r="M345" s="198"/>
      <c r="N345" s="198"/>
      <c r="O345" s="198"/>
      <c r="P345" s="198"/>
      <c r="Q345" s="198"/>
      <c r="R345" s="198"/>
      <c r="S345" s="198"/>
      <c r="T345" s="198"/>
      <c r="U345" s="198"/>
      <c r="V345" s="198"/>
      <c r="W345" s="198"/>
      <c r="X345" s="198"/>
      <c r="Y345" s="198"/>
      <c r="Z345" s="198"/>
      <c r="AA345" s="198"/>
    </row>
    <row xmlns:x14ac="http://schemas.microsoft.com/office/spreadsheetml/2009/9/ac" r="346" ht="15.75" x14ac:dyDescent="0.25">
      <c r="A346" s="198"/>
      <c r="B346" s="199"/>
      <c r="C346" s="198"/>
      <c r="D346" s="198"/>
      <c r="E346" s="198"/>
      <c r="F346" s="198"/>
      <c r="G346" s="198"/>
      <c r="H346" s="198"/>
      <c r="I346" s="198"/>
      <c r="J346" s="198"/>
      <c r="K346" s="198"/>
      <c r="L346" s="198"/>
      <c r="M346" s="198"/>
      <c r="N346" s="198"/>
      <c r="O346" s="198"/>
      <c r="P346" s="198"/>
      <c r="Q346" s="198"/>
      <c r="R346" s="198"/>
      <c r="S346" s="198"/>
      <c r="T346" s="198"/>
      <c r="U346" s="198"/>
      <c r="V346" s="198"/>
      <c r="W346" s="198"/>
      <c r="X346" s="198"/>
      <c r="Y346" s="198"/>
      <c r="Z346" s="198"/>
      <c r="AA346" s="198"/>
    </row>
    <row xmlns:x14ac="http://schemas.microsoft.com/office/spreadsheetml/2009/9/ac" r="347" ht="15.75" x14ac:dyDescent="0.25">
      <c r="A347" s="198"/>
      <c r="B347" s="199"/>
      <c r="C347" s="198"/>
      <c r="D347" s="198"/>
      <c r="E347" s="198"/>
      <c r="F347" s="198"/>
      <c r="G347" s="198"/>
      <c r="H347" s="198"/>
      <c r="I347" s="198"/>
      <c r="J347" s="198"/>
      <c r="K347" s="198"/>
      <c r="L347" s="198"/>
      <c r="M347" s="198"/>
      <c r="N347" s="198"/>
      <c r="O347" s="198"/>
      <c r="P347" s="198"/>
      <c r="Q347" s="198"/>
      <c r="R347" s="198"/>
      <c r="S347" s="198"/>
      <c r="T347" s="198"/>
      <c r="U347" s="198"/>
      <c r="V347" s="198"/>
      <c r="W347" s="198"/>
      <c r="X347" s="198"/>
      <c r="Y347" s="198"/>
      <c r="Z347" s="198"/>
      <c r="AA347" s="198"/>
    </row>
    <row xmlns:x14ac="http://schemas.microsoft.com/office/spreadsheetml/2009/9/ac" r="348" ht="15.75" x14ac:dyDescent="0.25">
      <c r="A348" s="198"/>
      <c r="B348" s="199"/>
      <c r="C348" s="198"/>
      <c r="D348" s="198"/>
      <c r="E348" s="198"/>
      <c r="F348" s="198"/>
      <c r="G348" s="198"/>
      <c r="H348" s="198"/>
      <c r="I348" s="198"/>
      <c r="J348" s="198"/>
      <c r="K348" s="198"/>
      <c r="L348" s="198"/>
      <c r="M348" s="198"/>
      <c r="N348" s="198"/>
      <c r="O348" s="198"/>
      <c r="P348" s="198"/>
      <c r="Q348" s="198"/>
      <c r="R348" s="198"/>
      <c r="S348" s="198"/>
      <c r="T348" s="198"/>
      <c r="U348" s="198"/>
      <c r="V348" s="198"/>
      <c r="W348" s="198"/>
      <c r="X348" s="198"/>
      <c r="Y348" s="198"/>
      <c r="Z348" s="198"/>
      <c r="AA348" s="198"/>
    </row>
    <row xmlns:x14ac="http://schemas.microsoft.com/office/spreadsheetml/2009/9/ac" r="349" ht="15.75" x14ac:dyDescent="0.25">
      <c r="A349" s="198"/>
      <c r="B349" s="199"/>
      <c r="C349" s="198"/>
      <c r="D349" s="198"/>
      <c r="E349" s="198"/>
      <c r="F349" s="198"/>
      <c r="G349" s="198"/>
      <c r="H349" s="198"/>
      <c r="I349" s="198"/>
      <c r="J349" s="198"/>
      <c r="K349" s="198"/>
      <c r="L349" s="198"/>
      <c r="M349" s="198"/>
      <c r="N349" s="198"/>
      <c r="O349" s="198"/>
      <c r="P349" s="198"/>
      <c r="Q349" s="198"/>
      <c r="R349" s="198"/>
      <c r="S349" s="198"/>
      <c r="T349" s="198"/>
      <c r="U349" s="198"/>
      <c r="V349" s="198"/>
      <c r="W349" s="198"/>
      <c r="X349" s="198"/>
      <c r="Y349" s="198"/>
      <c r="Z349" s="198"/>
      <c r="AA349" s="198"/>
    </row>
    <row xmlns:x14ac="http://schemas.microsoft.com/office/spreadsheetml/2009/9/ac" r="350" ht="15.75" x14ac:dyDescent="0.25">
      <c r="A350" s="198"/>
      <c r="B350" s="199"/>
      <c r="C350" s="198"/>
      <c r="D350" s="198"/>
      <c r="E350" s="198"/>
      <c r="F350" s="198"/>
      <c r="G350" s="198"/>
      <c r="H350" s="198"/>
      <c r="I350" s="198"/>
      <c r="J350" s="198"/>
      <c r="K350" s="198"/>
      <c r="L350" s="198"/>
      <c r="M350" s="198"/>
      <c r="N350" s="198"/>
      <c r="O350" s="198"/>
      <c r="P350" s="198"/>
      <c r="Q350" s="198"/>
      <c r="R350" s="198"/>
      <c r="S350" s="198"/>
      <c r="T350" s="198"/>
      <c r="U350" s="198"/>
      <c r="V350" s="198"/>
      <c r="W350" s="198"/>
      <c r="X350" s="198"/>
      <c r="Y350" s="198"/>
      <c r="Z350" s="198"/>
      <c r="AA350" s="198"/>
    </row>
    <row xmlns:x14ac="http://schemas.microsoft.com/office/spreadsheetml/2009/9/ac" r="351" ht="15.75" x14ac:dyDescent="0.25">
      <c r="A351" s="198"/>
      <c r="B351" s="199"/>
      <c r="C351" s="198"/>
      <c r="D351" s="198"/>
      <c r="E351" s="198"/>
      <c r="F351" s="198"/>
      <c r="G351" s="198"/>
      <c r="H351" s="198"/>
      <c r="I351" s="198"/>
      <c r="J351" s="198"/>
      <c r="K351" s="198"/>
      <c r="L351" s="198"/>
      <c r="M351" s="198"/>
      <c r="N351" s="198"/>
      <c r="O351" s="198"/>
      <c r="P351" s="198"/>
      <c r="Q351" s="198"/>
      <c r="R351" s="198"/>
      <c r="S351" s="198"/>
      <c r="T351" s="198"/>
      <c r="U351" s="198"/>
      <c r="V351" s="198"/>
      <c r="W351" s="198"/>
      <c r="X351" s="198"/>
      <c r="Y351" s="198"/>
      <c r="Z351" s="198"/>
      <c r="AA351" s="198"/>
    </row>
    <row xmlns:x14ac="http://schemas.microsoft.com/office/spreadsheetml/2009/9/ac" r="352" ht="15.75" x14ac:dyDescent="0.25">
      <c r="A352" s="198"/>
      <c r="B352" s="199"/>
      <c r="C352" s="198"/>
      <c r="D352" s="198"/>
      <c r="E352" s="198"/>
      <c r="F352" s="198"/>
      <c r="G352" s="198"/>
      <c r="H352" s="198"/>
      <c r="I352" s="198"/>
      <c r="J352" s="198"/>
      <c r="K352" s="198"/>
      <c r="L352" s="198"/>
      <c r="M352" s="198"/>
      <c r="N352" s="198"/>
      <c r="O352" s="198"/>
      <c r="P352" s="198"/>
      <c r="Q352" s="198"/>
      <c r="R352" s="198"/>
      <c r="S352" s="198"/>
      <c r="T352" s="198"/>
      <c r="U352" s="198"/>
      <c r="V352" s="198"/>
      <c r="W352" s="198"/>
      <c r="X352" s="198"/>
      <c r="Y352" s="198"/>
      <c r="Z352" s="198"/>
      <c r="AA352" s="198"/>
    </row>
    <row xmlns:x14ac="http://schemas.microsoft.com/office/spreadsheetml/2009/9/ac" r="353" ht="15.75" x14ac:dyDescent="0.25">
      <c r="A353" s="198"/>
      <c r="B353" s="199"/>
      <c r="C353" s="198"/>
      <c r="D353" s="198"/>
      <c r="E353" s="198"/>
      <c r="F353" s="198"/>
      <c r="G353" s="198"/>
      <c r="H353" s="198"/>
      <c r="I353" s="198"/>
      <c r="J353" s="198"/>
      <c r="K353" s="198"/>
      <c r="L353" s="198"/>
      <c r="M353" s="198"/>
      <c r="N353" s="198"/>
      <c r="O353" s="198"/>
      <c r="P353" s="198"/>
      <c r="Q353" s="198"/>
      <c r="R353" s="198"/>
      <c r="S353" s="198"/>
      <c r="T353" s="198"/>
      <c r="U353" s="198"/>
      <c r="V353" s="198"/>
      <c r="W353" s="198"/>
      <c r="X353" s="198"/>
      <c r="Y353" s="198"/>
      <c r="Z353" s="198"/>
      <c r="AA353" s="198"/>
    </row>
    <row xmlns:x14ac="http://schemas.microsoft.com/office/spreadsheetml/2009/9/ac" r="354" ht="15.75" x14ac:dyDescent="0.25">
      <c r="A354" s="198"/>
      <c r="B354" s="199"/>
      <c r="C354" s="198"/>
      <c r="D354" s="198"/>
      <c r="E354" s="198"/>
      <c r="F354" s="198"/>
      <c r="G354" s="198"/>
      <c r="H354" s="198"/>
      <c r="I354" s="198"/>
      <c r="J354" s="198"/>
      <c r="K354" s="198"/>
      <c r="L354" s="198"/>
      <c r="M354" s="198"/>
      <c r="N354" s="198"/>
      <c r="O354" s="198"/>
      <c r="P354" s="198"/>
      <c r="Q354" s="198"/>
      <c r="R354" s="198"/>
      <c r="S354" s="198"/>
      <c r="T354" s="198"/>
      <c r="U354" s="198"/>
      <c r="V354" s="198"/>
      <c r="W354" s="198"/>
      <c r="X354" s="198"/>
      <c r="Y354" s="198"/>
      <c r="Z354" s="198"/>
      <c r="AA354" s="198"/>
    </row>
    <row xmlns:x14ac="http://schemas.microsoft.com/office/spreadsheetml/2009/9/ac" r="355" ht="15.75" x14ac:dyDescent="0.25">
      <c r="A355" s="198"/>
      <c r="B355" s="199"/>
      <c r="C355" s="198"/>
      <c r="D355" s="198"/>
      <c r="E355" s="198"/>
      <c r="F355" s="198"/>
      <c r="G355" s="198"/>
      <c r="H355" s="198"/>
      <c r="I355" s="198"/>
      <c r="J355" s="198"/>
      <c r="K355" s="198"/>
      <c r="L355" s="198"/>
      <c r="M355" s="198"/>
      <c r="N355" s="198"/>
      <c r="O355" s="198"/>
      <c r="P355" s="198"/>
      <c r="Q355" s="198"/>
      <c r="R355" s="198"/>
      <c r="S355" s="198"/>
      <c r="T355" s="198"/>
      <c r="U355" s="198"/>
      <c r="V355" s="198"/>
      <c r="W355" s="198"/>
      <c r="X355" s="198"/>
      <c r="Y355" s="198"/>
      <c r="Z355" s="198"/>
      <c r="AA355" s="198"/>
    </row>
    <row xmlns:x14ac="http://schemas.microsoft.com/office/spreadsheetml/2009/9/ac" r="356" ht="15.75" x14ac:dyDescent="0.25">
      <c r="A356" s="198"/>
      <c r="B356" s="199"/>
      <c r="C356" s="198"/>
      <c r="D356" s="198"/>
      <c r="E356" s="198"/>
      <c r="F356" s="198"/>
      <c r="G356" s="198"/>
      <c r="H356" s="198"/>
      <c r="I356" s="198"/>
      <c r="J356" s="198"/>
      <c r="K356" s="198"/>
      <c r="L356" s="198"/>
      <c r="M356" s="198"/>
      <c r="N356" s="198"/>
      <c r="O356" s="198"/>
      <c r="P356" s="198"/>
      <c r="Q356" s="198"/>
      <c r="R356" s="198"/>
      <c r="S356" s="198"/>
      <c r="T356" s="198"/>
      <c r="U356" s="198"/>
      <c r="V356" s="198"/>
      <c r="W356" s="198"/>
      <c r="X356" s="198"/>
      <c r="Y356" s="198"/>
      <c r="Z356" s="198"/>
      <c r="AA356" s="198"/>
    </row>
    <row xmlns:x14ac="http://schemas.microsoft.com/office/spreadsheetml/2009/9/ac" r="357" ht="15.75" x14ac:dyDescent="0.25">
      <c r="A357" s="198"/>
      <c r="B357" s="199"/>
      <c r="C357" s="198"/>
      <c r="D357" s="198"/>
      <c r="E357" s="198"/>
      <c r="F357" s="198"/>
      <c r="G357" s="198"/>
      <c r="H357" s="198"/>
      <c r="I357" s="198"/>
      <c r="J357" s="198"/>
      <c r="K357" s="198"/>
      <c r="L357" s="198"/>
      <c r="M357" s="198"/>
      <c r="N357" s="198"/>
      <c r="O357" s="198"/>
      <c r="P357" s="198"/>
      <c r="Q357" s="198"/>
      <c r="R357" s="198"/>
      <c r="S357" s="198"/>
      <c r="T357" s="198"/>
      <c r="U357" s="198"/>
      <c r="V357" s="198"/>
      <c r="W357" s="198"/>
      <c r="X357" s="198"/>
      <c r="Y357" s="198"/>
      <c r="Z357" s="198"/>
      <c r="AA357" s="198"/>
    </row>
    <row xmlns:x14ac="http://schemas.microsoft.com/office/spreadsheetml/2009/9/ac" r="358" ht="15.75" x14ac:dyDescent="0.25">
      <c r="A358" s="198"/>
      <c r="B358" s="199"/>
      <c r="C358" s="198"/>
      <c r="D358" s="198"/>
      <c r="E358" s="198"/>
      <c r="F358" s="198"/>
      <c r="G358" s="198"/>
      <c r="H358" s="198"/>
      <c r="I358" s="198"/>
      <c r="J358" s="198"/>
      <c r="K358" s="198"/>
      <c r="L358" s="198"/>
      <c r="M358" s="198"/>
      <c r="N358" s="198"/>
      <c r="O358" s="198"/>
      <c r="P358" s="198"/>
      <c r="Q358" s="198"/>
      <c r="R358" s="198"/>
      <c r="S358" s="198"/>
      <c r="T358" s="198"/>
      <c r="U358" s="198"/>
      <c r="V358" s="198"/>
      <c r="W358" s="198"/>
      <c r="X358" s="198"/>
      <c r="Y358" s="198"/>
      <c r="Z358" s="198"/>
      <c r="AA358" s="198"/>
    </row>
    <row xmlns:x14ac="http://schemas.microsoft.com/office/spreadsheetml/2009/9/ac" r="359" ht="15.75" x14ac:dyDescent="0.25">
      <c r="A359" s="198"/>
      <c r="B359" s="199"/>
      <c r="C359" s="198"/>
      <c r="D359" s="198"/>
      <c r="E359" s="198"/>
      <c r="F359" s="198"/>
      <c r="G359" s="198"/>
      <c r="H359" s="198"/>
      <c r="I359" s="198"/>
      <c r="J359" s="198"/>
      <c r="K359" s="198"/>
      <c r="L359" s="198"/>
      <c r="M359" s="198"/>
      <c r="N359" s="198"/>
      <c r="O359" s="198"/>
      <c r="P359" s="198"/>
      <c r="Q359" s="198"/>
      <c r="R359" s="198"/>
      <c r="S359" s="198"/>
      <c r="T359" s="198"/>
      <c r="U359" s="198"/>
      <c r="V359" s="198"/>
      <c r="W359" s="198"/>
      <c r="X359" s="198"/>
      <c r="Y359" s="198"/>
      <c r="Z359" s="198"/>
      <c r="AA359" s="198"/>
    </row>
    <row xmlns:x14ac="http://schemas.microsoft.com/office/spreadsheetml/2009/9/ac" r="360" ht="15.75" x14ac:dyDescent="0.25">
      <c r="A360" s="198"/>
      <c r="B360" s="199"/>
      <c r="C360" s="198"/>
      <c r="D360" s="198"/>
      <c r="E360" s="198"/>
      <c r="F360" s="198"/>
      <c r="G360" s="198"/>
      <c r="H360" s="198"/>
      <c r="I360" s="198"/>
      <c r="J360" s="198"/>
      <c r="K360" s="198"/>
      <c r="L360" s="198"/>
      <c r="M360" s="198"/>
      <c r="N360" s="198"/>
      <c r="O360" s="198"/>
      <c r="P360" s="198"/>
      <c r="Q360" s="198"/>
      <c r="R360" s="198"/>
      <c r="S360" s="198"/>
      <c r="T360" s="198"/>
      <c r="U360" s="198"/>
      <c r="V360" s="198"/>
      <c r="W360" s="198"/>
      <c r="X360" s="198"/>
      <c r="Y360" s="198"/>
      <c r="Z360" s="198"/>
      <c r="AA360" s="198"/>
    </row>
    <row xmlns:x14ac="http://schemas.microsoft.com/office/spreadsheetml/2009/9/ac" r="361" ht="15.75" x14ac:dyDescent="0.25">
      <c r="A361" s="198"/>
      <c r="B361" s="199"/>
      <c r="C361" s="198"/>
      <c r="D361" s="198"/>
      <c r="E361" s="198"/>
      <c r="F361" s="198"/>
      <c r="G361" s="198"/>
      <c r="H361" s="198"/>
      <c r="I361" s="198"/>
      <c r="J361" s="198"/>
      <c r="K361" s="198"/>
      <c r="L361" s="198"/>
      <c r="M361" s="198"/>
      <c r="N361" s="198"/>
      <c r="O361" s="198"/>
      <c r="P361" s="198"/>
      <c r="Q361" s="198"/>
      <c r="R361" s="198"/>
      <c r="S361" s="198"/>
      <c r="T361" s="198"/>
      <c r="U361" s="198"/>
      <c r="V361" s="198"/>
      <c r="W361" s="198"/>
      <c r="X361" s="198"/>
      <c r="Y361" s="198"/>
      <c r="Z361" s="198"/>
      <c r="AA361" s="198"/>
    </row>
    <row xmlns:x14ac="http://schemas.microsoft.com/office/spreadsheetml/2009/9/ac" r="362" ht="15.75" x14ac:dyDescent="0.25">
      <c r="A362" s="198"/>
      <c r="B362" s="199"/>
      <c r="C362" s="198"/>
      <c r="D362" s="198"/>
      <c r="E362" s="198"/>
      <c r="F362" s="198"/>
      <c r="G362" s="198"/>
      <c r="H362" s="198"/>
      <c r="I362" s="198"/>
      <c r="J362" s="198"/>
      <c r="K362" s="198"/>
      <c r="L362" s="198"/>
      <c r="M362" s="198"/>
      <c r="N362" s="198"/>
      <c r="O362" s="198"/>
      <c r="P362" s="198"/>
      <c r="Q362" s="198"/>
      <c r="R362" s="198"/>
      <c r="S362" s="198"/>
      <c r="T362" s="198"/>
      <c r="U362" s="198"/>
      <c r="V362" s="198"/>
      <c r="W362" s="198"/>
      <c r="X362" s="198"/>
      <c r="Y362" s="198"/>
      <c r="Z362" s="198"/>
      <c r="AA362" s="198"/>
    </row>
    <row xmlns:x14ac="http://schemas.microsoft.com/office/spreadsheetml/2009/9/ac" r="363" ht="15.75" x14ac:dyDescent="0.25">
      <c r="A363" s="198"/>
      <c r="B363" s="199"/>
      <c r="C363" s="198"/>
      <c r="D363" s="198"/>
      <c r="E363" s="198"/>
      <c r="F363" s="198"/>
      <c r="G363" s="198"/>
      <c r="H363" s="198"/>
      <c r="I363" s="198"/>
      <c r="J363" s="198"/>
      <c r="K363" s="198"/>
      <c r="L363" s="198"/>
      <c r="M363" s="198"/>
      <c r="N363" s="198"/>
      <c r="O363" s="198"/>
      <c r="P363" s="198"/>
      <c r="Q363" s="198"/>
      <c r="R363" s="198"/>
      <c r="S363" s="198"/>
      <c r="T363" s="198"/>
      <c r="U363" s="198"/>
      <c r="V363" s="198"/>
      <c r="W363" s="198"/>
      <c r="X363" s="198"/>
      <c r="Y363" s="198"/>
      <c r="Z363" s="198"/>
      <c r="AA363" s="198"/>
    </row>
    <row xmlns:x14ac="http://schemas.microsoft.com/office/spreadsheetml/2009/9/ac" r="364" ht="15.75" x14ac:dyDescent="0.25">
      <c r="A364" s="198"/>
      <c r="B364" s="199"/>
      <c r="C364" s="198"/>
      <c r="D364" s="198"/>
      <c r="E364" s="198"/>
      <c r="F364" s="198"/>
      <c r="G364" s="198"/>
      <c r="H364" s="198"/>
      <c r="I364" s="198"/>
      <c r="J364" s="198"/>
      <c r="K364" s="198"/>
      <c r="L364" s="198"/>
      <c r="M364" s="198"/>
      <c r="N364" s="198"/>
      <c r="O364" s="198"/>
      <c r="P364" s="198"/>
      <c r="Q364" s="198"/>
      <c r="R364" s="198"/>
      <c r="S364" s="198"/>
      <c r="T364" s="198"/>
      <c r="U364" s="198"/>
      <c r="V364" s="198"/>
      <c r="W364" s="198"/>
      <c r="X364" s="198"/>
      <c r="Y364" s="198"/>
      <c r="Z364" s="198"/>
      <c r="AA364" s="198"/>
    </row>
    <row xmlns:x14ac="http://schemas.microsoft.com/office/spreadsheetml/2009/9/ac" r="365" ht="15.75" x14ac:dyDescent="0.25">
      <c r="A365" s="198"/>
      <c r="B365" s="199"/>
      <c r="C365" s="198"/>
      <c r="D365" s="198"/>
      <c r="E365" s="198"/>
      <c r="F365" s="198"/>
      <c r="G365" s="198"/>
      <c r="H365" s="198"/>
      <c r="I365" s="198"/>
      <c r="J365" s="198"/>
      <c r="K365" s="198"/>
      <c r="L365" s="198"/>
      <c r="M365" s="198"/>
      <c r="N365" s="198"/>
      <c r="O365" s="198"/>
      <c r="P365" s="198"/>
      <c r="Q365" s="198"/>
      <c r="R365" s="198"/>
      <c r="S365" s="198"/>
      <c r="T365" s="198"/>
      <c r="U365" s="198"/>
      <c r="V365" s="198"/>
      <c r="W365" s="198"/>
      <c r="X365" s="198"/>
      <c r="Y365" s="198"/>
      <c r="Z365" s="198"/>
      <c r="AA365" s="198"/>
    </row>
    <row xmlns:x14ac="http://schemas.microsoft.com/office/spreadsheetml/2009/9/ac" r="366" ht="15.75" x14ac:dyDescent="0.25">
      <c r="A366" s="198"/>
      <c r="B366" s="199"/>
      <c r="C366" s="198"/>
      <c r="D366" s="198"/>
      <c r="E366" s="198"/>
      <c r="F366" s="198"/>
      <c r="G366" s="198"/>
      <c r="H366" s="198"/>
      <c r="I366" s="198"/>
      <c r="J366" s="198"/>
      <c r="K366" s="198"/>
      <c r="L366" s="198"/>
      <c r="M366" s="198"/>
      <c r="N366" s="198"/>
      <c r="O366" s="198"/>
      <c r="P366" s="198"/>
      <c r="Q366" s="198"/>
      <c r="R366" s="198"/>
      <c r="S366" s="198"/>
      <c r="T366" s="198"/>
      <c r="U366" s="198"/>
      <c r="V366" s="198"/>
      <c r="W366" s="198"/>
      <c r="X366" s="198"/>
      <c r="Y366" s="198"/>
      <c r="Z366" s="198"/>
      <c r="AA366" s="198"/>
    </row>
    <row xmlns:x14ac="http://schemas.microsoft.com/office/spreadsheetml/2009/9/ac" r="367" ht="15.75" x14ac:dyDescent="0.25">
      <c r="A367" s="198"/>
      <c r="B367" s="199"/>
      <c r="C367" s="198"/>
      <c r="D367" s="198"/>
      <c r="E367" s="198"/>
      <c r="F367" s="198"/>
      <c r="G367" s="198"/>
      <c r="H367" s="198"/>
      <c r="I367" s="198"/>
      <c r="J367" s="198"/>
      <c r="K367" s="198"/>
      <c r="L367" s="198"/>
      <c r="M367" s="198"/>
      <c r="N367" s="198"/>
      <c r="O367" s="198"/>
      <c r="P367" s="198"/>
      <c r="Q367" s="198"/>
      <c r="R367" s="198"/>
      <c r="S367" s="198"/>
      <c r="T367" s="198"/>
      <c r="U367" s="198"/>
      <c r="V367" s="198"/>
      <c r="W367" s="198"/>
      <c r="X367" s="198"/>
      <c r="Y367" s="198"/>
      <c r="Z367" s="198"/>
      <c r="AA367" s="198"/>
    </row>
    <row xmlns:x14ac="http://schemas.microsoft.com/office/spreadsheetml/2009/9/ac" r="368" ht="15.75" x14ac:dyDescent="0.25">
      <c r="A368" s="198"/>
      <c r="B368" s="199"/>
      <c r="C368" s="198"/>
      <c r="D368" s="198"/>
      <c r="E368" s="198"/>
      <c r="F368" s="198"/>
      <c r="G368" s="198"/>
      <c r="H368" s="198"/>
      <c r="I368" s="198"/>
      <c r="J368" s="198"/>
      <c r="K368" s="198"/>
      <c r="L368" s="198"/>
      <c r="M368" s="198"/>
      <c r="N368" s="198"/>
      <c r="O368" s="198"/>
      <c r="P368" s="198"/>
      <c r="Q368" s="198"/>
      <c r="R368" s="198"/>
      <c r="S368" s="198"/>
      <c r="T368" s="198"/>
      <c r="U368" s="198"/>
      <c r="V368" s="198"/>
      <c r="W368" s="198"/>
      <c r="X368" s="198"/>
      <c r="Y368" s="198"/>
      <c r="Z368" s="198"/>
      <c r="AA368" s="198"/>
    </row>
    <row xmlns:x14ac="http://schemas.microsoft.com/office/spreadsheetml/2009/9/ac" r="369" ht="15.75" x14ac:dyDescent="0.25">
      <c r="A369" s="198"/>
      <c r="B369" s="199"/>
      <c r="C369" s="198"/>
      <c r="D369" s="198"/>
      <c r="E369" s="198"/>
      <c r="F369" s="198"/>
      <c r="G369" s="198"/>
      <c r="H369" s="198"/>
      <c r="I369" s="198"/>
      <c r="J369" s="198"/>
      <c r="K369" s="198"/>
      <c r="L369" s="198"/>
      <c r="M369" s="198"/>
      <c r="N369" s="198"/>
      <c r="O369" s="198"/>
      <c r="P369" s="198"/>
      <c r="Q369" s="198"/>
      <c r="R369" s="198"/>
      <c r="S369" s="198"/>
      <c r="T369" s="198"/>
      <c r="U369" s="198"/>
      <c r="V369" s="198"/>
      <c r="W369" s="198"/>
      <c r="X369" s="198"/>
      <c r="Y369" s="198"/>
      <c r="Z369" s="198"/>
      <c r="AA369" s="198"/>
    </row>
    <row xmlns:x14ac="http://schemas.microsoft.com/office/spreadsheetml/2009/9/ac" r="370" ht="15.75" x14ac:dyDescent="0.25">
      <c r="A370" s="198"/>
      <c r="B370" s="199"/>
      <c r="C370" s="198"/>
      <c r="D370" s="198"/>
      <c r="E370" s="198"/>
      <c r="F370" s="198"/>
      <c r="G370" s="198"/>
      <c r="H370" s="198"/>
      <c r="I370" s="198"/>
      <c r="J370" s="198"/>
      <c r="K370" s="198"/>
      <c r="L370" s="198"/>
      <c r="M370" s="198"/>
      <c r="N370" s="198"/>
      <c r="O370" s="198"/>
      <c r="P370" s="198"/>
      <c r="Q370" s="198"/>
      <c r="R370" s="198"/>
      <c r="S370" s="198"/>
      <c r="T370" s="198"/>
      <c r="U370" s="198"/>
      <c r="V370" s="198"/>
      <c r="W370" s="198"/>
      <c r="X370" s="198"/>
      <c r="Y370" s="198"/>
      <c r="Z370" s="198"/>
      <c r="AA370" s="198"/>
    </row>
    <row xmlns:x14ac="http://schemas.microsoft.com/office/spreadsheetml/2009/9/ac" r="371" ht="15.75" x14ac:dyDescent="0.25">
      <c r="A371" s="198"/>
      <c r="B371" s="199"/>
      <c r="C371" s="198"/>
      <c r="D371" s="198"/>
      <c r="E371" s="198"/>
      <c r="F371" s="198"/>
      <c r="G371" s="198"/>
      <c r="H371" s="198"/>
      <c r="I371" s="198"/>
      <c r="J371" s="198"/>
      <c r="K371" s="198"/>
      <c r="L371" s="198"/>
      <c r="M371" s="198"/>
      <c r="N371" s="198"/>
      <c r="O371" s="198"/>
      <c r="P371" s="198"/>
      <c r="Q371" s="198"/>
      <c r="R371" s="198"/>
      <c r="S371" s="198"/>
      <c r="T371" s="198"/>
      <c r="U371" s="198"/>
      <c r="V371" s="198"/>
      <c r="W371" s="198"/>
      <c r="X371" s="198"/>
      <c r="Y371" s="198"/>
      <c r="Z371" s="198"/>
      <c r="AA371" s="198"/>
    </row>
    <row xmlns:x14ac="http://schemas.microsoft.com/office/spreadsheetml/2009/9/ac" r="372" ht="15.75" x14ac:dyDescent="0.25">
      <c r="A372" s="198"/>
      <c r="B372" s="199"/>
      <c r="C372" s="198"/>
      <c r="D372" s="198"/>
      <c r="E372" s="198"/>
      <c r="F372" s="198"/>
      <c r="G372" s="198"/>
      <c r="H372" s="198"/>
      <c r="I372" s="198"/>
      <c r="J372" s="198"/>
      <c r="K372" s="198"/>
      <c r="L372" s="198"/>
      <c r="M372" s="198"/>
      <c r="N372" s="198"/>
      <c r="O372" s="198"/>
      <c r="P372" s="198"/>
      <c r="Q372" s="198"/>
      <c r="R372" s="198"/>
      <c r="S372" s="198"/>
      <c r="T372" s="198"/>
      <c r="U372" s="198"/>
      <c r="V372" s="198"/>
      <c r="W372" s="198"/>
      <c r="X372" s="198"/>
      <c r="Y372" s="198"/>
      <c r="Z372" s="198"/>
      <c r="AA372" s="198"/>
    </row>
    <row xmlns:x14ac="http://schemas.microsoft.com/office/spreadsheetml/2009/9/ac" r="373" ht="15.75" x14ac:dyDescent="0.25">
      <c r="A373" s="198"/>
      <c r="B373" s="199"/>
      <c r="C373" s="198"/>
      <c r="D373" s="198"/>
      <c r="E373" s="198"/>
      <c r="F373" s="198"/>
      <c r="G373" s="198"/>
      <c r="H373" s="198"/>
      <c r="I373" s="198"/>
      <c r="J373" s="198"/>
      <c r="K373" s="198"/>
      <c r="L373" s="198"/>
      <c r="M373" s="198"/>
      <c r="N373" s="198"/>
      <c r="O373" s="198"/>
      <c r="P373" s="198"/>
      <c r="Q373" s="198"/>
      <c r="R373" s="198"/>
      <c r="S373" s="198"/>
      <c r="T373" s="198"/>
      <c r="U373" s="198"/>
      <c r="V373" s="198"/>
      <c r="W373" s="198"/>
      <c r="X373" s="198"/>
      <c r="Y373" s="198"/>
      <c r="Z373" s="198"/>
      <c r="AA373" s="198"/>
    </row>
    <row xmlns:x14ac="http://schemas.microsoft.com/office/spreadsheetml/2009/9/ac" r="374" ht="15.75" x14ac:dyDescent="0.25">
      <c r="A374" s="198"/>
      <c r="B374" s="199"/>
      <c r="C374" s="198"/>
      <c r="D374" s="198"/>
      <c r="E374" s="198"/>
      <c r="F374" s="198"/>
      <c r="G374" s="198"/>
      <c r="H374" s="198"/>
      <c r="I374" s="198"/>
      <c r="J374" s="198"/>
      <c r="K374" s="198"/>
      <c r="L374" s="198"/>
      <c r="M374" s="198"/>
      <c r="N374" s="198"/>
      <c r="O374" s="198"/>
      <c r="P374" s="198"/>
      <c r="Q374" s="198"/>
      <c r="R374" s="198"/>
      <c r="S374" s="198"/>
      <c r="T374" s="198"/>
      <c r="U374" s="198"/>
      <c r="V374" s="198"/>
      <c r="W374" s="198"/>
      <c r="X374" s="198"/>
      <c r="Y374" s="198"/>
      <c r="Z374" s="198"/>
      <c r="AA374" s="198"/>
    </row>
    <row xmlns:x14ac="http://schemas.microsoft.com/office/spreadsheetml/2009/9/ac" r="375" ht="15.75" x14ac:dyDescent="0.25">
      <c r="A375" s="198"/>
      <c r="B375" s="199"/>
      <c r="C375" s="198"/>
      <c r="D375" s="198"/>
      <c r="E375" s="198"/>
      <c r="F375" s="198"/>
      <c r="G375" s="198"/>
      <c r="H375" s="198"/>
      <c r="I375" s="198"/>
      <c r="J375" s="198"/>
      <c r="K375" s="198"/>
      <c r="L375" s="198"/>
      <c r="M375" s="198"/>
      <c r="N375" s="198"/>
      <c r="O375" s="198"/>
      <c r="P375" s="198"/>
      <c r="Q375" s="198"/>
      <c r="R375" s="198"/>
      <c r="S375" s="198"/>
      <c r="T375" s="198"/>
      <c r="U375" s="198"/>
      <c r="V375" s="198"/>
      <c r="W375" s="198"/>
      <c r="X375" s="198"/>
      <c r="Y375" s="198"/>
      <c r="Z375" s="198"/>
      <c r="AA375" s="198"/>
    </row>
    <row xmlns:x14ac="http://schemas.microsoft.com/office/spreadsheetml/2009/9/ac" r="376" ht="15.75" x14ac:dyDescent="0.25">
      <c r="A376" s="198"/>
      <c r="B376" s="199"/>
      <c r="C376" s="198"/>
      <c r="D376" s="198"/>
      <c r="E376" s="198"/>
      <c r="F376" s="198"/>
      <c r="G376" s="198"/>
      <c r="H376" s="198"/>
      <c r="I376" s="198"/>
      <c r="J376" s="198"/>
      <c r="K376" s="198"/>
      <c r="L376" s="198"/>
      <c r="M376" s="198"/>
      <c r="N376" s="198"/>
      <c r="O376" s="198"/>
      <c r="P376" s="198"/>
      <c r="Q376" s="198"/>
      <c r="R376" s="198"/>
      <c r="S376" s="198"/>
      <c r="T376" s="198"/>
      <c r="U376" s="198"/>
      <c r="V376" s="198"/>
      <c r="W376" s="198"/>
      <c r="X376" s="198"/>
      <c r="Y376" s="198"/>
      <c r="Z376" s="198"/>
      <c r="AA376" s="198"/>
    </row>
    <row xmlns:x14ac="http://schemas.microsoft.com/office/spreadsheetml/2009/9/ac" r="377" ht="15.75" x14ac:dyDescent="0.25">
      <c r="A377" s="198"/>
      <c r="B377" s="199"/>
      <c r="C377" s="198"/>
      <c r="D377" s="198"/>
      <c r="E377" s="198"/>
      <c r="F377" s="198"/>
      <c r="G377" s="198"/>
      <c r="H377" s="198"/>
      <c r="I377" s="198"/>
      <c r="J377" s="198"/>
      <c r="K377" s="198"/>
      <c r="L377" s="198"/>
      <c r="M377" s="198"/>
      <c r="N377" s="198"/>
      <c r="O377" s="198"/>
      <c r="P377" s="198"/>
      <c r="Q377" s="198"/>
      <c r="R377" s="198"/>
      <c r="S377" s="198"/>
      <c r="T377" s="198"/>
      <c r="U377" s="198"/>
      <c r="V377" s="198"/>
      <c r="W377" s="198"/>
      <c r="X377" s="198"/>
      <c r="Y377" s="198"/>
      <c r="Z377" s="198"/>
      <c r="AA377" s="198"/>
    </row>
    <row xmlns:x14ac="http://schemas.microsoft.com/office/spreadsheetml/2009/9/ac" r="378" ht="15.75" x14ac:dyDescent="0.25">
      <c r="A378" s="198"/>
      <c r="B378" s="199"/>
      <c r="C378" s="198"/>
      <c r="D378" s="198"/>
      <c r="E378" s="198"/>
      <c r="F378" s="198"/>
      <c r="G378" s="198"/>
      <c r="H378" s="198"/>
      <c r="I378" s="198"/>
      <c r="J378" s="198"/>
      <c r="K378" s="198"/>
      <c r="L378" s="198"/>
      <c r="M378" s="198"/>
      <c r="N378" s="198"/>
      <c r="O378" s="198"/>
      <c r="P378" s="198"/>
      <c r="Q378" s="198"/>
      <c r="R378" s="198"/>
      <c r="S378" s="198"/>
      <c r="T378" s="198"/>
      <c r="U378" s="198"/>
      <c r="V378" s="198"/>
      <c r="W378" s="198"/>
      <c r="X378" s="198"/>
      <c r="Y378" s="198"/>
      <c r="Z378" s="198"/>
      <c r="AA378" s="198"/>
    </row>
    <row xmlns:x14ac="http://schemas.microsoft.com/office/spreadsheetml/2009/9/ac" r="379" ht="15.75" x14ac:dyDescent="0.25">
      <c r="A379" s="198"/>
      <c r="B379" s="199"/>
      <c r="C379" s="198"/>
      <c r="D379" s="198"/>
      <c r="E379" s="198"/>
      <c r="F379" s="198"/>
      <c r="G379" s="198"/>
      <c r="H379" s="198"/>
      <c r="I379" s="198"/>
      <c r="J379" s="198"/>
      <c r="K379" s="198"/>
      <c r="L379" s="198"/>
      <c r="M379" s="198"/>
      <c r="N379" s="198"/>
      <c r="O379" s="198"/>
      <c r="P379" s="198"/>
      <c r="Q379" s="198"/>
      <c r="R379" s="198"/>
      <c r="S379" s="198"/>
      <c r="T379" s="198"/>
      <c r="U379" s="198"/>
      <c r="V379" s="198"/>
      <c r="W379" s="198"/>
      <c r="X379" s="198"/>
      <c r="Y379" s="198"/>
      <c r="Z379" s="198"/>
      <c r="AA379" s="198"/>
    </row>
    <row xmlns:x14ac="http://schemas.microsoft.com/office/spreadsheetml/2009/9/ac" r="380" ht="15.75" x14ac:dyDescent="0.25">
      <c r="A380" s="198"/>
      <c r="B380" s="199"/>
      <c r="C380" s="198"/>
      <c r="D380" s="198"/>
      <c r="E380" s="198"/>
      <c r="F380" s="198"/>
      <c r="G380" s="198"/>
      <c r="H380" s="198"/>
      <c r="I380" s="198"/>
      <c r="J380" s="198"/>
      <c r="K380" s="198"/>
      <c r="L380" s="198"/>
      <c r="M380" s="198"/>
      <c r="N380" s="198"/>
      <c r="O380" s="198"/>
      <c r="P380" s="198"/>
      <c r="Q380" s="198"/>
      <c r="R380" s="198"/>
      <c r="S380" s="198"/>
      <c r="T380" s="198"/>
      <c r="U380" s="198"/>
      <c r="V380" s="198"/>
      <c r="W380" s="198"/>
      <c r="X380" s="198"/>
      <c r="Y380" s="198"/>
      <c r="Z380" s="198"/>
      <c r="AA380" s="198"/>
    </row>
    <row xmlns:x14ac="http://schemas.microsoft.com/office/spreadsheetml/2009/9/ac" r="381" ht="15.75" x14ac:dyDescent="0.25">
      <c r="A381" s="198"/>
      <c r="B381" s="199"/>
      <c r="C381" s="198"/>
      <c r="D381" s="198"/>
      <c r="E381" s="198"/>
      <c r="F381" s="198"/>
      <c r="G381" s="198"/>
      <c r="H381" s="198"/>
      <c r="I381" s="198"/>
      <c r="J381" s="198"/>
      <c r="K381" s="198"/>
      <c r="L381" s="198"/>
      <c r="M381" s="198"/>
      <c r="N381" s="198"/>
      <c r="O381" s="198"/>
      <c r="P381" s="198"/>
      <c r="Q381" s="198"/>
      <c r="R381" s="198"/>
      <c r="S381" s="198"/>
      <c r="T381" s="198"/>
      <c r="U381" s="198"/>
      <c r="V381" s="198"/>
      <c r="W381" s="198"/>
      <c r="X381" s="198"/>
      <c r="Y381" s="198"/>
      <c r="Z381" s="198"/>
      <c r="AA381" s="198"/>
    </row>
    <row xmlns:x14ac="http://schemas.microsoft.com/office/spreadsheetml/2009/9/ac" r="382" ht="15.75" x14ac:dyDescent="0.25">
      <c r="A382" s="198"/>
      <c r="B382" s="199"/>
      <c r="C382" s="198"/>
      <c r="D382" s="198"/>
      <c r="E382" s="198"/>
      <c r="F382" s="198"/>
      <c r="G382" s="198"/>
      <c r="H382" s="198"/>
      <c r="I382" s="198"/>
      <c r="J382" s="198"/>
      <c r="K382" s="198"/>
      <c r="L382" s="198"/>
      <c r="M382" s="198"/>
      <c r="N382" s="198"/>
      <c r="O382" s="198"/>
      <c r="P382" s="198"/>
      <c r="Q382" s="198"/>
      <c r="R382" s="198"/>
      <c r="S382" s="198"/>
      <c r="T382" s="198"/>
      <c r="U382" s="198"/>
      <c r="V382" s="198"/>
      <c r="W382" s="198"/>
      <c r="X382" s="198"/>
      <c r="Y382" s="198"/>
      <c r="Z382" s="198"/>
      <c r="AA382" s="198"/>
    </row>
    <row xmlns:x14ac="http://schemas.microsoft.com/office/spreadsheetml/2009/9/ac" r="383" ht="15.75" x14ac:dyDescent="0.25">
      <c r="A383" s="198"/>
      <c r="B383" s="199"/>
      <c r="C383" s="198"/>
      <c r="D383" s="198"/>
      <c r="E383" s="198"/>
      <c r="F383" s="198"/>
      <c r="G383" s="198"/>
      <c r="H383" s="198"/>
      <c r="I383" s="198"/>
      <c r="J383" s="198"/>
      <c r="K383" s="198"/>
      <c r="L383" s="198"/>
      <c r="M383" s="198"/>
      <c r="N383" s="198"/>
      <c r="O383" s="198"/>
      <c r="P383" s="198"/>
      <c r="Q383" s="198"/>
      <c r="R383" s="198"/>
      <c r="S383" s="198"/>
      <c r="T383" s="198"/>
      <c r="U383" s="198"/>
      <c r="V383" s="198"/>
      <c r="W383" s="198"/>
      <c r="X383" s="198"/>
      <c r="Y383" s="198"/>
      <c r="Z383" s="198"/>
      <c r="AA383" s="198"/>
    </row>
    <row xmlns:x14ac="http://schemas.microsoft.com/office/spreadsheetml/2009/9/ac" r="384" ht="15.75" x14ac:dyDescent="0.25">
      <c r="A384" s="198"/>
      <c r="B384" s="199"/>
      <c r="C384" s="198"/>
      <c r="D384" s="198"/>
      <c r="E384" s="198"/>
      <c r="F384" s="198"/>
      <c r="G384" s="198"/>
      <c r="H384" s="198"/>
      <c r="I384" s="198"/>
      <c r="J384" s="198"/>
      <c r="K384" s="198"/>
      <c r="L384" s="198"/>
      <c r="M384" s="198"/>
      <c r="N384" s="198"/>
      <c r="O384" s="198"/>
      <c r="P384" s="198"/>
      <c r="Q384" s="198"/>
      <c r="R384" s="198"/>
      <c r="S384" s="198"/>
      <c r="T384" s="198"/>
      <c r="U384" s="198"/>
      <c r="V384" s="198"/>
      <c r="W384" s="198"/>
      <c r="X384" s="198"/>
      <c r="Y384" s="198"/>
      <c r="Z384" s="198"/>
      <c r="AA384" s="198"/>
    </row>
    <row xmlns:x14ac="http://schemas.microsoft.com/office/spreadsheetml/2009/9/ac" r="385" ht="15.75" x14ac:dyDescent="0.25">
      <c r="A385" s="198"/>
      <c r="B385" s="199"/>
      <c r="C385" s="198"/>
      <c r="D385" s="198"/>
      <c r="E385" s="198"/>
      <c r="F385" s="198"/>
      <c r="G385" s="198"/>
      <c r="H385" s="198"/>
      <c r="I385" s="198"/>
      <c r="J385" s="198"/>
      <c r="K385" s="198"/>
      <c r="L385" s="198"/>
      <c r="M385" s="198"/>
      <c r="N385" s="198"/>
      <c r="O385" s="198"/>
      <c r="P385" s="198"/>
      <c r="Q385" s="198"/>
      <c r="R385" s="198"/>
      <c r="S385" s="198"/>
      <c r="T385" s="198"/>
      <c r="U385" s="198"/>
      <c r="V385" s="198"/>
      <c r="W385" s="198"/>
      <c r="X385" s="198"/>
      <c r="Y385" s="198"/>
      <c r="Z385" s="198"/>
      <c r="AA385" s="198"/>
    </row>
    <row xmlns:x14ac="http://schemas.microsoft.com/office/spreadsheetml/2009/9/ac" r="386" ht="15.75" x14ac:dyDescent="0.25">
      <c r="A386" s="198"/>
      <c r="B386" s="199"/>
      <c r="C386" s="198"/>
      <c r="D386" s="198"/>
      <c r="E386" s="198"/>
      <c r="F386" s="198"/>
      <c r="G386" s="198"/>
      <c r="H386" s="198"/>
      <c r="I386" s="198"/>
      <c r="J386" s="198"/>
      <c r="K386" s="198"/>
      <c r="L386" s="198"/>
      <c r="M386" s="198"/>
      <c r="N386" s="198"/>
      <c r="O386" s="198"/>
      <c r="P386" s="198"/>
      <c r="Q386" s="198"/>
      <c r="R386" s="198"/>
      <c r="S386" s="198"/>
      <c r="T386" s="198"/>
      <c r="U386" s="198"/>
      <c r="V386" s="198"/>
      <c r="W386" s="198"/>
      <c r="X386" s="198"/>
      <c r="Y386" s="198"/>
      <c r="Z386" s="198"/>
      <c r="AA386" s="198"/>
    </row>
    <row xmlns:x14ac="http://schemas.microsoft.com/office/spreadsheetml/2009/9/ac" r="387" ht="15.75" x14ac:dyDescent="0.25">
      <c r="A387" s="198"/>
      <c r="B387" s="199"/>
      <c r="C387" s="198"/>
      <c r="D387" s="198"/>
      <c r="E387" s="198"/>
      <c r="F387" s="198"/>
      <c r="G387" s="198"/>
      <c r="H387" s="198"/>
      <c r="I387" s="198"/>
      <c r="J387" s="198"/>
      <c r="K387" s="198"/>
      <c r="L387" s="198"/>
      <c r="M387" s="198"/>
      <c r="N387" s="198"/>
      <c r="O387" s="198"/>
      <c r="P387" s="198"/>
      <c r="Q387" s="198"/>
      <c r="R387" s="198"/>
      <c r="S387" s="198"/>
      <c r="T387" s="198"/>
      <c r="U387" s="198"/>
      <c r="V387" s="198"/>
      <c r="W387" s="198"/>
      <c r="X387" s="198"/>
      <c r="Y387" s="198"/>
      <c r="Z387" s="198"/>
      <c r="AA387" s="198"/>
    </row>
    <row xmlns:x14ac="http://schemas.microsoft.com/office/spreadsheetml/2009/9/ac" r="388" ht="15.75" x14ac:dyDescent="0.25">
      <c r="A388" s="198"/>
      <c r="B388" s="199"/>
      <c r="C388" s="198"/>
      <c r="D388" s="198"/>
      <c r="E388" s="198"/>
      <c r="F388" s="198"/>
      <c r="G388" s="198"/>
      <c r="H388" s="198"/>
      <c r="I388" s="198"/>
      <c r="J388" s="198"/>
      <c r="K388" s="198"/>
      <c r="L388" s="198"/>
      <c r="M388" s="198"/>
      <c r="N388" s="198"/>
      <c r="O388" s="198"/>
      <c r="P388" s="198"/>
      <c r="Q388" s="198"/>
      <c r="R388" s="198"/>
      <c r="S388" s="198"/>
      <c r="T388" s="198"/>
      <c r="U388" s="198"/>
      <c r="V388" s="198"/>
      <c r="W388" s="198"/>
      <c r="X388" s="198"/>
      <c r="Y388" s="198"/>
      <c r="Z388" s="198"/>
      <c r="AA388" s="198"/>
    </row>
    <row xmlns:x14ac="http://schemas.microsoft.com/office/spreadsheetml/2009/9/ac" r="389" ht="15.75" x14ac:dyDescent="0.25">
      <c r="A389" s="198"/>
      <c r="B389" s="199"/>
      <c r="C389" s="198"/>
      <c r="D389" s="198"/>
      <c r="E389" s="198"/>
      <c r="F389" s="198"/>
      <c r="G389" s="198"/>
      <c r="H389" s="198"/>
      <c r="I389" s="198"/>
      <c r="J389" s="198"/>
      <c r="K389" s="198"/>
      <c r="L389" s="198"/>
      <c r="M389" s="198"/>
      <c r="N389" s="198"/>
      <c r="O389" s="198"/>
      <c r="P389" s="198"/>
      <c r="Q389" s="198"/>
      <c r="R389" s="198"/>
      <c r="S389" s="198"/>
      <c r="T389" s="198"/>
      <c r="U389" s="198"/>
      <c r="V389" s="198"/>
      <c r="W389" s="198"/>
      <c r="X389" s="198"/>
      <c r="Y389" s="198"/>
      <c r="Z389" s="198"/>
      <c r="AA389" s="198"/>
    </row>
    <row xmlns:x14ac="http://schemas.microsoft.com/office/spreadsheetml/2009/9/ac" r="390" ht="15.75" x14ac:dyDescent="0.25">
      <c r="A390" s="198"/>
      <c r="B390" s="199"/>
      <c r="C390" s="198"/>
      <c r="D390" s="198"/>
      <c r="E390" s="198"/>
      <c r="F390" s="198"/>
      <c r="G390" s="198"/>
      <c r="H390" s="198"/>
      <c r="I390" s="198"/>
      <c r="J390" s="198"/>
      <c r="K390" s="198"/>
      <c r="L390" s="198"/>
      <c r="M390" s="198"/>
      <c r="N390" s="198"/>
      <c r="O390" s="198"/>
      <c r="P390" s="198"/>
      <c r="Q390" s="198"/>
      <c r="R390" s="198"/>
      <c r="S390" s="198"/>
      <c r="T390" s="198"/>
      <c r="U390" s="198"/>
      <c r="V390" s="198"/>
      <c r="W390" s="198"/>
      <c r="X390" s="198"/>
      <c r="Y390" s="198"/>
      <c r="Z390" s="198"/>
      <c r="AA390" s="198"/>
    </row>
    <row xmlns:x14ac="http://schemas.microsoft.com/office/spreadsheetml/2009/9/ac" r="391" ht="15.75" x14ac:dyDescent="0.25">
      <c r="A391" s="198"/>
      <c r="B391" s="199"/>
      <c r="C391" s="198"/>
      <c r="D391" s="198"/>
      <c r="E391" s="198"/>
      <c r="F391" s="198"/>
      <c r="G391" s="198"/>
      <c r="H391" s="198"/>
      <c r="I391" s="198"/>
      <c r="J391" s="198"/>
      <c r="K391" s="198"/>
      <c r="L391" s="198"/>
      <c r="M391" s="198"/>
      <c r="N391" s="198"/>
      <c r="O391" s="198"/>
      <c r="P391" s="198"/>
      <c r="Q391" s="198"/>
      <c r="R391" s="198"/>
      <c r="S391" s="198"/>
      <c r="T391" s="198"/>
      <c r="U391" s="198"/>
      <c r="V391" s="198"/>
      <c r="W391" s="198"/>
      <c r="X391" s="198"/>
      <c r="Y391" s="198"/>
      <c r="Z391" s="198"/>
      <c r="AA391" s="198"/>
    </row>
    <row xmlns:x14ac="http://schemas.microsoft.com/office/spreadsheetml/2009/9/ac" r="392" ht="15.75" x14ac:dyDescent="0.25">
      <c r="A392" s="198"/>
      <c r="B392" s="199"/>
      <c r="C392" s="198"/>
      <c r="D392" s="198"/>
      <c r="E392" s="198"/>
      <c r="F392" s="198"/>
      <c r="G392" s="198"/>
      <c r="H392" s="198"/>
      <c r="I392" s="198"/>
      <c r="J392" s="198"/>
      <c r="K392" s="198"/>
      <c r="L392" s="198"/>
      <c r="M392" s="198"/>
      <c r="N392" s="198"/>
      <c r="O392" s="198"/>
      <c r="P392" s="198"/>
      <c r="Q392" s="198"/>
      <c r="R392" s="198"/>
      <c r="S392" s="198"/>
      <c r="T392" s="198"/>
      <c r="U392" s="198"/>
      <c r="V392" s="198"/>
      <c r="W392" s="198"/>
      <c r="X392" s="198"/>
      <c r="Y392" s="198"/>
      <c r="Z392" s="198"/>
      <c r="AA392" s="198"/>
    </row>
    <row xmlns:x14ac="http://schemas.microsoft.com/office/spreadsheetml/2009/9/ac" r="393" ht="15.75" x14ac:dyDescent="0.25">
      <c r="A393" s="198"/>
      <c r="B393" s="199"/>
      <c r="C393" s="198"/>
      <c r="D393" s="198"/>
      <c r="E393" s="198"/>
      <c r="F393" s="198"/>
      <c r="G393" s="198"/>
      <c r="H393" s="198"/>
      <c r="I393" s="198"/>
      <c r="J393" s="198"/>
      <c r="K393" s="198"/>
      <c r="L393" s="198"/>
      <c r="M393" s="198"/>
      <c r="N393" s="198"/>
      <c r="O393" s="198"/>
      <c r="P393" s="198"/>
      <c r="Q393" s="198"/>
      <c r="R393" s="198"/>
      <c r="S393" s="198"/>
      <c r="T393" s="198"/>
      <c r="U393" s="198"/>
      <c r="V393" s="198"/>
      <c r="W393" s="198"/>
      <c r="X393" s="198"/>
      <c r="Y393" s="198"/>
      <c r="Z393" s="198"/>
      <c r="AA393" s="198"/>
    </row>
    <row xmlns:x14ac="http://schemas.microsoft.com/office/spreadsheetml/2009/9/ac" r="394" ht="15.75" x14ac:dyDescent="0.25">
      <c r="A394" s="198"/>
      <c r="B394" s="199"/>
      <c r="C394" s="198"/>
      <c r="D394" s="198"/>
      <c r="E394" s="198"/>
      <c r="F394" s="198"/>
      <c r="G394" s="198"/>
      <c r="H394" s="198"/>
      <c r="I394" s="198"/>
      <c r="J394" s="198"/>
      <c r="K394" s="198"/>
      <c r="L394" s="198"/>
      <c r="M394" s="198"/>
      <c r="N394" s="198"/>
      <c r="O394" s="198"/>
      <c r="P394" s="198"/>
      <c r="Q394" s="198"/>
      <c r="R394" s="198"/>
      <c r="S394" s="198"/>
      <c r="T394" s="198"/>
      <c r="U394" s="198"/>
      <c r="V394" s="198"/>
      <c r="W394" s="198"/>
      <c r="X394" s="198"/>
      <c r="Y394" s="198"/>
      <c r="Z394" s="198"/>
      <c r="AA394" s="198"/>
    </row>
    <row xmlns:x14ac="http://schemas.microsoft.com/office/spreadsheetml/2009/9/ac" r="395" ht="15.75" x14ac:dyDescent="0.25">
      <c r="A395" s="198"/>
      <c r="B395" s="199"/>
      <c r="C395" s="198"/>
      <c r="D395" s="198"/>
      <c r="E395" s="198"/>
      <c r="F395" s="198"/>
      <c r="G395" s="198"/>
      <c r="H395" s="198"/>
      <c r="I395" s="198"/>
      <c r="J395" s="198"/>
      <c r="K395" s="198"/>
      <c r="L395" s="198"/>
      <c r="M395" s="198"/>
      <c r="N395" s="198"/>
      <c r="O395" s="198"/>
      <c r="P395" s="198"/>
      <c r="Q395" s="198"/>
      <c r="R395" s="198"/>
      <c r="S395" s="198"/>
      <c r="T395" s="198"/>
      <c r="U395" s="198"/>
      <c r="V395" s="198"/>
      <c r="W395" s="198"/>
      <c r="X395" s="198"/>
      <c r="Y395" s="198"/>
      <c r="Z395" s="198"/>
      <c r="AA395" s="198"/>
    </row>
    <row xmlns:x14ac="http://schemas.microsoft.com/office/spreadsheetml/2009/9/ac" r="396" ht="15.75" x14ac:dyDescent="0.25">
      <c r="A396" s="198"/>
      <c r="B396" s="199"/>
      <c r="C396" s="198"/>
      <c r="D396" s="198"/>
      <c r="E396" s="198"/>
      <c r="F396" s="198"/>
      <c r="G396" s="198"/>
      <c r="H396" s="198"/>
      <c r="I396" s="198"/>
      <c r="J396" s="198"/>
      <c r="K396" s="198"/>
      <c r="L396" s="198"/>
      <c r="M396" s="198"/>
      <c r="N396" s="198"/>
      <c r="O396" s="198"/>
      <c r="P396" s="198"/>
      <c r="Q396" s="198"/>
      <c r="R396" s="198"/>
      <c r="S396" s="198"/>
      <c r="T396" s="198"/>
      <c r="U396" s="198"/>
      <c r="V396" s="198"/>
      <c r="W396" s="198"/>
      <c r="X396" s="198"/>
      <c r="Y396" s="198"/>
      <c r="Z396" s="198"/>
      <c r="AA396" s="198"/>
    </row>
    <row xmlns:x14ac="http://schemas.microsoft.com/office/spreadsheetml/2009/9/ac" r="397" ht="15.75" x14ac:dyDescent="0.25">
      <c r="A397" s="198"/>
      <c r="B397" s="199"/>
      <c r="C397" s="198"/>
      <c r="D397" s="198"/>
      <c r="E397" s="198"/>
      <c r="F397" s="198"/>
      <c r="G397" s="198"/>
      <c r="H397" s="198"/>
      <c r="I397" s="198"/>
      <c r="J397" s="198"/>
      <c r="K397" s="198"/>
      <c r="L397" s="198"/>
      <c r="M397" s="198"/>
      <c r="N397" s="198"/>
      <c r="O397" s="198"/>
      <c r="P397" s="198"/>
      <c r="Q397" s="198"/>
      <c r="R397" s="198"/>
      <c r="S397" s="198"/>
      <c r="T397" s="198"/>
      <c r="U397" s="198"/>
      <c r="V397" s="198"/>
      <c r="W397" s="198"/>
      <c r="X397" s="198"/>
      <c r="Y397" s="198"/>
      <c r="Z397" s="198"/>
      <c r="AA397" s="198"/>
    </row>
    <row xmlns:x14ac="http://schemas.microsoft.com/office/spreadsheetml/2009/9/ac" r="398" ht="15.75" x14ac:dyDescent="0.25">
      <c r="A398" s="198"/>
      <c r="B398" s="199"/>
      <c r="C398" s="198"/>
      <c r="D398" s="198"/>
      <c r="E398" s="198"/>
      <c r="F398" s="198"/>
      <c r="G398" s="198"/>
      <c r="H398" s="198"/>
      <c r="I398" s="198"/>
      <c r="J398" s="198"/>
      <c r="K398" s="198"/>
      <c r="L398" s="198"/>
      <c r="M398" s="198"/>
      <c r="N398" s="198"/>
      <c r="O398" s="198"/>
      <c r="P398" s="198"/>
      <c r="Q398" s="198"/>
      <c r="R398" s="198"/>
      <c r="S398" s="198"/>
      <c r="T398" s="198"/>
      <c r="U398" s="198"/>
      <c r="V398" s="198"/>
      <c r="W398" s="198"/>
      <c r="X398" s="198"/>
      <c r="Y398" s="198"/>
      <c r="Z398" s="198"/>
      <c r="AA398" s="198"/>
    </row>
    <row xmlns:x14ac="http://schemas.microsoft.com/office/spreadsheetml/2009/9/ac" r="399" ht="15.75" x14ac:dyDescent="0.25">
      <c r="A399" s="198"/>
      <c r="B399" s="199"/>
      <c r="C399" s="198"/>
      <c r="D399" s="198"/>
      <c r="E399" s="198"/>
      <c r="F399" s="198"/>
      <c r="G399" s="198"/>
      <c r="H399" s="198"/>
      <c r="I399" s="198"/>
      <c r="J399" s="198"/>
      <c r="K399" s="198"/>
      <c r="L399" s="198"/>
      <c r="M399" s="198"/>
      <c r="N399" s="198"/>
      <c r="O399" s="198"/>
      <c r="P399" s="198"/>
      <c r="Q399" s="198"/>
      <c r="R399" s="198"/>
      <c r="S399" s="198"/>
      <c r="T399" s="198"/>
      <c r="U399" s="198"/>
      <c r="V399" s="198"/>
      <c r="W399" s="198"/>
      <c r="X399" s="198"/>
      <c r="Y399" s="198"/>
      <c r="Z399" s="198"/>
      <c r="AA399" s="198"/>
    </row>
    <row xmlns:x14ac="http://schemas.microsoft.com/office/spreadsheetml/2009/9/ac" r="400" ht="15.75" x14ac:dyDescent="0.25">
      <c r="A400" s="198"/>
      <c r="B400" s="199"/>
      <c r="C400" s="198"/>
      <c r="D400" s="198"/>
      <c r="E400" s="198"/>
      <c r="F400" s="198"/>
      <c r="G400" s="198"/>
      <c r="H400" s="198"/>
      <c r="I400" s="198"/>
      <c r="J400" s="198"/>
      <c r="K400" s="198"/>
      <c r="L400" s="198"/>
      <c r="M400" s="198"/>
      <c r="N400" s="198"/>
      <c r="O400" s="198"/>
      <c r="P400" s="198"/>
      <c r="Q400" s="198"/>
      <c r="R400" s="198"/>
      <c r="S400" s="198"/>
      <c r="T400" s="198"/>
      <c r="U400" s="198"/>
      <c r="V400" s="198"/>
      <c r="W400" s="198"/>
      <c r="X400" s="198"/>
      <c r="Y400" s="198"/>
      <c r="Z400" s="198"/>
      <c r="AA400" s="198"/>
    </row>
    <row xmlns:x14ac="http://schemas.microsoft.com/office/spreadsheetml/2009/9/ac" r="401" ht="15.75" x14ac:dyDescent="0.25">
      <c r="A401" s="198"/>
      <c r="B401" s="199"/>
      <c r="C401" s="198"/>
      <c r="D401" s="198"/>
      <c r="E401" s="198"/>
      <c r="F401" s="198"/>
      <c r="G401" s="198"/>
      <c r="H401" s="198"/>
      <c r="I401" s="198"/>
      <c r="J401" s="198"/>
      <c r="K401" s="198"/>
      <c r="L401" s="198"/>
      <c r="M401" s="198"/>
      <c r="N401" s="198"/>
      <c r="O401" s="198"/>
      <c r="P401" s="198"/>
      <c r="Q401" s="198"/>
      <c r="R401" s="198"/>
      <c r="S401" s="198"/>
      <c r="T401" s="198"/>
      <c r="U401" s="198"/>
      <c r="V401" s="198"/>
      <c r="W401" s="198"/>
      <c r="X401" s="198"/>
      <c r="Y401" s="198"/>
      <c r="Z401" s="198"/>
      <c r="AA401" s="198"/>
    </row>
    <row xmlns:x14ac="http://schemas.microsoft.com/office/spreadsheetml/2009/9/ac" r="402" ht="15.75" x14ac:dyDescent="0.25">
      <c r="A402" s="198"/>
      <c r="B402" s="199"/>
      <c r="C402" s="198"/>
      <c r="D402" s="198"/>
      <c r="E402" s="198"/>
      <c r="F402" s="198"/>
      <c r="G402" s="198"/>
      <c r="H402" s="198"/>
      <c r="I402" s="198"/>
      <c r="J402" s="198"/>
      <c r="K402" s="198"/>
      <c r="L402" s="198"/>
      <c r="M402" s="198"/>
      <c r="N402" s="198"/>
      <c r="O402" s="198"/>
      <c r="P402" s="198"/>
      <c r="Q402" s="198"/>
      <c r="R402" s="198"/>
      <c r="S402" s="198"/>
      <c r="T402" s="198"/>
      <c r="U402" s="198"/>
      <c r="V402" s="198"/>
      <c r="W402" s="198"/>
      <c r="X402" s="198"/>
      <c r="Y402" s="198"/>
      <c r="Z402" s="198"/>
      <c r="AA402" s="198"/>
    </row>
    <row xmlns:x14ac="http://schemas.microsoft.com/office/spreadsheetml/2009/9/ac" r="403" ht="15.75" x14ac:dyDescent="0.25">
      <c r="A403" s="198"/>
      <c r="B403" s="199"/>
      <c r="C403" s="198"/>
      <c r="D403" s="198"/>
      <c r="E403" s="198"/>
      <c r="F403" s="198"/>
      <c r="G403" s="198"/>
      <c r="H403" s="198"/>
      <c r="I403" s="198"/>
      <c r="J403" s="198"/>
      <c r="K403" s="198"/>
      <c r="L403" s="198"/>
      <c r="M403" s="198"/>
      <c r="N403" s="198"/>
      <c r="O403" s="198"/>
      <c r="P403" s="198"/>
      <c r="Q403" s="198"/>
      <c r="R403" s="198"/>
      <c r="S403" s="198"/>
      <c r="T403" s="198"/>
      <c r="U403" s="198"/>
      <c r="V403" s="198"/>
      <c r="W403" s="198"/>
      <c r="X403" s="198"/>
      <c r="Y403" s="198"/>
      <c r="Z403" s="198"/>
      <c r="AA403" s="198"/>
    </row>
    <row xmlns:x14ac="http://schemas.microsoft.com/office/spreadsheetml/2009/9/ac" r="404" ht="15.75" x14ac:dyDescent="0.25">
      <c r="A404" s="198"/>
      <c r="B404" s="199"/>
      <c r="C404" s="198"/>
      <c r="D404" s="198"/>
      <c r="E404" s="198"/>
      <c r="F404" s="198"/>
      <c r="G404" s="198"/>
      <c r="H404" s="198"/>
      <c r="I404" s="198"/>
      <c r="J404" s="198"/>
      <c r="K404" s="198"/>
      <c r="L404" s="198"/>
      <c r="M404" s="198"/>
      <c r="N404" s="198"/>
      <c r="O404" s="198"/>
      <c r="P404" s="198"/>
      <c r="Q404" s="198"/>
      <c r="R404" s="198"/>
      <c r="S404" s="198"/>
      <c r="T404" s="198"/>
      <c r="U404" s="198"/>
      <c r="V404" s="198"/>
      <c r="W404" s="198"/>
      <c r="X404" s="198"/>
      <c r="Y404" s="198"/>
      <c r="Z404" s="198"/>
      <c r="AA404" s="198"/>
    </row>
    <row xmlns:x14ac="http://schemas.microsoft.com/office/spreadsheetml/2009/9/ac" r="405" ht="15.75" x14ac:dyDescent="0.25">
      <c r="A405" s="198"/>
      <c r="B405" s="199"/>
      <c r="C405" s="198"/>
      <c r="D405" s="198"/>
      <c r="E405" s="198"/>
      <c r="F405" s="198"/>
      <c r="G405" s="198"/>
      <c r="H405" s="198"/>
      <c r="I405" s="198"/>
      <c r="J405" s="198"/>
      <c r="K405" s="198"/>
      <c r="L405" s="198"/>
      <c r="M405" s="198"/>
      <c r="N405" s="198"/>
      <c r="O405" s="198"/>
      <c r="P405" s="198"/>
      <c r="Q405" s="198"/>
      <c r="R405" s="198"/>
      <c r="S405" s="198"/>
      <c r="T405" s="198"/>
      <c r="U405" s="198"/>
      <c r="V405" s="198"/>
      <c r="W405" s="198"/>
      <c r="X405" s="198"/>
      <c r="Y405" s="198"/>
      <c r="Z405" s="198"/>
      <c r="AA405" s="198"/>
    </row>
    <row xmlns:x14ac="http://schemas.microsoft.com/office/spreadsheetml/2009/9/ac" r="406" ht="15.75" x14ac:dyDescent="0.25">
      <c r="A406" s="198"/>
      <c r="B406" s="199"/>
      <c r="C406" s="198"/>
      <c r="D406" s="198"/>
      <c r="E406" s="198"/>
      <c r="F406" s="198"/>
      <c r="G406" s="198"/>
      <c r="H406" s="198"/>
      <c r="I406" s="198"/>
      <c r="J406" s="198"/>
      <c r="K406" s="198"/>
      <c r="L406" s="198"/>
      <c r="M406" s="198"/>
      <c r="N406" s="198"/>
      <c r="O406" s="198"/>
      <c r="P406" s="198"/>
      <c r="Q406" s="198"/>
      <c r="R406" s="198"/>
      <c r="S406" s="198"/>
      <c r="T406" s="198"/>
      <c r="U406" s="198"/>
      <c r="V406" s="198"/>
      <c r="W406" s="198"/>
      <c r="X406" s="198"/>
      <c r="Y406" s="198"/>
      <c r="Z406" s="198"/>
      <c r="AA406" s="198"/>
    </row>
    <row xmlns:x14ac="http://schemas.microsoft.com/office/spreadsheetml/2009/9/ac" r="407" ht="15.75" x14ac:dyDescent="0.25">
      <c r="A407" s="198"/>
      <c r="B407" s="199"/>
      <c r="C407" s="198"/>
      <c r="D407" s="198"/>
      <c r="E407" s="198"/>
      <c r="F407" s="198"/>
      <c r="G407" s="198"/>
      <c r="H407" s="198"/>
      <c r="I407" s="198"/>
      <c r="J407" s="198"/>
      <c r="K407" s="198"/>
      <c r="L407" s="198"/>
      <c r="M407" s="198"/>
      <c r="N407" s="198"/>
      <c r="O407" s="198"/>
      <c r="P407" s="198"/>
      <c r="Q407" s="198"/>
      <c r="R407" s="198"/>
      <c r="S407" s="198"/>
      <c r="T407" s="198"/>
      <c r="U407" s="198"/>
      <c r="V407" s="198"/>
      <c r="W407" s="198"/>
      <c r="X407" s="198"/>
      <c r="Y407" s="198"/>
      <c r="Z407" s="198"/>
      <c r="AA407" s="198"/>
    </row>
    <row xmlns:x14ac="http://schemas.microsoft.com/office/spreadsheetml/2009/9/ac" r="408" ht="15.75" x14ac:dyDescent="0.25">
      <c r="A408" s="198"/>
      <c r="B408" s="199"/>
      <c r="C408" s="198"/>
      <c r="D408" s="198"/>
      <c r="E408" s="198"/>
      <c r="F408" s="198"/>
      <c r="G408" s="198"/>
      <c r="H408" s="198"/>
      <c r="I408" s="198"/>
      <c r="J408" s="198"/>
      <c r="K408" s="198"/>
      <c r="L408" s="198"/>
      <c r="M408" s="198"/>
      <c r="N408" s="198"/>
      <c r="O408" s="198"/>
      <c r="P408" s="198"/>
      <c r="Q408" s="198"/>
      <c r="R408" s="198"/>
      <c r="S408" s="198"/>
      <c r="T408" s="198"/>
      <c r="U408" s="198"/>
      <c r="V408" s="198"/>
      <c r="W408" s="198"/>
      <c r="X408" s="198"/>
      <c r="Y408" s="198"/>
      <c r="Z408" s="198"/>
      <c r="AA408" s="198"/>
    </row>
    <row xmlns:x14ac="http://schemas.microsoft.com/office/spreadsheetml/2009/9/ac" r="409" ht="15.75" x14ac:dyDescent="0.25">
      <c r="A409" s="198"/>
      <c r="B409" s="199"/>
      <c r="C409" s="198"/>
      <c r="D409" s="198"/>
      <c r="E409" s="198"/>
      <c r="F409" s="198"/>
      <c r="G409" s="198"/>
      <c r="H409" s="198"/>
      <c r="I409" s="198"/>
      <c r="J409" s="198"/>
      <c r="K409" s="198"/>
      <c r="L409" s="198"/>
      <c r="M409" s="198"/>
      <c r="N409" s="198"/>
      <c r="O409" s="198"/>
      <c r="P409" s="198"/>
      <c r="Q409" s="198"/>
      <c r="R409" s="198"/>
      <c r="S409" s="198"/>
      <c r="T409" s="198"/>
      <c r="U409" s="198"/>
      <c r="V409" s="198"/>
      <c r="W409" s="198"/>
      <c r="X409" s="198"/>
      <c r="Y409" s="198"/>
      <c r="Z409" s="198"/>
      <c r="AA409" s="198"/>
    </row>
    <row xmlns:x14ac="http://schemas.microsoft.com/office/spreadsheetml/2009/9/ac" r="410" ht="15.75" x14ac:dyDescent="0.25">
      <c r="A410" s="198"/>
      <c r="B410" s="199"/>
      <c r="C410" s="198"/>
      <c r="D410" s="198"/>
      <c r="E410" s="198"/>
      <c r="F410" s="198"/>
      <c r="G410" s="198"/>
      <c r="H410" s="198"/>
      <c r="I410" s="198"/>
      <c r="J410" s="198"/>
      <c r="K410" s="198"/>
      <c r="L410" s="198"/>
      <c r="M410" s="198"/>
      <c r="N410" s="198"/>
      <c r="O410" s="198"/>
      <c r="P410" s="198"/>
      <c r="Q410" s="198"/>
      <c r="R410" s="198"/>
      <c r="S410" s="198"/>
      <c r="T410" s="198"/>
      <c r="U410" s="198"/>
      <c r="V410" s="198"/>
      <c r="W410" s="198"/>
      <c r="X410" s="198"/>
      <c r="Y410" s="198"/>
      <c r="Z410" s="198"/>
      <c r="AA410" s="198"/>
    </row>
    <row xmlns:x14ac="http://schemas.microsoft.com/office/spreadsheetml/2009/9/ac" r="411" ht="15.75" x14ac:dyDescent="0.25">
      <c r="A411" s="198"/>
      <c r="B411" s="199"/>
      <c r="C411" s="198"/>
      <c r="D411" s="198"/>
      <c r="E411" s="198"/>
      <c r="F411" s="198"/>
      <c r="G411" s="198"/>
      <c r="H411" s="198"/>
      <c r="I411" s="198"/>
      <c r="J411" s="198"/>
      <c r="K411" s="198"/>
      <c r="L411" s="198"/>
      <c r="M411" s="198"/>
      <c r="N411" s="198"/>
      <c r="O411" s="198"/>
      <c r="P411" s="198"/>
      <c r="Q411" s="198"/>
      <c r="R411" s="198"/>
      <c r="S411" s="198"/>
      <c r="T411" s="198"/>
      <c r="U411" s="198"/>
      <c r="V411" s="198"/>
      <c r="W411" s="198"/>
      <c r="X411" s="198"/>
      <c r="Y411" s="198"/>
      <c r="Z411" s="198"/>
      <c r="AA411" s="198"/>
    </row>
    <row xmlns:x14ac="http://schemas.microsoft.com/office/spreadsheetml/2009/9/ac" r="412" ht="15.75" x14ac:dyDescent="0.25">
      <c r="A412" s="198"/>
      <c r="B412" s="199"/>
      <c r="C412" s="198"/>
      <c r="D412" s="198"/>
      <c r="E412" s="198"/>
      <c r="F412" s="198"/>
      <c r="G412" s="198"/>
      <c r="H412" s="198"/>
      <c r="I412" s="198"/>
      <c r="J412" s="198"/>
      <c r="K412" s="198"/>
      <c r="L412" s="198"/>
      <c r="M412" s="198"/>
      <c r="N412" s="198"/>
      <c r="O412" s="198"/>
      <c r="P412" s="198"/>
      <c r="Q412" s="198"/>
      <c r="R412" s="198"/>
      <c r="S412" s="198"/>
      <c r="T412" s="198"/>
      <c r="U412" s="198"/>
      <c r="V412" s="198"/>
      <c r="W412" s="198"/>
      <c r="X412" s="198"/>
      <c r="Y412" s="198"/>
      <c r="Z412" s="198"/>
      <c r="AA412" s="198"/>
    </row>
    <row xmlns:x14ac="http://schemas.microsoft.com/office/spreadsheetml/2009/9/ac" r="413" ht="15.75" x14ac:dyDescent="0.25">
      <c r="A413" s="198"/>
      <c r="B413" s="199"/>
      <c r="C413" s="198"/>
      <c r="D413" s="198"/>
      <c r="E413" s="198"/>
      <c r="F413" s="198"/>
      <c r="G413" s="198"/>
      <c r="H413" s="198"/>
      <c r="I413" s="198"/>
      <c r="J413" s="198"/>
      <c r="K413" s="198"/>
      <c r="L413" s="198"/>
      <c r="M413" s="198"/>
      <c r="N413" s="198"/>
      <c r="O413" s="198"/>
      <c r="P413" s="198"/>
      <c r="Q413" s="198"/>
      <c r="R413" s="198"/>
      <c r="S413" s="198"/>
      <c r="T413" s="198"/>
      <c r="U413" s="198"/>
      <c r="V413" s="198"/>
      <c r="W413" s="198"/>
      <c r="X413" s="198"/>
      <c r="Y413" s="198"/>
      <c r="Z413" s="198"/>
      <c r="AA413" s="198"/>
    </row>
    <row xmlns:x14ac="http://schemas.microsoft.com/office/spreadsheetml/2009/9/ac" r="414" ht="15.75" x14ac:dyDescent="0.25">
      <c r="A414" s="198"/>
      <c r="B414" s="199"/>
      <c r="C414" s="198"/>
      <c r="D414" s="198"/>
      <c r="E414" s="198"/>
      <c r="F414" s="198"/>
      <c r="G414" s="198"/>
      <c r="H414" s="198"/>
      <c r="I414" s="198"/>
      <c r="J414" s="198"/>
      <c r="K414" s="198"/>
      <c r="L414" s="198"/>
      <c r="M414" s="198"/>
      <c r="N414" s="198"/>
      <c r="O414" s="198"/>
      <c r="P414" s="198"/>
      <c r="Q414" s="198"/>
      <c r="R414" s="198"/>
      <c r="S414" s="198"/>
      <c r="T414" s="198"/>
      <c r="U414" s="198"/>
      <c r="V414" s="198"/>
      <c r="W414" s="198"/>
      <c r="X414" s="198"/>
      <c r="Y414" s="198"/>
      <c r="Z414" s="198"/>
      <c r="AA414" s="198"/>
    </row>
    <row xmlns:x14ac="http://schemas.microsoft.com/office/spreadsheetml/2009/9/ac" r="415" ht="15.75" x14ac:dyDescent="0.25">
      <c r="A415" s="198"/>
      <c r="B415" s="199"/>
      <c r="C415" s="198"/>
      <c r="D415" s="198"/>
      <c r="E415" s="198"/>
      <c r="F415" s="198"/>
      <c r="G415" s="198"/>
      <c r="H415" s="198"/>
      <c r="I415" s="198"/>
      <c r="J415" s="198"/>
      <c r="K415" s="198"/>
      <c r="L415" s="198"/>
      <c r="M415" s="198"/>
      <c r="N415" s="198"/>
      <c r="O415" s="198"/>
      <c r="P415" s="198"/>
      <c r="Q415" s="198"/>
      <c r="R415" s="198"/>
      <c r="S415" s="198"/>
      <c r="T415" s="198"/>
      <c r="U415" s="198"/>
      <c r="V415" s="198"/>
      <c r="W415" s="198"/>
      <c r="X415" s="198"/>
      <c r="Y415" s="198"/>
      <c r="Z415" s="198"/>
      <c r="AA415" s="198"/>
    </row>
    <row xmlns:x14ac="http://schemas.microsoft.com/office/spreadsheetml/2009/9/ac" r="416" ht="15.75" x14ac:dyDescent="0.25">
      <c r="A416" s="198"/>
      <c r="B416" s="199"/>
      <c r="C416" s="198"/>
      <c r="D416" s="198"/>
      <c r="E416" s="198"/>
      <c r="F416" s="198"/>
      <c r="G416" s="198"/>
      <c r="H416" s="198"/>
      <c r="I416" s="198"/>
      <c r="J416" s="198"/>
      <c r="K416" s="198"/>
      <c r="L416" s="198"/>
      <c r="M416" s="198"/>
      <c r="N416" s="198"/>
      <c r="O416" s="198"/>
      <c r="P416" s="198"/>
      <c r="Q416" s="198"/>
      <c r="R416" s="198"/>
      <c r="S416" s="198"/>
      <c r="T416" s="198"/>
      <c r="U416" s="198"/>
      <c r="V416" s="198"/>
      <c r="W416" s="198"/>
      <c r="X416" s="198"/>
      <c r="Y416" s="198"/>
      <c r="Z416" s="198"/>
      <c r="AA416" s="198"/>
    </row>
    <row xmlns:x14ac="http://schemas.microsoft.com/office/spreadsheetml/2009/9/ac" r="417" ht="15.75" x14ac:dyDescent="0.25">
      <c r="A417" s="198"/>
      <c r="B417" s="199"/>
      <c r="C417" s="198"/>
      <c r="D417" s="198"/>
      <c r="E417" s="198"/>
      <c r="F417" s="198"/>
      <c r="G417" s="198"/>
      <c r="H417" s="198"/>
      <c r="I417" s="198"/>
      <c r="J417" s="198"/>
      <c r="K417" s="198"/>
      <c r="L417" s="198"/>
      <c r="M417" s="198"/>
      <c r="N417" s="198"/>
      <c r="O417" s="198"/>
      <c r="P417" s="198"/>
      <c r="Q417" s="198"/>
      <c r="R417" s="198"/>
      <c r="S417" s="198"/>
      <c r="T417" s="198"/>
      <c r="U417" s="198"/>
      <c r="V417" s="198"/>
      <c r="W417" s="198"/>
      <c r="X417" s="198"/>
      <c r="Y417" s="198"/>
      <c r="Z417" s="198"/>
      <c r="AA417" s="198"/>
    </row>
    <row xmlns:x14ac="http://schemas.microsoft.com/office/spreadsheetml/2009/9/ac" r="418" ht="15.75" x14ac:dyDescent="0.25">
      <c r="A418" s="198"/>
      <c r="B418" s="199"/>
      <c r="C418" s="198"/>
      <c r="D418" s="198"/>
      <c r="E418" s="198"/>
      <c r="F418" s="198"/>
      <c r="G418" s="198"/>
      <c r="H418" s="198"/>
      <c r="I418" s="198"/>
      <c r="J418" s="198"/>
      <c r="K418" s="198"/>
      <c r="L418" s="198"/>
      <c r="M418" s="198"/>
      <c r="N418" s="198"/>
      <c r="O418" s="198"/>
      <c r="P418" s="198"/>
      <c r="Q418" s="198"/>
      <c r="R418" s="198"/>
      <c r="S418" s="198"/>
      <c r="T418" s="198"/>
      <c r="U418" s="198"/>
      <c r="V418" s="198"/>
      <c r="W418" s="198"/>
      <c r="X418" s="198"/>
      <c r="Y418" s="198"/>
      <c r="Z418" s="198"/>
      <c r="AA418" s="198"/>
    </row>
    <row xmlns:x14ac="http://schemas.microsoft.com/office/spreadsheetml/2009/9/ac" r="419" ht="15.75" x14ac:dyDescent="0.25">
      <c r="A419" s="198"/>
      <c r="B419" s="199"/>
      <c r="C419" s="198"/>
      <c r="D419" s="198"/>
      <c r="E419" s="198"/>
      <c r="F419" s="198"/>
      <c r="G419" s="198"/>
      <c r="H419" s="198"/>
      <c r="I419" s="198"/>
      <c r="J419" s="198"/>
      <c r="K419" s="198"/>
      <c r="L419" s="198"/>
      <c r="M419" s="198"/>
      <c r="N419" s="198"/>
      <c r="O419" s="198"/>
      <c r="P419" s="198"/>
      <c r="Q419" s="198"/>
      <c r="R419" s="198"/>
      <c r="S419" s="198"/>
      <c r="T419" s="198"/>
      <c r="U419" s="198"/>
      <c r="V419" s="198"/>
      <c r="W419" s="198"/>
      <c r="X419" s="198"/>
      <c r="Y419" s="198"/>
      <c r="Z419" s="198"/>
      <c r="AA419" s="198"/>
    </row>
    <row xmlns:x14ac="http://schemas.microsoft.com/office/spreadsheetml/2009/9/ac" r="420" ht="15.75" x14ac:dyDescent="0.25">
      <c r="A420" s="198"/>
      <c r="B420" s="199"/>
      <c r="C420" s="198"/>
      <c r="D420" s="198"/>
      <c r="E420" s="198"/>
      <c r="F420" s="198"/>
      <c r="G420" s="198"/>
      <c r="H420" s="198"/>
      <c r="I420" s="198"/>
      <c r="J420" s="198"/>
      <c r="K420" s="198"/>
      <c r="L420" s="198"/>
      <c r="M420" s="198"/>
      <c r="N420" s="198"/>
      <c r="O420" s="198"/>
      <c r="P420" s="198"/>
      <c r="Q420" s="198"/>
      <c r="R420" s="198"/>
      <c r="S420" s="198"/>
      <c r="T420" s="198"/>
      <c r="U420" s="198"/>
      <c r="V420" s="198"/>
      <c r="W420" s="198"/>
      <c r="X420" s="198"/>
      <c r="Y420" s="198"/>
      <c r="Z420" s="198"/>
      <c r="AA420" s="198"/>
    </row>
    <row xmlns:x14ac="http://schemas.microsoft.com/office/spreadsheetml/2009/9/ac" r="421" ht="15.75" x14ac:dyDescent="0.25">
      <c r="A421" s="198"/>
      <c r="B421" s="199"/>
      <c r="C421" s="198"/>
      <c r="D421" s="198"/>
      <c r="E421" s="198"/>
      <c r="F421" s="198"/>
      <c r="G421" s="198"/>
      <c r="H421" s="198"/>
      <c r="I421" s="198"/>
      <c r="J421" s="198"/>
      <c r="K421" s="198"/>
      <c r="L421" s="198"/>
      <c r="M421" s="198"/>
      <c r="N421" s="198"/>
      <c r="O421" s="198"/>
      <c r="P421" s="198"/>
      <c r="Q421" s="198"/>
      <c r="R421" s="198"/>
      <c r="S421" s="198"/>
      <c r="T421" s="198"/>
      <c r="U421" s="198"/>
      <c r="V421" s="198"/>
      <c r="W421" s="198"/>
      <c r="X421" s="198"/>
      <c r="Y421" s="198"/>
      <c r="Z421" s="198"/>
      <c r="AA421" s="198"/>
    </row>
    <row xmlns:x14ac="http://schemas.microsoft.com/office/spreadsheetml/2009/9/ac" r="422" ht="15.75" x14ac:dyDescent="0.25">
      <c r="A422" s="198"/>
      <c r="B422" s="199"/>
      <c r="C422" s="198"/>
      <c r="D422" s="198"/>
      <c r="E422" s="198"/>
      <c r="F422" s="198"/>
      <c r="G422" s="198"/>
      <c r="H422" s="198"/>
      <c r="I422" s="198"/>
      <c r="J422" s="198"/>
      <c r="K422" s="198"/>
      <c r="L422" s="198"/>
      <c r="M422" s="198"/>
      <c r="N422" s="198"/>
      <c r="O422" s="198"/>
      <c r="P422" s="198"/>
      <c r="Q422" s="198"/>
      <c r="R422" s="198"/>
      <c r="S422" s="198"/>
      <c r="T422" s="198"/>
      <c r="U422" s="198"/>
      <c r="V422" s="198"/>
      <c r="W422" s="198"/>
      <c r="X422" s="198"/>
      <c r="Y422" s="198"/>
      <c r="Z422" s="198"/>
      <c r="AA422" s="198"/>
    </row>
    <row xmlns:x14ac="http://schemas.microsoft.com/office/spreadsheetml/2009/9/ac" r="423" ht="15.75" x14ac:dyDescent="0.25">
      <c r="A423" s="198"/>
      <c r="B423" s="199"/>
      <c r="C423" s="198"/>
      <c r="D423" s="198"/>
      <c r="E423" s="198"/>
      <c r="F423" s="198"/>
      <c r="G423" s="198"/>
      <c r="H423" s="198"/>
      <c r="I423" s="198"/>
      <c r="J423" s="198"/>
      <c r="K423" s="198"/>
      <c r="L423" s="198"/>
      <c r="M423" s="198"/>
      <c r="N423" s="198"/>
      <c r="O423" s="198"/>
      <c r="P423" s="198"/>
      <c r="Q423" s="198"/>
      <c r="R423" s="198"/>
      <c r="S423" s="198"/>
      <c r="T423" s="198"/>
      <c r="U423" s="198"/>
      <c r="V423" s="198"/>
      <c r="W423" s="198"/>
      <c r="X423" s="198"/>
      <c r="Y423" s="198"/>
      <c r="Z423" s="198"/>
      <c r="AA423" s="198"/>
    </row>
    <row xmlns:x14ac="http://schemas.microsoft.com/office/spreadsheetml/2009/9/ac" r="424" ht="15.75" x14ac:dyDescent="0.25">
      <c r="A424" s="198"/>
      <c r="B424" s="199"/>
      <c r="C424" s="198"/>
      <c r="D424" s="198"/>
      <c r="E424" s="198"/>
      <c r="F424" s="198"/>
      <c r="G424" s="198"/>
      <c r="H424" s="198"/>
      <c r="I424" s="198"/>
      <c r="J424" s="198"/>
      <c r="K424" s="198"/>
      <c r="L424" s="198"/>
      <c r="M424" s="198"/>
      <c r="N424" s="198"/>
      <c r="O424" s="198"/>
      <c r="P424" s="198"/>
      <c r="Q424" s="198"/>
      <c r="R424" s="198"/>
      <c r="S424" s="198"/>
      <c r="T424" s="198"/>
      <c r="U424" s="198"/>
      <c r="V424" s="198"/>
      <c r="W424" s="198"/>
      <c r="X424" s="198"/>
      <c r="Y424" s="198"/>
      <c r="Z424" s="198"/>
      <c r="AA424" s="198"/>
    </row>
    <row xmlns:x14ac="http://schemas.microsoft.com/office/spreadsheetml/2009/9/ac" r="425" ht="15.75" x14ac:dyDescent="0.25">
      <c r="A425" s="198"/>
      <c r="B425" s="199"/>
      <c r="C425" s="198"/>
      <c r="D425" s="198"/>
      <c r="E425" s="198"/>
      <c r="F425" s="198"/>
      <c r="G425" s="198"/>
      <c r="H425" s="198"/>
      <c r="I425" s="198"/>
      <c r="J425" s="198"/>
      <c r="K425" s="198"/>
      <c r="L425" s="198"/>
      <c r="M425" s="198"/>
      <c r="N425" s="198"/>
      <c r="O425" s="198"/>
      <c r="P425" s="198"/>
      <c r="Q425" s="198"/>
      <c r="R425" s="198"/>
      <c r="S425" s="198"/>
      <c r="T425" s="198"/>
      <c r="U425" s="198"/>
      <c r="V425" s="198"/>
      <c r="W425" s="198"/>
      <c r="X425" s="198"/>
      <c r="Y425" s="198"/>
      <c r="Z425" s="198"/>
      <c r="AA425" s="198"/>
    </row>
    <row xmlns:x14ac="http://schemas.microsoft.com/office/spreadsheetml/2009/9/ac" r="426" ht="15.75" x14ac:dyDescent="0.25">
      <c r="A426" s="198"/>
      <c r="B426" s="199"/>
      <c r="C426" s="198"/>
      <c r="D426" s="198"/>
      <c r="E426" s="198"/>
      <c r="F426" s="198"/>
      <c r="G426" s="198"/>
      <c r="H426" s="198"/>
      <c r="I426" s="198"/>
      <c r="J426" s="198"/>
      <c r="K426" s="198"/>
      <c r="L426" s="198"/>
      <c r="M426" s="198"/>
      <c r="N426" s="198"/>
      <c r="O426" s="198"/>
      <c r="P426" s="198"/>
      <c r="Q426" s="198"/>
      <c r="R426" s="198"/>
      <c r="S426" s="198"/>
      <c r="T426" s="198"/>
      <c r="U426" s="198"/>
      <c r="V426" s="198"/>
      <c r="W426" s="198"/>
      <c r="X426" s="198"/>
      <c r="Y426" s="198"/>
      <c r="Z426" s="198"/>
      <c r="AA426" s="198"/>
    </row>
    <row xmlns:x14ac="http://schemas.microsoft.com/office/spreadsheetml/2009/9/ac" r="427" ht="15.75" x14ac:dyDescent="0.25">
      <c r="A427" s="198"/>
      <c r="B427" s="199"/>
      <c r="C427" s="198"/>
      <c r="D427" s="198"/>
      <c r="E427" s="198"/>
      <c r="F427" s="198"/>
      <c r="G427" s="198"/>
      <c r="H427" s="198"/>
      <c r="I427" s="198"/>
      <c r="J427" s="198"/>
      <c r="K427" s="198"/>
      <c r="L427" s="198"/>
      <c r="M427" s="198"/>
      <c r="N427" s="198"/>
      <c r="O427" s="198"/>
      <c r="P427" s="198"/>
      <c r="Q427" s="198"/>
      <c r="R427" s="198"/>
      <c r="S427" s="198"/>
      <c r="T427" s="198"/>
      <c r="U427" s="198"/>
      <c r="V427" s="198"/>
      <c r="W427" s="198"/>
      <c r="X427" s="198"/>
      <c r="Y427" s="198"/>
      <c r="Z427" s="198"/>
      <c r="AA427" s="198"/>
    </row>
    <row xmlns:x14ac="http://schemas.microsoft.com/office/spreadsheetml/2009/9/ac" r="428" ht="15.75" x14ac:dyDescent="0.25">
      <c r="A428" s="198"/>
      <c r="B428" s="199"/>
      <c r="C428" s="198"/>
      <c r="D428" s="198"/>
      <c r="E428" s="198"/>
      <c r="F428" s="198"/>
      <c r="G428" s="198"/>
      <c r="H428" s="198"/>
      <c r="I428" s="198"/>
      <c r="J428" s="198"/>
      <c r="K428" s="198"/>
      <c r="L428" s="198"/>
      <c r="M428" s="198"/>
      <c r="N428" s="198"/>
      <c r="O428" s="198"/>
      <c r="P428" s="198"/>
      <c r="Q428" s="198"/>
      <c r="R428" s="198"/>
      <c r="S428" s="198"/>
      <c r="T428" s="198"/>
      <c r="U428" s="198"/>
      <c r="V428" s="198"/>
      <c r="W428" s="198"/>
      <c r="X428" s="198"/>
      <c r="Y428" s="198"/>
      <c r="Z428" s="198"/>
      <c r="AA428" s="198"/>
    </row>
    <row xmlns:x14ac="http://schemas.microsoft.com/office/spreadsheetml/2009/9/ac" r="429" ht="15.75" x14ac:dyDescent="0.25">
      <c r="A429" s="198"/>
      <c r="B429" s="199"/>
      <c r="C429" s="198"/>
      <c r="D429" s="198"/>
      <c r="E429" s="198"/>
      <c r="F429" s="198"/>
      <c r="G429" s="198"/>
      <c r="H429" s="198"/>
      <c r="I429" s="198"/>
      <c r="J429" s="198"/>
      <c r="K429" s="198"/>
      <c r="L429" s="198"/>
      <c r="M429" s="198"/>
      <c r="N429" s="198"/>
      <c r="O429" s="198"/>
      <c r="P429" s="198"/>
      <c r="Q429" s="198"/>
      <c r="R429" s="198"/>
      <c r="S429" s="198"/>
      <c r="T429" s="198"/>
      <c r="U429" s="198"/>
      <c r="V429" s="198"/>
      <c r="W429" s="198"/>
      <c r="X429" s="198"/>
      <c r="Y429" s="198"/>
      <c r="Z429" s="198"/>
      <c r="AA429" s="198"/>
    </row>
    <row xmlns:x14ac="http://schemas.microsoft.com/office/spreadsheetml/2009/9/ac" r="430" ht="15.75" x14ac:dyDescent="0.25">
      <c r="A430" s="198"/>
      <c r="B430" s="199"/>
      <c r="C430" s="198"/>
      <c r="D430" s="198"/>
      <c r="E430" s="198"/>
      <c r="F430" s="198"/>
      <c r="G430" s="198"/>
      <c r="H430" s="198"/>
      <c r="I430" s="198"/>
      <c r="J430" s="198"/>
      <c r="K430" s="198"/>
      <c r="L430" s="198"/>
      <c r="M430" s="198"/>
      <c r="N430" s="198"/>
      <c r="O430" s="198"/>
      <c r="P430" s="198"/>
      <c r="Q430" s="198"/>
      <c r="R430" s="198"/>
      <c r="S430" s="198"/>
      <c r="T430" s="198"/>
      <c r="U430" s="198"/>
      <c r="V430" s="198"/>
      <c r="W430" s="198"/>
      <c r="X430" s="198"/>
      <c r="Y430" s="198"/>
      <c r="Z430" s="198"/>
      <c r="AA430" s="198"/>
    </row>
    <row xmlns:x14ac="http://schemas.microsoft.com/office/spreadsheetml/2009/9/ac" r="431" ht="15.75" x14ac:dyDescent="0.25">
      <c r="A431" s="198"/>
      <c r="B431" s="199"/>
      <c r="C431" s="198"/>
      <c r="D431" s="198"/>
      <c r="E431" s="198"/>
      <c r="F431" s="198"/>
      <c r="G431" s="198"/>
      <c r="H431" s="198"/>
      <c r="I431" s="198"/>
      <c r="J431" s="198"/>
      <c r="K431" s="198"/>
      <c r="L431" s="198"/>
      <c r="M431" s="198"/>
      <c r="N431" s="198"/>
      <c r="O431" s="198"/>
      <c r="P431" s="198"/>
      <c r="Q431" s="198"/>
      <c r="R431" s="198"/>
      <c r="S431" s="198"/>
      <c r="T431" s="198"/>
      <c r="U431" s="198"/>
      <c r="V431" s="198"/>
      <c r="W431" s="198"/>
      <c r="X431" s="198"/>
      <c r="Y431" s="198"/>
      <c r="Z431" s="198"/>
      <c r="AA431" s="198"/>
    </row>
    <row xmlns:x14ac="http://schemas.microsoft.com/office/spreadsheetml/2009/9/ac" r="432" ht="15.75" x14ac:dyDescent="0.25">
      <c r="A432" s="198"/>
      <c r="B432" s="199"/>
      <c r="C432" s="198"/>
      <c r="D432" s="198"/>
      <c r="E432" s="198"/>
      <c r="F432" s="198"/>
      <c r="G432" s="198"/>
      <c r="H432" s="198"/>
      <c r="I432" s="198"/>
      <c r="J432" s="198"/>
      <c r="K432" s="198"/>
      <c r="L432" s="198"/>
      <c r="M432" s="198"/>
      <c r="N432" s="198"/>
      <c r="O432" s="198"/>
      <c r="P432" s="198"/>
      <c r="Q432" s="198"/>
      <c r="R432" s="198"/>
      <c r="S432" s="198"/>
      <c r="T432" s="198"/>
      <c r="U432" s="198"/>
      <c r="V432" s="198"/>
      <c r="W432" s="198"/>
      <c r="X432" s="198"/>
      <c r="Y432" s="198"/>
      <c r="Z432" s="198"/>
      <c r="AA432" s="198"/>
    </row>
    <row xmlns:x14ac="http://schemas.microsoft.com/office/spreadsheetml/2009/9/ac" r="433" ht="15.75" x14ac:dyDescent="0.25">
      <c r="A433" s="198"/>
      <c r="B433" s="199"/>
      <c r="C433" s="198"/>
      <c r="D433" s="198"/>
      <c r="E433" s="198"/>
      <c r="F433" s="198"/>
      <c r="G433" s="198"/>
      <c r="H433" s="198"/>
      <c r="I433" s="198"/>
      <c r="J433" s="198"/>
      <c r="K433" s="198"/>
      <c r="L433" s="198"/>
      <c r="M433" s="198"/>
      <c r="N433" s="198"/>
      <c r="O433" s="198"/>
      <c r="P433" s="198"/>
      <c r="Q433" s="198"/>
      <c r="R433" s="198"/>
      <c r="S433" s="198"/>
      <c r="T433" s="198"/>
      <c r="U433" s="198"/>
      <c r="V433" s="198"/>
      <c r="W433" s="198"/>
      <c r="X433" s="198"/>
      <c r="Y433" s="198"/>
      <c r="Z433" s="198"/>
      <c r="AA433" s="198"/>
    </row>
    <row xmlns:x14ac="http://schemas.microsoft.com/office/spreadsheetml/2009/9/ac" r="434" ht="15.75" x14ac:dyDescent="0.25">
      <c r="A434" s="198"/>
      <c r="B434" s="199"/>
      <c r="C434" s="198"/>
      <c r="D434" s="198"/>
      <c r="E434" s="198"/>
      <c r="F434" s="198"/>
      <c r="G434" s="198"/>
      <c r="H434" s="198"/>
      <c r="I434" s="198"/>
      <c r="J434" s="198"/>
      <c r="K434" s="198"/>
      <c r="L434" s="198"/>
      <c r="M434" s="198"/>
      <c r="N434" s="198"/>
      <c r="O434" s="198"/>
      <c r="P434" s="198"/>
      <c r="Q434" s="198"/>
      <c r="R434" s="198"/>
      <c r="S434" s="198"/>
      <c r="T434" s="198"/>
      <c r="U434" s="198"/>
      <c r="V434" s="198"/>
      <c r="W434" s="198"/>
      <c r="X434" s="198"/>
      <c r="Y434" s="198"/>
      <c r="Z434" s="198"/>
      <c r="AA434" s="198"/>
    </row>
    <row xmlns:x14ac="http://schemas.microsoft.com/office/spreadsheetml/2009/9/ac" r="435" ht="15.75" x14ac:dyDescent="0.25">
      <c r="A435" s="198"/>
      <c r="B435" s="199"/>
      <c r="C435" s="198"/>
      <c r="D435" s="198"/>
      <c r="E435" s="198"/>
      <c r="F435" s="198"/>
      <c r="G435" s="198"/>
      <c r="H435" s="198"/>
      <c r="I435" s="198"/>
      <c r="J435" s="198"/>
      <c r="K435" s="198"/>
      <c r="L435" s="198"/>
      <c r="M435" s="198"/>
      <c r="N435" s="198"/>
      <c r="O435" s="198"/>
      <c r="P435" s="198"/>
      <c r="Q435" s="198"/>
      <c r="R435" s="198"/>
      <c r="S435" s="198"/>
      <c r="T435" s="198"/>
      <c r="U435" s="198"/>
      <c r="V435" s="198"/>
      <c r="W435" s="198"/>
      <c r="X435" s="198"/>
      <c r="Y435" s="198"/>
      <c r="Z435" s="198"/>
      <c r="AA435" s="198"/>
    </row>
    <row xmlns:x14ac="http://schemas.microsoft.com/office/spreadsheetml/2009/9/ac" r="436" ht="15.75" x14ac:dyDescent="0.25">
      <c r="A436" s="198"/>
      <c r="B436" s="199"/>
      <c r="C436" s="198"/>
      <c r="D436" s="198"/>
      <c r="E436" s="198"/>
      <c r="F436" s="198"/>
      <c r="G436" s="198"/>
      <c r="H436" s="198"/>
      <c r="I436" s="198"/>
      <c r="J436" s="198"/>
      <c r="K436" s="198"/>
      <c r="L436" s="198"/>
      <c r="M436" s="198"/>
      <c r="N436" s="198"/>
      <c r="O436" s="198"/>
      <c r="P436" s="198"/>
      <c r="Q436" s="198"/>
      <c r="R436" s="198"/>
      <c r="S436" s="198"/>
      <c r="T436" s="198"/>
      <c r="U436" s="198"/>
      <c r="V436" s="198"/>
      <c r="W436" s="198"/>
      <c r="X436" s="198"/>
      <c r="Y436" s="198"/>
      <c r="Z436" s="198"/>
      <c r="AA436" s="198"/>
    </row>
    <row xmlns:x14ac="http://schemas.microsoft.com/office/spreadsheetml/2009/9/ac" r="437" ht="15.75" x14ac:dyDescent="0.25">
      <c r="A437" s="198"/>
      <c r="B437" s="199"/>
      <c r="C437" s="198"/>
      <c r="D437" s="198"/>
      <c r="E437" s="198"/>
      <c r="F437" s="198"/>
      <c r="G437" s="198"/>
      <c r="H437" s="198"/>
      <c r="I437" s="198"/>
      <c r="J437" s="198"/>
      <c r="K437" s="198"/>
      <c r="L437" s="198"/>
      <c r="M437" s="198"/>
      <c r="N437" s="198"/>
      <c r="O437" s="198"/>
      <c r="P437" s="198"/>
      <c r="Q437" s="198"/>
      <c r="R437" s="198"/>
      <c r="S437" s="198"/>
      <c r="T437" s="198"/>
      <c r="U437" s="198"/>
      <c r="V437" s="198"/>
      <c r="W437" s="198"/>
      <c r="X437" s="198"/>
      <c r="Y437" s="198"/>
      <c r="Z437" s="198"/>
      <c r="AA437" s="198"/>
    </row>
    <row xmlns:x14ac="http://schemas.microsoft.com/office/spreadsheetml/2009/9/ac" r="438" ht="15.75" x14ac:dyDescent="0.25">
      <c r="A438" s="198"/>
      <c r="B438" s="199"/>
      <c r="C438" s="198"/>
      <c r="D438" s="198"/>
      <c r="E438" s="198"/>
      <c r="F438" s="198"/>
      <c r="G438" s="198"/>
      <c r="H438" s="198"/>
      <c r="I438" s="198"/>
      <c r="J438" s="198"/>
      <c r="K438" s="198"/>
      <c r="L438" s="198"/>
      <c r="M438" s="198"/>
      <c r="N438" s="198"/>
      <c r="O438" s="198"/>
      <c r="P438" s="198"/>
      <c r="Q438" s="198"/>
      <c r="R438" s="198"/>
      <c r="S438" s="198"/>
      <c r="T438" s="198"/>
      <c r="U438" s="198"/>
      <c r="V438" s="198"/>
      <c r="W438" s="198"/>
      <c r="X438" s="198"/>
      <c r="Y438" s="198"/>
      <c r="Z438" s="198"/>
      <c r="AA438" s="198"/>
    </row>
    <row xmlns:x14ac="http://schemas.microsoft.com/office/spreadsheetml/2009/9/ac" r="439" ht="15.75" x14ac:dyDescent="0.25">
      <c r="A439" s="198"/>
      <c r="B439" s="199"/>
      <c r="C439" s="198"/>
      <c r="D439" s="198"/>
      <c r="E439" s="198"/>
      <c r="F439" s="198"/>
      <c r="G439" s="198"/>
      <c r="H439" s="198"/>
      <c r="I439" s="198"/>
      <c r="J439" s="198"/>
      <c r="K439" s="198"/>
      <c r="L439" s="198"/>
      <c r="M439" s="198"/>
      <c r="N439" s="198"/>
      <c r="O439" s="198"/>
      <c r="P439" s="198"/>
      <c r="Q439" s="198"/>
      <c r="R439" s="198"/>
      <c r="S439" s="198"/>
      <c r="T439" s="198"/>
      <c r="U439" s="198"/>
      <c r="V439" s="198"/>
      <c r="W439" s="198"/>
      <c r="X439" s="198"/>
      <c r="Y439" s="198"/>
      <c r="Z439" s="198"/>
      <c r="AA439" s="198"/>
    </row>
    <row xmlns:x14ac="http://schemas.microsoft.com/office/spreadsheetml/2009/9/ac" r="440" ht="15.75" x14ac:dyDescent="0.25">
      <c r="A440" s="198"/>
      <c r="B440" s="199"/>
      <c r="C440" s="198"/>
      <c r="D440" s="198"/>
      <c r="E440" s="198"/>
      <c r="F440" s="198"/>
      <c r="G440" s="198"/>
      <c r="H440" s="198"/>
      <c r="I440" s="198"/>
      <c r="J440" s="198"/>
      <c r="K440" s="198"/>
      <c r="L440" s="198"/>
      <c r="M440" s="198"/>
      <c r="N440" s="198"/>
      <c r="O440" s="198"/>
      <c r="P440" s="198"/>
      <c r="Q440" s="198"/>
      <c r="R440" s="198"/>
      <c r="S440" s="198"/>
      <c r="T440" s="198"/>
      <c r="U440" s="198"/>
      <c r="V440" s="198"/>
      <c r="W440" s="198"/>
      <c r="X440" s="198"/>
      <c r="Y440" s="198"/>
      <c r="Z440" s="198"/>
      <c r="AA440" s="198"/>
    </row>
    <row xmlns:x14ac="http://schemas.microsoft.com/office/spreadsheetml/2009/9/ac" r="441" ht="15.75" x14ac:dyDescent="0.25">
      <c r="A441" s="198"/>
      <c r="B441" s="199"/>
      <c r="C441" s="198"/>
      <c r="D441" s="198"/>
      <c r="E441" s="198"/>
      <c r="F441" s="198"/>
      <c r="G441" s="198"/>
      <c r="H441" s="198"/>
      <c r="I441" s="198"/>
      <c r="J441" s="198"/>
      <c r="K441" s="198"/>
      <c r="L441" s="198"/>
      <c r="M441" s="198"/>
      <c r="N441" s="198"/>
      <c r="O441" s="198"/>
      <c r="P441" s="198"/>
      <c r="Q441" s="198"/>
      <c r="R441" s="198"/>
      <c r="S441" s="198"/>
      <c r="T441" s="198"/>
      <c r="U441" s="198"/>
      <c r="V441" s="198"/>
      <c r="W441" s="198"/>
      <c r="X441" s="198"/>
      <c r="Y441" s="198"/>
      <c r="Z441" s="198"/>
      <c r="AA441" s="198"/>
    </row>
    <row xmlns:x14ac="http://schemas.microsoft.com/office/spreadsheetml/2009/9/ac" r="442" ht="15.75" x14ac:dyDescent="0.25">
      <c r="A442" s="198"/>
      <c r="B442" s="199"/>
      <c r="C442" s="198"/>
      <c r="D442" s="198"/>
      <c r="E442" s="198"/>
      <c r="F442" s="198"/>
      <c r="G442" s="198"/>
      <c r="H442" s="198"/>
      <c r="I442" s="198"/>
      <c r="J442" s="198"/>
      <c r="K442" s="198"/>
      <c r="L442" s="198"/>
      <c r="M442" s="198"/>
      <c r="N442" s="198"/>
      <c r="O442" s="198"/>
      <c r="P442" s="198"/>
      <c r="Q442" s="198"/>
      <c r="R442" s="198"/>
      <c r="S442" s="198"/>
      <c r="T442" s="198"/>
      <c r="U442" s="198"/>
      <c r="V442" s="198"/>
      <c r="W442" s="198"/>
      <c r="X442" s="198"/>
      <c r="Y442" s="198"/>
      <c r="Z442" s="198"/>
      <c r="AA442" s="198"/>
    </row>
    <row xmlns:x14ac="http://schemas.microsoft.com/office/spreadsheetml/2009/9/ac" r="443" ht="15.75" x14ac:dyDescent="0.25">
      <c r="A443" s="198"/>
      <c r="B443" s="199"/>
      <c r="C443" s="198"/>
      <c r="D443" s="198"/>
      <c r="E443" s="198"/>
      <c r="F443" s="198"/>
      <c r="G443" s="198"/>
      <c r="H443" s="198"/>
      <c r="I443" s="198"/>
      <c r="J443" s="198"/>
      <c r="K443" s="198"/>
      <c r="L443" s="198"/>
      <c r="M443" s="198"/>
      <c r="N443" s="198"/>
      <c r="O443" s="198"/>
      <c r="P443" s="198"/>
      <c r="Q443" s="198"/>
      <c r="R443" s="198"/>
      <c r="S443" s="198"/>
      <c r="T443" s="198"/>
      <c r="U443" s="198"/>
      <c r="V443" s="198"/>
      <c r="W443" s="198"/>
      <c r="X443" s="198"/>
      <c r="Y443" s="198"/>
      <c r="Z443" s="198"/>
      <c r="AA443" s="198"/>
    </row>
    <row xmlns:x14ac="http://schemas.microsoft.com/office/spreadsheetml/2009/9/ac" r="444" ht="15.75" x14ac:dyDescent="0.25">
      <c r="A444" s="198"/>
      <c r="B444" s="199"/>
      <c r="C444" s="198"/>
      <c r="D444" s="198"/>
      <c r="E444" s="198"/>
      <c r="F444" s="198"/>
      <c r="G444" s="198"/>
      <c r="H444" s="198"/>
      <c r="I444" s="198"/>
      <c r="J444" s="198"/>
      <c r="K444" s="198"/>
      <c r="L444" s="198"/>
      <c r="M444" s="198"/>
      <c r="N444" s="198"/>
      <c r="O444" s="198"/>
      <c r="P444" s="198"/>
      <c r="Q444" s="198"/>
      <c r="R444" s="198"/>
      <c r="S444" s="198"/>
      <c r="T444" s="198"/>
      <c r="U444" s="198"/>
      <c r="V444" s="198"/>
      <c r="W444" s="198"/>
      <c r="X444" s="198"/>
      <c r="Y444" s="198"/>
      <c r="Z444" s="198"/>
      <c r="AA444" s="198"/>
    </row>
    <row xmlns:x14ac="http://schemas.microsoft.com/office/spreadsheetml/2009/9/ac" r="445" ht="15.75" x14ac:dyDescent="0.25">
      <c r="A445" s="198"/>
      <c r="B445" s="199"/>
      <c r="C445" s="198"/>
      <c r="D445" s="198"/>
      <c r="E445" s="198"/>
      <c r="F445" s="198"/>
      <c r="G445" s="198"/>
      <c r="H445" s="198"/>
      <c r="I445" s="198"/>
      <c r="J445" s="198"/>
      <c r="K445" s="198"/>
      <c r="L445" s="198"/>
      <c r="M445" s="198"/>
      <c r="N445" s="198"/>
      <c r="O445" s="198"/>
      <c r="P445" s="198"/>
      <c r="Q445" s="198"/>
      <c r="R445" s="198"/>
      <c r="S445" s="198"/>
      <c r="T445" s="198"/>
      <c r="U445" s="198"/>
      <c r="V445" s="198"/>
      <c r="W445" s="198"/>
      <c r="X445" s="198"/>
      <c r="Y445" s="198"/>
      <c r="Z445" s="198"/>
      <c r="AA445" s="198"/>
    </row>
    <row xmlns:x14ac="http://schemas.microsoft.com/office/spreadsheetml/2009/9/ac" r="446" ht="15.75" x14ac:dyDescent="0.25">
      <c r="A446" s="198"/>
      <c r="B446" s="199"/>
      <c r="C446" s="198"/>
      <c r="D446" s="198"/>
      <c r="E446" s="198"/>
      <c r="F446" s="198"/>
      <c r="G446" s="198"/>
      <c r="H446" s="198"/>
      <c r="I446" s="198"/>
      <c r="J446" s="198"/>
      <c r="K446" s="198"/>
      <c r="L446" s="198"/>
      <c r="M446" s="198"/>
      <c r="N446" s="198"/>
      <c r="O446" s="198"/>
      <c r="P446" s="198"/>
      <c r="Q446" s="198"/>
      <c r="R446" s="198"/>
      <c r="S446" s="198"/>
      <c r="T446" s="198"/>
      <c r="U446" s="198"/>
      <c r="V446" s="198"/>
      <c r="W446" s="198"/>
      <c r="X446" s="198"/>
      <c r="Y446" s="198"/>
      <c r="Z446" s="198"/>
      <c r="AA446" s="198"/>
    </row>
    <row xmlns:x14ac="http://schemas.microsoft.com/office/spreadsheetml/2009/9/ac" r="447" ht="15.75" x14ac:dyDescent="0.25">
      <c r="A447" s="198"/>
      <c r="B447" s="199"/>
      <c r="C447" s="198"/>
      <c r="D447" s="198"/>
      <c r="E447" s="198"/>
      <c r="F447" s="198"/>
      <c r="G447" s="198"/>
      <c r="H447" s="198"/>
      <c r="I447" s="198"/>
      <c r="J447" s="198"/>
      <c r="K447" s="198"/>
      <c r="L447" s="198"/>
      <c r="M447" s="198"/>
      <c r="N447" s="198"/>
      <c r="O447" s="198"/>
      <c r="P447" s="198"/>
      <c r="Q447" s="198"/>
      <c r="R447" s="198"/>
      <c r="S447" s="198"/>
      <c r="T447" s="198"/>
      <c r="U447" s="198"/>
      <c r="V447" s="198"/>
      <c r="W447" s="198"/>
      <c r="X447" s="198"/>
      <c r="Y447" s="198"/>
      <c r="Z447" s="198"/>
      <c r="AA447" s="198"/>
    </row>
    <row xmlns:x14ac="http://schemas.microsoft.com/office/spreadsheetml/2009/9/ac" r="448" ht="15.75" x14ac:dyDescent="0.25">
      <c r="A448" s="198"/>
      <c r="B448" s="199"/>
      <c r="C448" s="198"/>
      <c r="D448" s="198"/>
      <c r="E448" s="198"/>
      <c r="F448" s="198"/>
      <c r="G448" s="198"/>
      <c r="H448" s="198"/>
      <c r="I448" s="198"/>
      <c r="J448" s="198"/>
      <c r="K448" s="198"/>
      <c r="L448" s="198"/>
      <c r="M448" s="198"/>
      <c r="N448" s="198"/>
      <c r="O448" s="198"/>
      <c r="P448" s="198"/>
      <c r="Q448" s="198"/>
      <c r="R448" s="198"/>
      <c r="S448" s="198"/>
      <c r="T448" s="198"/>
      <c r="U448" s="198"/>
      <c r="V448" s="198"/>
      <c r="W448" s="198"/>
      <c r="X448" s="198"/>
      <c r="Y448" s="198"/>
      <c r="Z448" s="198"/>
      <c r="AA448" s="198"/>
    </row>
    <row xmlns:x14ac="http://schemas.microsoft.com/office/spreadsheetml/2009/9/ac" r="449" ht="15.75" x14ac:dyDescent="0.25">
      <c r="A449" s="198"/>
      <c r="B449" s="199"/>
      <c r="C449" s="198"/>
      <c r="D449" s="198"/>
      <c r="E449" s="198"/>
      <c r="F449" s="198"/>
      <c r="G449" s="198"/>
      <c r="H449" s="198"/>
      <c r="I449" s="198"/>
      <c r="J449" s="198"/>
      <c r="K449" s="198"/>
      <c r="L449" s="198"/>
      <c r="M449" s="198"/>
      <c r="N449" s="198"/>
      <c r="O449" s="198"/>
      <c r="P449" s="198"/>
      <c r="Q449" s="198"/>
      <c r="R449" s="198"/>
      <c r="S449" s="198"/>
      <c r="T449" s="198"/>
      <c r="U449" s="198"/>
      <c r="V449" s="198"/>
      <c r="W449" s="198"/>
      <c r="X449" s="198"/>
      <c r="Y449" s="198"/>
      <c r="Z449" s="198"/>
      <c r="AA449" s="198"/>
    </row>
    <row xmlns:x14ac="http://schemas.microsoft.com/office/spreadsheetml/2009/9/ac" r="450" ht="15.75" x14ac:dyDescent="0.25">
      <c r="A450" s="198"/>
      <c r="B450" s="199"/>
      <c r="C450" s="198"/>
      <c r="D450" s="198"/>
      <c r="E450" s="198"/>
      <c r="F450" s="198"/>
      <c r="G450" s="198"/>
      <c r="H450" s="198"/>
      <c r="I450" s="198"/>
      <c r="J450" s="198"/>
      <c r="K450" s="198"/>
      <c r="L450" s="198"/>
      <c r="M450" s="198"/>
      <c r="N450" s="198"/>
      <c r="O450" s="198"/>
      <c r="P450" s="198"/>
      <c r="Q450" s="198"/>
      <c r="R450" s="198"/>
      <c r="S450" s="198"/>
      <c r="T450" s="198"/>
      <c r="U450" s="198"/>
      <c r="V450" s="198"/>
      <c r="W450" s="198"/>
      <c r="X450" s="198"/>
      <c r="Y450" s="198"/>
      <c r="Z450" s="198"/>
      <c r="AA450" s="198"/>
    </row>
    <row xmlns:x14ac="http://schemas.microsoft.com/office/spreadsheetml/2009/9/ac" r="451" ht="15.75" x14ac:dyDescent="0.25">
      <c r="A451" s="198"/>
      <c r="B451" s="199"/>
      <c r="C451" s="198"/>
      <c r="D451" s="198"/>
      <c r="E451" s="198"/>
      <c r="F451" s="198"/>
      <c r="G451" s="198"/>
      <c r="H451" s="198"/>
      <c r="I451" s="198"/>
      <c r="J451" s="198"/>
      <c r="K451" s="198"/>
      <c r="L451" s="198"/>
      <c r="M451" s="198"/>
      <c r="N451" s="198"/>
      <c r="O451" s="198"/>
      <c r="P451" s="198"/>
      <c r="Q451" s="198"/>
      <c r="R451" s="198"/>
      <c r="S451" s="198"/>
      <c r="T451" s="198"/>
      <c r="U451" s="198"/>
      <c r="V451" s="198"/>
      <c r="W451" s="198"/>
      <c r="X451" s="198"/>
      <c r="Y451" s="198"/>
      <c r="Z451" s="198"/>
      <c r="AA451" s="198"/>
    </row>
    <row xmlns:x14ac="http://schemas.microsoft.com/office/spreadsheetml/2009/9/ac" r="452" ht="15.75" x14ac:dyDescent="0.25">
      <c r="A452" s="198"/>
      <c r="B452" s="199"/>
      <c r="C452" s="198"/>
      <c r="D452" s="198"/>
      <c r="E452" s="198"/>
      <c r="F452" s="198"/>
      <c r="G452" s="198"/>
      <c r="H452" s="198"/>
      <c r="I452" s="198"/>
      <c r="J452" s="198"/>
      <c r="K452" s="198"/>
      <c r="L452" s="198"/>
      <c r="M452" s="198"/>
      <c r="N452" s="198"/>
      <c r="O452" s="198"/>
      <c r="P452" s="198"/>
      <c r="Q452" s="198"/>
      <c r="R452" s="198"/>
      <c r="S452" s="198"/>
      <c r="T452" s="198"/>
      <c r="U452" s="198"/>
      <c r="V452" s="198"/>
      <c r="W452" s="198"/>
      <c r="X452" s="198"/>
      <c r="Y452" s="198"/>
      <c r="Z452" s="198"/>
      <c r="AA452" s="198"/>
    </row>
    <row xmlns:x14ac="http://schemas.microsoft.com/office/spreadsheetml/2009/9/ac" r="453" ht="15.75" x14ac:dyDescent="0.25">
      <c r="A453" s="198"/>
      <c r="B453" s="199"/>
      <c r="C453" s="198"/>
      <c r="D453" s="198"/>
      <c r="E453" s="198"/>
      <c r="F453" s="198"/>
      <c r="G453" s="198"/>
      <c r="H453" s="198"/>
      <c r="I453" s="198"/>
      <c r="J453" s="198"/>
      <c r="K453" s="198"/>
      <c r="L453" s="198"/>
      <c r="M453" s="198"/>
      <c r="N453" s="198"/>
      <c r="O453" s="198"/>
      <c r="P453" s="198"/>
      <c r="Q453" s="198"/>
      <c r="R453" s="198"/>
      <c r="S453" s="198"/>
      <c r="T453" s="198"/>
      <c r="U453" s="198"/>
      <c r="V453" s="198"/>
      <c r="W453" s="198"/>
      <c r="X453" s="198"/>
      <c r="Y453" s="198"/>
      <c r="Z453" s="198"/>
      <c r="AA453" s="198"/>
    </row>
    <row xmlns:x14ac="http://schemas.microsoft.com/office/spreadsheetml/2009/9/ac" r="454" ht="15.75" x14ac:dyDescent="0.25">
      <c r="A454" s="198"/>
      <c r="B454" s="199"/>
      <c r="C454" s="198"/>
      <c r="D454" s="198"/>
      <c r="E454" s="198"/>
      <c r="F454" s="198"/>
      <c r="G454" s="198"/>
      <c r="H454" s="198"/>
      <c r="I454" s="198"/>
      <c r="J454" s="198"/>
      <c r="K454" s="198"/>
      <c r="L454" s="198"/>
      <c r="M454" s="198"/>
      <c r="N454" s="198"/>
      <c r="O454" s="198"/>
      <c r="P454" s="198"/>
      <c r="Q454" s="198"/>
      <c r="R454" s="198"/>
      <c r="S454" s="198"/>
      <c r="T454" s="198"/>
      <c r="U454" s="198"/>
      <c r="V454" s="198"/>
      <c r="W454" s="198"/>
      <c r="X454" s="198"/>
      <c r="Y454" s="198"/>
      <c r="Z454" s="198"/>
      <c r="AA454" s="198"/>
    </row>
    <row xmlns:x14ac="http://schemas.microsoft.com/office/spreadsheetml/2009/9/ac" r="455" ht="15.75" x14ac:dyDescent="0.25">
      <c r="A455" s="198"/>
      <c r="B455" s="199"/>
      <c r="C455" s="198"/>
      <c r="D455" s="198"/>
      <c r="E455" s="198"/>
      <c r="F455" s="198"/>
      <c r="G455" s="198"/>
      <c r="H455" s="198"/>
      <c r="I455" s="198"/>
      <c r="J455" s="198"/>
      <c r="K455" s="198"/>
      <c r="L455" s="198"/>
      <c r="M455" s="198"/>
      <c r="N455" s="198"/>
      <c r="O455" s="198"/>
      <c r="P455" s="198"/>
      <c r="Q455" s="198"/>
      <c r="R455" s="198"/>
      <c r="S455" s="198"/>
      <c r="T455" s="198"/>
      <c r="U455" s="198"/>
      <c r="V455" s="198"/>
      <c r="W455" s="198"/>
      <c r="X455" s="198"/>
      <c r="Y455" s="198"/>
      <c r="Z455" s="198"/>
      <c r="AA455" s="198"/>
    </row>
    <row xmlns:x14ac="http://schemas.microsoft.com/office/spreadsheetml/2009/9/ac" r="456" ht="15.75" x14ac:dyDescent="0.25">
      <c r="A456" s="198"/>
      <c r="B456" s="199"/>
      <c r="C456" s="198"/>
      <c r="D456" s="198"/>
      <c r="E456" s="198"/>
      <c r="F456" s="198"/>
      <c r="G456" s="198"/>
      <c r="H456" s="198"/>
      <c r="I456" s="198"/>
      <c r="J456" s="198"/>
      <c r="K456" s="198"/>
      <c r="L456" s="198"/>
      <c r="M456" s="198"/>
      <c r="N456" s="198"/>
      <c r="O456" s="198"/>
      <c r="P456" s="198"/>
      <c r="Q456" s="198"/>
      <c r="R456" s="198"/>
      <c r="S456" s="198"/>
      <c r="T456" s="198"/>
      <c r="U456" s="198"/>
      <c r="V456" s="198"/>
      <c r="W456" s="198"/>
      <c r="X456" s="198"/>
      <c r="Y456" s="198"/>
      <c r="Z456" s="198"/>
      <c r="AA456" s="198"/>
    </row>
    <row xmlns:x14ac="http://schemas.microsoft.com/office/spreadsheetml/2009/9/ac" r="457" ht="15.75" x14ac:dyDescent="0.25">
      <c r="A457" s="198"/>
      <c r="B457" s="199"/>
      <c r="C457" s="198"/>
      <c r="D457" s="198"/>
      <c r="E457" s="198"/>
      <c r="F457" s="198"/>
      <c r="G457" s="198"/>
      <c r="H457" s="198"/>
      <c r="I457" s="198"/>
      <c r="J457" s="198"/>
      <c r="K457" s="198"/>
      <c r="L457" s="198"/>
      <c r="M457" s="198"/>
      <c r="N457" s="198"/>
      <c r="O457" s="198"/>
      <c r="P457" s="198"/>
      <c r="Q457" s="198"/>
      <c r="R457" s="198"/>
      <c r="S457" s="198"/>
      <c r="T457" s="198"/>
      <c r="U457" s="198"/>
      <c r="V457" s="198"/>
      <c r="W457" s="198"/>
      <c r="X457" s="198"/>
      <c r="Y457" s="198"/>
      <c r="Z457" s="198"/>
      <c r="AA457" s="198"/>
    </row>
    <row xmlns:x14ac="http://schemas.microsoft.com/office/spreadsheetml/2009/9/ac" r="458" ht="15.75" x14ac:dyDescent="0.25">
      <c r="A458" s="198"/>
      <c r="B458" s="199"/>
      <c r="C458" s="198"/>
      <c r="D458" s="198"/>
      <c r="E458" s="198"/>
      <c r="F458" s="198"/>
      <c r="G458" s="198"/>
      <c r="H458" s="198"/>
      <c r="I458" s="198"/>
      <c r="J458" s="198"/>
      <c r="K458" s="198"/>
      <c r="L458" s="198"/>
      <c r="M458" s="198"/>
      <c r="N458" s="198"/>
      <c r="O458" s="198"/>
      <c r="P458" s="198"/>
      <c r="Q458" s="198"/>
      <c r="R458" s="198"/>
      <c r="S458" s="198"/>
      <c r="T458" s="198"/>
      <c r="U458" s="198"/>
      <c r="V458" s="198"/>
      <c r="W458" s="198"/>
      <c r="X458" s="198"/>
      <c r="Y458" s="198"/>
      <c r="Z458" s="198"/>
      <c r="AA458" s="198"/>
    </row>
    <row xmlns:x14ac="http://schemas.microsoft.com/office/spreadsheetml/2009/9/ac" r="459" ht="15.75" x14ac:dyDescent="0.25">
      <c r="A459" s="198"/>
      <c r="B459" s="199"/>
      <c r="C459" s="198"/>
      <c r="D459" s="198"/>
      <c r="E459" s="198"/>
      <c r="F459" s="198"/>
      <c r="G459" s="198"/>
      <c r="H459" s="198"/>
      <c r="I459" s="198"/>
      <c r="J459" s="198"/>
      <c r="K459" s="198"/>
      <c r="L459" s="198"/>
      <c r="M459" s="198"/>
      <c r="N459" s="198"/>
      <c r="O459" s="198"/>
      <c r="P459" s="198"/>
      <c r="Q459" s="198"/>
      <c r="R459" s="198"/>
      <c r="S459" s="198"/>
      <c r="T459" s="198"/>
      <c r="U459" s="198"/>
      <c r="V459" s="198"/>
      <c r="W459" s="198"/>
      <c r="X459" s="198"/>
      <c r="Y459" s="198"/>
      <c r="Z459" s="198"/>
      <c r="AA459" s="198"/>
    </row>
    <row xmlns:x14ac="http://schemas.microsoft.com/office/spreadsheetml/2009/9/ac" r="460" ht="15.75" x14ac:dyDescent="0.25">
      <c r="A460" s="198"/>
      <c r="B460" s="199"/>
      <c r="C460" s="198"/>
      <c r="D460" s="198"/>
      <c r="E460" s="198"/>
      <c r="F460" s="198"/>
      <c r="G460" s="198"/>
      <c r="H460" s="198"/>
      <c r="I460" s="198"/>
      <c r="J460" s="198"/>
      <c r="K460" s="198"/>
      <c r="L460" s="198"/>
      <c r="M460" s="198"/>
      <c r="N460" s="198"/>
      <c r="O460" s="198"/>
      <c r="P460" s="198"/>
      <c r="Q460" s="198"/>
      <c r="R460" s="198"/>
      <c r="S460" s="198"/>
      <c r="T460" s="198"/>
      <c r="U460" s="198"/>
      <c r="V460" s="198"/>
      <c r="W460" s="198"/>
      <c r="X460" s="198"/>
      <c r="Y460" s="198"/>
      <c r="Z460" s="198"/>
      <c r="AA460" s="198"/>
    </row>
    <row xmlns:x14ac="http://schemas.microsoft.com/office/spreadsheetml/2009/9/ac" r="461" ht="15.75" x14ac:dyDescent="0.25">
      <c r="A461" s="198"/>
      <c r="B461" s="199"/>
      <c r="C461" s="198"/>
      <c r="D461" s="198"/>
      <c r="E461" s="198"/>
      <c r="F461" s="198"/>
      <c r="G461" s="198"/>
      <c r="H461" s="198"/>
      <c r="I461" s="198"/>
      <c r="J461" s="198"/>
      <c r="K461" s="198"/>
      <c r="L461" s="198"/>
      <c r="M461" s="198"/>
      <c r="N461" s="198"/>
      <c r="O461" s="198"/>
      <c r="P461" s="198"/>
      <c r="Q461" s="198"/>
      <c r="R461" s="198"/>
      <c r="S461" s="198"/>
      <c r="T461" s="198"/>
      <c r="U461" s="198"/>
      <c r="V461" s="198"/>
      <c r="W461" s="198"/>
      <c r="X461" s="198"/>
      <c r="Y461" s="198"/>
      <c r="Z461" s="198"/>
      <c r="AA461" s="198"/>
    </row>
    <row xmlns:x14ac="http://schemas.microsoft.com/office/spreadsheetml/2009/9/ac" r="462" ht="15.75" x14ac:dyDescent="0.25">
      <c r="A462" s="198"/>
      <c r="B462" s="199"/>
      <c r="C462" s="198"/>
      <c r="D462" s="198"/>
      <c r="E462" s="198"/>
      <c r="F462" s="198"/>
      <c r="G462" s="198"/>
      <c r="H462" s="198"/>
      <c r="I462" s="198"/>
      <c r="J462" s="198"/>
      <c r="K462" s="198"/>
      <c r="L462" s="198"/>
      <c r="M462" s="198"/>
      <c r="N462" s="198"/>
      <c r="O462" s="198"/>
      <c r="P462" s="198"/>
      <c r="Q462" s="198"/>
      <c r="R462" s="198"/>
      <c r="S462" s="198"/>
      <c r="T462" s="198"/>
      <c r="U462" s="198"/>
      <c r="V462" s="198"/>
      <c r="W462" s="198"/>
      <c r="X462" s="198"/>
      <c r="Y462" s="198"/>
      <c r="Z462" s="198"/>
      <c r="AA462" s="198"/>
    </row>
    <row xmlns:x14ac="http://schemas.microsoft.com/office/spreadsheetml/2009/9/ac" r="463" ht="15.75" x14ac:dyDescent="0.25">
      <c r="A463" s="198"/>
      <c r="B463" s="199"/>
      <c r="C463" s="198"/>
      <c r="D463" s="198"/>
      <c r="E463" s="198"/>
      <c r="F463" s="198"/>
      <c r="G463" s="198"/>
      <c r="H463" s="198"/>
      <c r="I463" s="198"/>
      <c r="J463" s="198"/>
      <c r="K463" s="198"/>
      <c r="L463" s="198"/>
      <c r="M463" s="198"/>
      <c r="N463" s="198"/>
      <c r="O463" s="198"/>
      <c r="P463" s="198"/>
      <c r="Q463" s="198"/>
      <c r="R463" s="198"/>
      <c r="S463" s="198"/>
      <c r="T463" s="198"/>
      <c r="U463" s="198"/>
      <c r="V463" s="198"/>
      <c r="W463" s="198"/>
      <c r="X463" s="198"/>
      <c r="Y463" s="198"/>
      <c r="Z463" s="198"/>
      <c r="AA463" s="198"/>
    </row>
    <row xmlns:x14ac="http://schemas.microsoft.com/office/spreadsheetml/2009/9/ac" r="464" ht="15.75" x14ac:dyDescent="0.25">
      <c r="A464" s="198"/>
      <c r="B464" s="199"/>
      <c r="C464" s="198"/>
      <c r="D464" s="198"/>
      <c r="E464" s="198"/>
      <c r="F464" s="198"/>
      <c r="G464" s="198"/>
      <c r="H464" s="198"/>
      <c r="I464" s="198"/>
      <c r="J464" s="198"/>
      <c r="K464" s="198"/>
      <c r="L464" s="198"/>
      <c r="M464" s="198"/>
      <c r="N464" s="198"/>
      <c r="O464" s="198"/>
      <c r="P464" s="198"/>
      <c r="Q464" s="198"/>
      <c r="R464" s="198"/>
      <c r="S464" s="198"/>
      <c r="T464" s="198"/>
      <c r="U464" s="198"/>
      <c r="V464" s="198"/>
      <c r="W464" s="198"/>
      <c r="X464" s="198"/>
      <c r="Y464" s="198"/>
      <c r="Z464" s="198"/>
      <c r="AA464" s="198"/>
    </row>
    <row xmlns:x14ac="http://schemas.microsoft.com/office/spreadsheetml/2009/9/ac" r="465" ht="15.75" x14ac:dyDescent="0.25">
      <c r="A465" s="198"/>
      <c r="B465" s="199"/>
      <c r="C465" s="198"/>
      <c r="D465" s="198"/>
      <c r="E465" s="198"/>
      <c r="F465" s="198"/>
      <c r="G465" s="198"/>
      <c r="H465" s="198"/>
      <c r="I465" s="198"/>
      <c r="J465" s="198"/>
      <c r="K465" s="198"/>
      <c r="L465" s="198"/>
      <c r="M465" s="198"/>
      <c r="N465" s="198"/>
      <c r="O465" s="198"/>
      <c r="P465" s="198"/>
      <c r="Q465" s="198"/>
      <c r="R465" s="198"/>
      <c r="S465" s="198"/>
      <c r="T465" s="198"/>
      <c r="U465" s="198"/>
      <c r="V465" s="198"/>
      <c r="W465" s="198"/>
      <c r="X465" s="198"/>
      <c r="Y465" s="198"/>
      <c r="Z465" s="198"/>
      <c r="AA465" s="198"/>
    </row>
    <row xmlns:x14ac="http://schemas.microsoft.com/office/spreadsheetml/2009/9/ac" r="466" ht="15.75" x14ac:dyDescent="0.25">
      <c r="A466" s="198"/>
      <c r="B466" s="199"/>
      <c r="C466" s="198"/>
      <c r="D466" s="198"/>
      <c r="E466" s="198"/>
      <c r="F466" s="198"/>
      <c r="G466" s="198"/>
      <c r="H466" s="198"/>
      <c r="I466" s="198"/>
      <c r="J466" s="198"/>
      <c r="K466" s="198"/>
      <c r="L466" s="198"/>
      <c r="M466" s="198"/>
      <c r="N466" s="198"/>
      <c r="O466" s="198"/>
      <c r="P466" s="198"/>
      <c r="Q466" s="198"/>
      <c r="R466" s="198"/>
      <c r="S466" s="198"/>
      <c r="T466" s="198"/>
      <c r="U466" s="198"/>
      <c r="V466" s="198"/>
      <c r="W466" s="198"/>
      <c r="X466" s="198"/>
      <c r="Y466" s="198"/>
      <c r="Z466" s="198"/>
      <c r="AA466" s="198"/>
    </row>
    <row xmlns:x14ac="http://schemas.microsoft.com/office/spreadsheetml/2009/9/ac" r="467" ht="15.75" x14ac:dyDescent="0.25">
      <c r="A467" s="198"/>
      <c r="B467" s="199"/>
      <c r="C467" s="198"/>
      <c r="D467" s="198"/>
      <c r="E467" s="198"/>
      <c r="F467" s="198"/>
      <c r="G467" s="198"/>
      <c r="H467" s="198"/>
      <c r="I467" s="198"/>
      <c r="J467" s="198"/>
      <c r="K467" s="198"/>
      <c r="L467" s="198"/>
      <c r="M467" s="198"/>
      <c r="N467" s="198"/>
      <c r="O467" s="198"/>
      <c r="P467" s="198"/>
      <c r="Q467" s="198"/>
      <c r="R467" s="198"/>
      <c r="S467" s="198"/>
      <c r="T467" s="198"/>
      <c r="U467" s="198"/>
      <c r="V467" s="198"/>
      <c r="W467" s="198"/>
      <c r="X467" s="198"/>
      <c r="Y467" s="198"/>
      <c r="Z467" s="198"/>
      <c r="AA467" s="198"/>
    </row>
    <row xmlns:x14ac="http://schemas.microsoft.com/office/spreadsheetml/2009/9/ac" r="468" ht="15.75" x14ac:dyDescent="0.25">
      <c r="A468" s="198"/>
      <c r="B468" s="199"/>
      <c r="C468" s="198"/>
      <c r="D468" s="198"/>
      <c r="E468" s="198"/>
      <c r="F468" s="198"/>
      <c r="G468" s="198"/>
      <c r="H468" s="198"/>
      <c r="I468" s="198"/>
      <c r="J468" s="198"/>
      <c r="K468" s="198"/>
      <c r="L468" s="198"/>
      <c r="M468" s="198"/>
      <c r="N468" s="198"/>
      <c r="O468" s="198"/>
      <c r="P468" s="198"/>
      <c r="Q468" s="198"/>
      <c r="R468" s="198"/>
      <c r="S468" s="198"/>
      <c r="T468" s="198"/>
      <c r="U468" s="198"/>
      <c r="V468" s="198"/>
      <c r="W468" s="198"/>
      <c r="X468" s="198"/>
      <c r="Y468" s="198"/>
      <c r="Z468" s="198"/>
      <c r="AA468" s="198"/>
    </row>
    <row xmlns:x14ac="http://schemas.microsoft.com/office/spreadsheetml/2009/9/ac" r="469" ht="15.75" x14ac:dyDescent="0.25">
      <c r="A469" s="198"/>
      <c r="B469" s="199"/>
      <c r="C469" s="198"/>
      <c r="D469" s="198"/>
      <c r="E469" s="198"/>
      <c r="F469" s="198"/>
      <c r="G469" s="198"/>
      <c r="H469" s="198"/>
      <c r="I469" s="198"/>
      <c r="J469" s="198"/>
      <c r="K469" s="198"/>
      <c r="L469" s="198"/>
      <c r="M469" s="198"/>
      <c r="N469" s="198"/>
      <c r="O469" s="198"/>
      <c r="P469" s="198"/>
      <c r="Q469" s="198"/>
      <c r="R469" s="198"/>
      <c r="S469" s="198"/>
      <c r="T469" s="198"/>
      <c r="U469" s="198"/>
      <c r="V469" s="198"/>
      <c r="W469" s="198"/>
      <c r="X469" s="198"/>
      <c r="Y469" s="198"/>
      <c r="Z469" s="198"/>
      <c r="AA469" s="198"/>
    </row>
    <row xmlns:x14ac="http://schemas.microsoft.com/office/spreadsheetml/2009/9/ac" r="470" ht="15.75" x14ac:dyDescent="0.25">
      <c r="A470" s="198"/>
      <c r="B470" s="199"/>
      <c r="C470" s="198"/>
      <c r="D470" s="198"/>
      <c r="E470" s="198"/>
      <c r="F470" s="198"/>
      <c r="G470" s="198"/>
      <c r="H470" s="198"/>
      <c r="I470" s="198"/>
      <c r="J470" s="198"/>
      <c r="K470" s="198"/>
      <c r="L470" s="198"/>
      <c r="M470" s="198"/>
      <c r="N470" s="198"/>
      <c r="O470" s="198"/>
      <c r="P470" s="198"/>
      <c r="Q470" s="198"/>
      <c r="R470" s="198"/>
      <c r="S470" s="198"/>
      <c r="T470" s="198"/>
      <c r="U470" s="198"/>
      <c r="V470" s="198"/>
      <c r="W470" s="198"/>
      <c r="X470" s="198"/>
      <c r="Y470" s="198"/>
      <c r="Z470" s="198"/>
      <c r="AA470" s="198"/>
    </row>
    <row xmlns:x14ac="http://schemas.microsoft.com/office/spreadsheetml/2009/9/ac" r="471" ht="15.75" x14ac:dyDescent="0.25">
      <c r="A471" s="198"/>
      <c r="B471" s="199"/>
      <c r="C471" s="198"/>
      <c r="D471" s="198"/>
      <c r="E471" s="198"/>
      <c r="F471" s="198"/>
      <c r="G471" s="198"/>
      <c r="H471" s="198"/>
      <c r="I471" s="198"/>
      <c r="J471" s="198"/>
      <c r="K471" s="198"/>
      <c r="L471" s="198"/>
      <c r="M471" s="198"/>
      <c r="N471" s="198"/>
      <c r="O471" s="198"/>
      <c r="P471" s="198"/>
      <c r="Q471" s="198"/>
      <c r="R471" s="198"/>
      <c r="S471" s="198"/>
      <c r="T471" s="198"/>
      <c r="U471" s="198"/>
      <c r="V471" s="198"/>
      <c r="W471" s="198"/>
      <c r="X471" s="198"/>
      <c r="Y471" s="198"/>
      <c r="Z471" s="198"/>
      <c r="AA471" s="198"/>
    </row>
    <row xmlns:x14ac="http://schemas.microsoft.com/office/spreadsheetml/2009/9/ac" r="472" ht="15.75" x14ac:dyDescent="0.25">
      <c r="A472" s="198"/>
      <c r="B472" s="199"/>
      <c r="C472" s="198"/>
      <c r="D472" s="198"/>
      <c r="E472" s="198"/>
      <c r="F472" s="198"/>
      <c r="G472" s="198"/>
      <c r="H472" s="198"/>
      <c r="I472" s="198"/>
      <c r="J472" s="198"/>
      <c r="K472" s="198"/>
      <c r="L472" s="198"/>
      <c r="M472" s="198"/>
      <c r="N472" s="198"/>
      <c r="O472" s="198"/>
      <c r="P472" s="198"/>
      <c r="Q472" s="198"/>
      <c r="R472" s="198"/>
      <c r="S472" s="198"/>
      <c r="T472" s="198"/>
      <c r="U472" s="198"/>
      <c r="V472" s="198"/>
      <c r="W472" s="198"/>
      <c r="X472" s="198"/>
      <c r="Y472" s="198"/>
      <c r="Z472" s="198"/>
      <c r="AA472" s="198"/>
    </row>
    <row xmlns:x14ac="http://schemas.microsoft.com/office/spreadsheetml/2009/9/ac" r="473" ht="15.75" x14ac:dyDescent="0.25">
      <c r="A473" s="198"/>
      <c r="B473" s="199"/>
      <c r="C473" s="198"/>
      <c r="D473" s="198"/>
      <c r="E473" s="198"/>
      <c r="F473" s="198"/>
      <c r="G473" s="198"/>
      <c r="H473" s="198"/>
      <c r="I473" s="198"/>
      <c r="J473" s="198"/>
      <c r="K473" s="198"/>
      <c r="L473" s="198"/>
      <c r="M473" s="198"/>
      <c r="N473" s="198"/>
      <c r="O473" s="198"/>
      <c r="P473" s="198"/>
      <c r="Q473" s="198"/>
      <c r="R473" s="198"/>
      <c r="S473" s="198"/>
      <c r="T473" s="198"/>
      <c r="U473" s="198"/>
      <c r="V473" s="198"/>
      <c r="W473" s="198"/>
      <c r="X473" s="198"/>
      <c r="Y473" s="198"/>
      <c r="Z473" s="198"/>
      <c r="AA473" s="198"/>
    </row>
    <row xmlns:x14ac="http://schemas.microsoft.com/office/spreadsheetml/2009/9/ac" r="474" ht="15.75" x14ac:dyDescent="0.25">
      <c r="A474" s="198"/>
      <c r="B474" s="199"/>
      <c r="C474" s="198"/>
      <c r="D474" s="198"/>
      <c r="E474" s="198"/>
      <c r="F474" s="198"/>
      <c r="G474" s="198"/>
      <c r="H474" s="198"/>
      <c r="I474" s="198"/>
      <c r="J474" s="198"/>
      <c r="K474" s="198"/>
      <c r="L474" s="198"/>
      <c r="M474" s="198"/>
      <c r="N474" s="198"/>
      <c r="O474" s="198"/>
      <c r="P474" s="198"/>
      <c r="Q474" s="198"/>
      <c r="R474" s="198"/>
      <c r="S474" s="198"/>
      <c r="T474" s="198"/>
      <c r="U474" s="198"/>
      <c r="V474" s="198"/>
      <c r="W474" s="198"/>
      <c r="X474" s="198"/>
      <c r="Y474" s="198"/>
      <c r="Z474" s="198"/>
      <c r="AA474" s="198"/>
    </row>
    <row xmlns:x14ac="http://schemas.microsoft.com/office/spreadsheetml/2009/9/ac" r="475" ht="15.75" x14ac:dyDescent="0.25">
      <c r="A475" s="198"/>
      <c r="B475" s="199"/>
      <c r="C475" s="198"/>
      <c r="D475" s="198"/>
      <c r="E475" s="198"/>
      <c r="F475" s="198"/>
      <c r="G475" s="198"/>
      <c r="H475" s="198"/>
      <c r="I475" s="198"/>
      <c r="J475" s="198"/>
      <c r="K475" s="198"/>
      <c r="L475" s="198"/>
      <c r="M475" s="198"/>
      <c r="N475" s="198"/>
      <c r="O475" s="198"/>
      <c r="P475" s="198"/>
      <c r="Q475" s="198"/>
      <c r="R475" s="198"/>
      <c r="S475" s="198"/>
      <c r="T475" s="198"/>
      <c r="U475" s="198"/>
      <c r="V475" s="198"/>
      <c r="W475" s="198"/>
      <c r="X475" s="198"/>
      <c r="Y475" s="198"/>
      <c r="Z475" s="198"/>
      <c r="AA475" s="198"/>
    </row>
    <row xmlns:x14ac="http://schemas.microsoft.com/office/spreadsheetml/2009/9/ac" r="476" ht="15.75" x14ac:dyDescent="0.25">
      <c r="A476" s="198"/>
      <c r="B476" s="199"/>
      <c r="C476" s="198"/>
      <c r="D476" s="198"/>
      <c r="E476" s="198"/>
      <c r="F476" s="198"/>
      <c r="G476" s="198"/>
      <c r="H476" s="198"/>
      <c r="I476" s="198"/>
      <c r="J476" s="198"/>
      <c r="K476" s="198"/>
      <c r="L476" s="198"/>
      <c r="M476" s="198"/>
      <c r="N476" s="198"/>
      <c r="O476" s="198"/>
      <c r="P476" s="198"/>
      <c r="Q476" s="198"/>
      <c r="R476" s="198"/>
      <c r="S476" s="198"/>
      <c r="T476" s="198"/>
      <c r="U476" s="198"/>
      <c r="V476" s="198"/>
      <c r="W476" s="198"/>
      <c r="X476" s="198"/>
      <c r="Y476" s="198"/>
      <c r="Z476" s="198"/>
      <c r="AA476" s="198"/>
    </row>
    <row xmlns:x14ac="http://schemas.microsoft.com/office/spreadsheetml/2009/9/ac" r="477" ht="15.75" x14ac:dyDescent="0.25">
      <c r="A477" s="198"/>
      <c r="B477" s="199"/>
      <c r="C477" s="198"/>
      <c r="D477" s="198"/>
      <c r="E477" s="198"/>
      <c r="F477" s="198"/>
      <c r="G477" s="198"/>
      <c r="H477" s="198"/>
      <c r="I477" s="198"/>
      <c r="J477" s="198"/>
      <c r="K477" s="198"/>
      <c r="L477" s="198"/>
      <c r="M477" s="198"/>
      <c r="N477" s="198"/>
      <c r="O477" s="198"/>
      <c r="P477" s="198"/>
      <c r="Q477" s="198"/>
      <c r="R477" s="198"/>
      <c r="S477" s="198"/>
      <c r="T477" s="198"/>
      <c r="U477" s="198"/>
      <c r="V477" s="198"/>
      <c r="W477" s="198"/>
      <c r="X477" s="198"/>
      <c r="Y477" s="198"/>
      <c r="Z477" s="198"/>
      <c r="AA477" s="198"/>
    </row>
    <row xmlns:x14ac="http://schemas.microsoft.com/office/spreadsheetml/2009/9/ac" r="478" ht="15.75" x14ac:dyDescent="0.25">
      <c r="A478" s="198"/>
      <c r="B478" s="199"/>
      <c r="C478" s="198"/>
      <c r="D478" s="198"/>
      <c r="E478" s="198"/>
      <c r="F478" s="198"/>
      <c r="G478" s="198"/>
      <c r="H478" s="198"/>
      <c r="I478" s="198"/>
      <c r="J478" s="198"/>
      <c r="K478" s="198"/>
      <c r="L478" s="198"/>
      <c r="M478" s="198"/>
      <c r="N478" s="198"/>
      <c r="O478" s="198"/>
      <c r="P478" s="198"/>
      <c r="Q478" s="198"/>
      <c r="R478" s="198"/>
      <c r="S478" s="198"/>
      <c r="T478" s="198"/>
      <c r="U478" s="198"/>
      <c r="V478" s="198"/>
      <c r="W478" s="198"/>
      <c r="X478" s="198"/>
      <c r="Y478" s="198"/>
      <c r="Z478" s="198"/>
      <c r="AA478" s="198"/>
    </row>
    <row xmlns:x14ac="http://schemas.microsoft.com/office/spreadsheetml/2009/9/ac" r="479" ht="15.75" x14ac:dyDescent="0.25">
      <c r="A479" s="198"/>
      <c r="B479" s="199"/>
      <c r="C479" s="198"/>
      <c r="D479" s="198"/>
      <c r="E479" s="198"/>
      <c r="F479" s="198"/>
      <c r="G479" s="198"/>
      <c r="H479" s="198"/>
      <c r="I479" s="198"/>
      <c r="J479" s="198"/>
      <c r="K479" s="198"/>
      <c r="L479" s="198"/>
      <c r="M479" s="198"/>
      <c r="N479" s="198"/>
      <c r="O479" s="198"/>
      <c r="P479" s="198"/>
      <c r="Q479" s="198"/>
      <c r="R479" s="198"/>
      <c r="S479" s="198"/>
      <c r="T479" s="198"/>
      <c r="U479" s="198"/>
      <c r="V479" s="198"/>
      <c r="W479" s="198"/>
      <c r="X479" s="198"/>
      <c r="Y479" s="198"/>
      <c r="Z479" s="198"/>
      <c r="AA479" s="198"/>
    </row>
    <row xmlns:x14ac="http://schemas.microsoft.com/office/spreadsheetml/2009/9/ac" r="480" ht="15.75" x14ac:dyDescent="0.25">
      <c r="A480" s="198"/>
      <c r="B480" s="199"/>
      <c r="C480" s="198"/>
      <c r="D480" s="198"/>
      <c r="E480" s="198"/>
      <c r="F480" s="198"/>
      <c r="G480" s="198"/>
      <c r="H480" s="198"/>
      <c r="I480" s="198"/>
      <c r="J480" s="198"/>
      <c r="K480" s="198"/>
      <c r="L480" s="198"/>
      <c r="M480" s="198"/>
      <c r="N480" s="198"/>
      <c r="O480" s="198"/>
      <c r="P480" s="198"/>
      <c r="Q480" s="198"/>
      <c r="R480" s="198"/>
      <c r="S480" s="198"/>
      <c r="T480" s="198"/>
      <c r="U480" s="198"/>
      <c r="V480" s="198"/>
      <c r="W480" s="198"/>
      <c r="X480" s="198"/>
      <c r="Y480" s="198"/>
      <c r="Z480" s="198"/>
      <c r="AA480" s="198"/>
    </row>
    <row xmlns:x14ac="http://schemas.microsoft.com/office/spreadsheetml/2009/9/ac" r="481" ht="15.75" x14ac:dyDescent="0.25">
      <c r="A481" s="198"/>
      <c r="B481" s="199"/>
      <c r="C481" s="198"/>
      <c r="D481" s="198"/>
      <c r="E481" s="198"/>
      <c r="F481" s="198"/>
      <c r="G481" s="198"/>
      <c r="H481" s="198"/>
      <c r="I481" s="198"/>
      <c r="J481" s="198"/>
      <c r="K481" s="198"/>
      <c r="L481" s="198"/>
      <c r="M481" s="198"/>
      <c r="N481" s="198"/>
      <c r="O481" s="198"/>
      <c r="P481" s="198"/>
      <c r="Q481" s="198"/>
      <c r="R481" s="198"/>
      <c r="S481" s="198"/>
      <c r="T481" s="198"/>
      <c r="U481" s="198"/>
      <c r="V481" s="198"/>
      <c r="W481" s="198"/>
      <c r="X481" s="198"/>
      <c r="Y481" s="198"/>
      <c r="Z481" s="198"/>
      <c r="AA481" s="198"/>
    </row>
    <row xmlns:x14ac="http://schemas.microsoft.com/office/spreadsheetml/2009/9/ac" r="482" ht="15.75" x14ac:dyDescent="0.25">
      <c r="A482" s="198"/>
      <c r="B482" s="199"/>
      <c r="C482" s="198"/>
      <c r="D482" s="198"/>
      <c r="E482" s="198"/>
      <c r="F482" s="198"/>
      <c r="G482" s="198"/>
      <c r="H482" s="198"/>
      <c r="I482" s="198"/>
      <c r="J482" s="198"/>
      <c r="K482" s="198"/>
      <c r="L482" s="198"/>
      <c r="M482" s="198"/>
      <c r="N482" s="198"/>
      <c r="O482" s="198"/>
      <c r="P482" s="198"/>
      <c r="Q482" s="198"/>
      <c r="R482" s="198"/>
      <c r="S482" s="198"/>
      <c r="T482" s="198"/>
      <c r="U482" s="198"/>
      <c r="V482" s="198"/>
      <c r="W482" s="198"/>
      <c r="X482" s="198"/>
      <c r="Y482" s="198"/>
      <c r="Z482" s="198"/>
      <c r="AA482" s="198"/>
    </row>
    <row xmlns:x14ac="http://schemas.microsoft.com/office/spreadsheetml/2009/9/ac" r="483" ht="15.75" x14ac:dyDescent="0.25">
      <c r="A483" s="198"/>
      <c r="B483" s="199"/>
      <c r="C483" s="198"/>
      <c r="D483" s="198"/>
      <c r="E483" s="198"/>
      <c r="F483" s="198"/>
      <c r="G483" s="198"/>
      <c r="H483" s="198"/>
      <c r="I483" s="198"/>
      <c r="J483" s="198"/>
      <c r="K483" s="198"/>
      <c r="L483" s="198"/>
      <c r="M483" s="198"/>
      <c r="N483" s="198"/>
      <c r="O483" s="198"/>
      <c r="P483" s="198"/>
      <c r="Q483" s="198"/>
      <c r="R483" s="198"/>
      <c r="S483" s="198"/>
      <c r="T483" s="198"/>
      <c r="U483" s="198"/>
      <c r="V483" s="198"/>
      <c r="W483" s="198"/>
      <c r="X483" s="198"/>
      <c r="Y483" s="198"/>
      <c r="Z483" s="198"/>
      <c r="AA483" s="198"/>
    </row>
    <row xmlns:x14ac="http://schemas.microsoft.com/office/spreadsheetml/2009/9/ac" r="484" ht="15.75" x14ac:dyDescent="0.25">
      <c r="A484" s="198"/>
      <c r="B484" s="199"/>
      <c r="C484" s="198"/>
      <c r="D484" s="198"/>
      <c r="E484" s="198"/>
      <c r="F484" s="198"/>
      <c r="G484" s="198"/>
      <c r="H484" s="198"/>
      <c r="I484" s="198"/>
      <c r="J484" s="198"/>
      <c r="K484" s="198"/>
      <c r="L484" s="198"/>
      <c r="M484" s="198"/>
      <c r="N484" s="198"/>
      <c r="O484" s="198"/>
      <c r="P484" s="198"/>
      <c r="Q484" s="198"/>
      <c r="R484" s="198"/>
      <c r="S484" s="198"/>
      <c r="T484" s="198"/>
      <c r="U484" s="198"/>
      <c r="V484" s="198"/>
      <c r="W484" s="198"/>
      <c r="X484" s="198"/>
      <c r="Y484" s="198"/>
      <c r="Z484" s="198"/>
      <c r="AA484" s="198"/>
    </row>
    <row xmlns:x14ac="http://schemas.microsoft.com/office/spreadsheetml/2009/9/ac" r="485" ht="15.75" x14ac:dyDescent="0.25">
      <c r="A485" s="198"/>
      <c r="B485" s="199"/>
      <c r="C485" s="198"/>
      <c r="D485" s="198"/>
      <c r="E485" s="198"/>
      <c r="F485" s="198"/>
      <c r="G485" s="198"/>
      <c r="H485" s="198"/>
      <c r="I485" s="198"/>
      <c r="J485" s="198"/>
      <c r="K485" s="198"/>
      <c r="L485" s="198"/>
      <c r="M485" s="198"/>
      <c r="N485" s="198"/>
      <c r="O485" s="198"/>
      <c r="P485" s="198"/>
      <c r="Q485" s="198"/>
      <c r="R485" s="198"/>
      <c r="S485" s="198"/>
      <c r="T485" s="198"/>
      <c r="U485" s="198"/>
      <c r="V485" s="198"/>
      <c r="W485" s="198"/>
      <c r="X485" s="198"/>
      <c r="Y485" s="198"/>
      <c r="Z485" s="198"/>
      <c r="AA485" s="198"/>
    </row>
    <row xmlns:x14ac="http://schemas.microsoft.com/office/spreadsheetml/2009/9/ac" r="486" ht="15.75" x14ac:dyDescent="0.25">
      <c r="A486" s="198"/>
      <c r="B486" s="199"/>
      <c r="C486" s="198"/>
      <c r="D486" s="198"/>
      <c r="E486" s="198"/>
      <c r="F486" s="198"/>
      <c r="G486" s="198"/>
      <c r="H486" s="198"/>
      <c r="I486" s="198"/>
      <c r="J486" s="198"/>
      <c r="K486" s="198"/>
      <c r="L486" s="198"/>
      <c r="M486" s="198"/>
      <c r="N486" s="198"/>
      <c r="O486" s="198"/>
      <c r="P486" s="198"/>
      <c r="Q486" s="198"/>
      <c r="R486" s="198"/>
      <c r="S486" s="198"/>
      <c r="T486" s="198"/>
      <c r="U486" s="198"/>
      <c r="V486" s="198"/>
      <c r="W486" s="198"/>
      <c r="X486" s="198"/>
      <c r="Y486" s="198"/>
      <c r="Z486" s="198"/>
      <c r="AA486" s="198"/>
    </row>
    <row xmlns:x14ac="http://schemas.microsoft.com/office/spreadsheetml/2009/9/ac" r="487" ht="15.75" x14ac:dyDescent="0.25">
      <c r="A487" s="198"/>
      <c r="B487" s="199"/>
      <c r="C487" s="198"/>
      <c r="D487" s="198"/>
      <c r="E487" s="198"/>
      <c r="F487" s="198"/>
      <c r="G487" s="198"/>
      <c r="H487" s="198"/>
      <c r="I487" s="198"/>
      <c r="J487" s="198"/>
      <c r="K487" s="198"/>
      <c r="L487" s="198"/>
      <c r="M487" s="198"/>
      <c r="N487" s="198"/>
      <c r="O487" s="198"/>
      <c r="P487" s="198"/>
      <c r="Q487" s="198"/>
      <c r="R487" s="198"/>
      <c r="S487" s="198"/>
      <c r="T487" s="198"/>
      <c r="U487" s="198"/>
      <c r="V487" s="198"/>
      <c r="W487" s="198"/>
      <c r="X487" s="198"/>
      <c r="Y487" s="198"/>
      <c r="Z487" s="198"/>
      <c r="AA487" s="198"/>
    </row>
    <row xmlns:x14ac="http://schemas.microsoft.com/office/spreadsheetml/2009/9/ac" r="488" ht="15.75" x14ac:dyDescent="0.25">
      <c r="A488" s="198"/>
      <c r="B488" s="199"/>
      <c r="C488" s="198"/>
      <c r="D488" s="198"/>
      <c r="E488" s="198"/>
      <c r="F488" s="198"/>
      <c r="G488" s="198"/>
      <c r="H488" s="198"/>
      <c r="I488" s="198"/>
      <c r="J488" s="198"/>
      <c r="K488" s="198"/>
      <c r="L488" s="198"/>
      <c r="M488" s="198"/>
      <c r="N488" s="198"/>
      <c r="O488" s="198"/>
      <c r="P488" s="198"/>
      <c r="Q488" s="198"/>
      <c r="R488" s="198"/>
      <c r="S488" s="198"/>
      <c r="T488" s="198"/>
      <c r="U488" s="198"/>
      <c r="V488" s="198"/>
      <c r="W488" s="198"/>
      <c r="X488" s="198"/>
      <c r="Y488" s="198"/>
      <c r="Z488" s="198"/>
      <c r="AA488" s="198"/>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F0E33-7800-4044-9215-AC1356F5A73A}">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6" customWidth="true"/>
    <col min="2" max="2" width="6.5" style="200" customWidth="true"/>
    <col min="3" max="3" width="14.125" style="207" customWidth="true"/>
    <col min="4" max="4" width="9.75" style="164" customWidth="true"/>
    <col min="5" max="5" width="8" style="208" customWidth="true"/>
    <col min="6" max="6" width="8" style="209" customWidth="true"/>
    <col min="7" max="7" width="8" style="210" customWidth="true"/>
    <col min="8" max="8" width="8" style="211" customWidth="true"/>
    <col min="9" max="9" width="8" style="205" customWidth="true"/>
    <col min="10" max="10" width="8" style="212" customWidth="true"/>
    <col min="11" max="11" width="8" style="213" customWidth="true"/>
    <col min="12" max="12" width="8" style="209" customWidth="true"/>
    <col min="13" max="13" width="8" style="214" customWidth="true"/>
    <col min="14" max="14" width="8" style="215" customWidth="true"/>
    <col min="15" max="19" width="8" style="164" customWidth="true"/>
    <col min="20" max="16384" width="9" style="164"/>
  </cols>
  <sheetData>
    <row xmlns:x14ac="http://schemas.microsoft.com/office/spreadsheetml/2009/9/ac" r="1" ht="20.25" customHeight="true" x14ac:dyDescent="0.2">
      <c r="A1" s="579" t="s">
        <v>313</v>
      </c>
      <c r="B1" s="580"/>
      <c r="C1" s="580"/>
      <c r="D1" s="580"/>
      <c r="E1" s="581" t="s">
        <v>51</v>
      </c>
      <c r="F1" s="582"/>
      <c r="G1" s="582"/>
      <c r="H1" s="582"/>
      <c r="I1" s="583"/>
      <c r="J1" s="584" t="s">
        <v>11</v>
      </c>
      <c r="K1" s="584"/>
      <c r="L1" s="584"/>
      <c r="M1" s="584"/>
      <c r="N1" s="584"/>
      <c r="O1" s="585" t="s">
        <v>12</v>
      </c>
      <c r="P1" s="586"/>
      <c r="Q1" s="586"/>
      <c r="R1" s="586"/>
      <c r="S1" s="587"/>
    </row>
    <row xmlns:x14ac="http://schemas.microsoft.com/office/spreadsheetml/2009/9/ac" r="2" x14ac:dyDescent="0.2">
      <c r="A2" s="580"/>
      <c r="B2" s="580"/>
      <c r="C2" s="580"/>
      <c r="D2" s="580"/>
      <c r="E2" s="235"/>
      <c r="F2" s="236"/>
      <c r="G2" s="237"/>
      <c r="H2" s="238"/>
      <c r="I2" s="239"/>
      <c r="J2" s="240"/>
      <c r="K2" s="236"/>
      <c r="L2" s="241"/>
      <c r="M2" s="238"/>
      <c r="N2" s="242"/>
      <c r="O2" s="235"/>
      <c r="P2" s="236"/>
      <c r="Q2" s="243"/>
      <c r="R2" s="238"/>
      <c r="S2" s="239"/>
    </row>
    <row xmlns:x14ac="http://schemas.microsoft.com/office/spreadsheetml/2009/9/ac" r="3" ht="134.25" customHeight="true" x14ac:dyDescent="0.2">
      <c r="A3" s="201" t="s">
        <v>10</v>
      </c>
      <c r="B3" s="202" t="s">
        <v>4</v>
      </c>
      <c r="C3" s="203" t="s">
        <v>8</v>
      </c>
      <c r="D3" s="204" t="s">
        <v>176</v>
      </c>
      <c r="E3" s="244" t="s">
        <v>26</v>
      </c>
      <c r="F3" s="245" t="s">
        <v>20</v>
      </c>
      <c r="G3" s="246" t="s">
        <v>150</v>
      </c>
      <c r="H3" s="247" t="s">
        <v>157</v>
      </c>
      <c r="I3" s="248" t="s">
        <v>37</v>
      </c>
      <c r="J3" s="249" t="s">
        <v>26</v>
      </c>
      <c r="K3" s="250" t="s">
        <v>20</v>
      </c>
      <c r="L3" s="251" t="s">
        <v>151</v>
      </c>
      <c r="M3" s="247" t="s">
        <v>157</v>
      </c>
      <c r="N3" s="252" t="s">
        <v>37</v>
      </c>
      <c r="O3" s="244" t="s">
        <v>26</v>
      </c>
      <c r="P3" s="245" t="s">
        <v>127</v>
      </c>
      <c r="Q3" s="253" t="s">
        <v>152</v>
      </c>
      <c r="R3" s="247" t="s">
        <v>157</v>
      </c>
      <c r="S3" s="248" t="s">
        <v>37</v>
      </c>
    </row>
    <row xmlns:x14ac="http://schemas.microsoft.com/office/spreadsheetml/2009/9/ac" r="4" x14ac:dyDescent="0.2">
      <c r="A4" s="354" t="str">
        <f>IF(ISBLANK(Regressions!A14), " ", Regressions!A14)</f>
        <v>Senegal</v>
      </c>
      <c r="B4" s="355">
        <f>IF(ISBLANK(Regressions!B14), " ", Regressions!B14)</f>
        <v>2000</v>
      </c>
      <c r="C4" s="356" t="str">
        <f>IF(ISBLANK(Regressions!C14), " ", Regressions!C14)</f>
        <v>National</v>
      </c>
      <c r="D4" s="357">
        <f>IF(ISBLANK(Regressions!D14), " ", Regressions!D14)</f>
        <v>4043857</v>
      </c>
      <c r="E4" s="254">
        <f>IF(ISNUMBER(Regressions!E14),ROUND(Regressions!E14, 1), NA())</f>
        <v>52</v>
      </c>
      <c r="F4" s="358">
        <f>IF(ISNUMBER(Regressions!F14),ROUND(Regressions!F14, 1), NA())</f>
        <v>29.4</v>
      </c>
      <c r="G4" s="255" t="e">
        <f>IF(ISNUMBER(Regressions!G14),ROUND(Regressions!G14, 1), NA())</f>
        <v>#N/A</v>
      </c>
      <c r="H4" s="359" t="e">
        <f>IF(ISNUMBER(Regressions!H14),ROUND(Regressions!H14, 1), NA())</f>
        <v>#N/A</v>
      </c>
      <c r="I4" s="256">
        <f>IF(ISNUMBER(Regressions!I14),ROUND(Regressions!I14, 1), NA())</f>
        <v>70.599999999999994</v>
      </c>
      <c r="J4" s="360">
        <f>IF(ISNUMBER(Regressions!K14),ROUND(Regressions!K14, 1), NA())</f>
        <v>48.7</v>
      </c>
      <c r="K4" s="358" t="e">
        <f>IF(ISNUMBER(Regressions!L14),ROUND(Regressions!L14, 1), NA())</f>
        <v>#N/A</v>
      </c>
      <c r="L4" s="257">
        <f>IF(ISNUMBER(Regressions!M14),ROUND(Regressions!M14, 1), NA())</f>
        <v>0</v>
      </c>
      <c r="M4" s="359">
        <f>IF(ISNUMBER(Regressions!N14),ROUND(Regressions!N14, 1), NA())</f>
        <v>48.7</v>
      </c>
      <c r="N4" s="256">
        <f>IF(ISNUMBER(Regressions!O14),ROUND(Regressions!O14, 1), NA())</f>
        <v>51.3</v>
      </c>
      <c r="O4" s="360" t="e">
        <f>IF(ISNUMBER(Regressions!Q14),ROUND(Regressions!Q14, 1), NA())</f>
        <v>#N/A</v>
      </c>
      <c r="P4" s="358" t="e">
        <f>IF(ISNUMBER(Regressions!R14),ROUND(Regressions!R14, 1), NA())</f>
        <v>#N/A</v>
      </c>
      <c r="Q4" s="258" t="e">
        <f>IF(ISNUMBER(Regressions!S14),ROUND(Regressions!S14, 1), NA())</f>
        <v>#N/A</v>
      </c>
      <c r="R4" s="359" t="e">
        <f>IF(ISNUMBER(Regressions!T14),ROUND(Regressions!T14, 1), NA())</f>
        <v>#N/A</v>
      </c>
      <c r="S4" s="256" t="e">
        <f>IF(ISNUMBER(Regressions!U14),ROUND(Regressions!U14, 1), NA())</f>
        <v>#N/A</v>
      </c>
    </row>
    <row xmlns:x14ac="http://schemas.microsoft.com/office/spreadsheetml/2009/9/ac" r="5" x14ac:dyDescent="0.2">
      <c r="A5" s="354" t="str">
        <f>IF(ISBLANK(Regressions!A15), " ", Regressions!A15)</f>
        <v>Senegal</v>
      </c>
      <c r="B5" s="355">
        <f>IF(ISBLANK(Regressions!B15), " ", Regressions!B15)</f>
        <v>2001</v>
      </c>
      <c r="C5" s="361" t="str">
        <f>IF(ISBLANK(Regressions!C15), " ", Regressions!C15)</f>
        <v>National</v>
      </c>
      <c r="D5" s="357">
        <f>IF(ISBLANK(Regressions!D15), " ", Regressions!D15)</f>
        <v>4120279</v>
      </c>
      <c r="E5" s="254">
        <f>IF(ISNUMBER(Regressions!E15),ROUND(Regressions!E15, 1), NA())</f>
        <v>52</v>
      </c>
      <c r="F5" s="358">
        <f>IF(ISNUMBER(Regressions!F15),ROUND(Regressions!F15, 1), NA())</f>
        <v>29.4</v>
      </c>
      <c r="G5" s="255" t="e">
        <f>IF(ISNUMBER(Regressions!G15),ROUND(Regressions!G15, 1), NA())</f>
        <v>#N/A</v>
      </c>
      <c r="H5" s="359" t="e">
        <f>IF(ISNUMBER(Regressions!H15),ROUND(Regressions!H15, 1), NA())</f>
        <v>#N/A</v>
      </c>
      <c r="I5" s="256">
        <f>IF(ISNUMBER(Regressions!I15),ROUND(Regressions!I15, 1), NA())</f>
        <v>70.599999999999994</v>
      </c>
      <c r="J5" s="360">
        <f>IF(ISNUMBER(Regressions!K15),ROUND(Regressions!K15, 1), NA())</f>
        <v>48.7</v>
      </c>
      <c r="K5" s="358" t="e">
        <f>IF(ISNUMBER(Regressions!L15),ROUND(Regressions!L15, 1), NA())</f>
        <v>#N/A</v>
      </c>
      <c r="L5" s="257">
        <f>IF(ISNUMBER(Regressions!M15),ROUND(Regressions!M15, 1), NA())</f>
        <v>0</v>
      </c>
      <c r="M5" s="359">
        <f>IF(ISNUMBER(Regressions!N15),ROUND(Regressions!N15, 1), NA())</f>
        <v>48.7</v>
      </c>
      <c r="N5" s="256">
        <f>IF(ISNUMBER(Regressions!O15),ROUND(Regressions!O15, 1), NA())</f>
        <v>51.3</v>
      </c>
      <c r="O5" s="360" t="e">
        <f>IF(ISNUMBER(Regressions!Q15),ROUND(Regressions!Q15, 1), NA())</f>
        <v>#N/A</v>
      </c>
      <c r="P5" s="358" t="e">
        <f>IF(ISNUMBER(Regressions!R15),ROUND(Regressions!R15, 1), NA())</f>
        <v>#N/A</v>
      </c>
      <c r="Q5" s="258" t="e">
        <f>IF(ISNUMBER(Regressions!S15),ROUND(Regressions!S15, 1), NA())</f>
        <v>#N/A</v>
      </c>
      <c r="R5" s="359" t="e">
        <f>IF(ISNUMBER(Regressions!T15),ROUND(Regressions!T15, 1), NA())</f>
        <v>#N/A</v>
      </c>
      <c r="S5" s="256" t="e">
        <f>IF(ISNUMBER(Regressions!U15),ROUND(Regressions!U15, 1), NA())</f>
        <v>#N/A</v>
      </c>
      <c r="T5" s="205"/>
      <c r="U5" s="205"/>
      <c r="V5" s="205"/>
      <c r="W5" s="205"/>
      <c r="X5" s="205"/>
      <c r="Y5" s="205"/>
      <c r="Z5" s="205"/>
      <c r="AA5" s="205"/>
    </row>
    <row xmlns:x14ac="http://schemas.microsoft.com/office/spreadsheetml/2009/9/ac" r="6" x14ac:dyDescent="0.2">
      <c r="A6" s="354" t="str">
        <f>IF(ISBLANK(Regressions!A16), " ", Regressions!A16)</f>
        <v>Senegal</v>
      </c>
      <c r="B6" s="355">
        <f>IF(ISBLANK(Regressions!B16), " ", Regressions!B16)</f>
        <v>2002</v>
      </c>
      <c r="C6" s="361" t="str">
        <f>IF(ISBLANK(Regressions!C16), " ", Regressions!C16)</f>
        <v>National</v>
      </c>
      <c r="D6" s="357">
        <f>IF(ISBLANK(Regressions!D16), " ", Regressions!D16)</f>
        <v>4198777</v>
      </c>
      <c r="E6" s="254">
        <f>IF(ISNUMBER(Regressions!E16),ROUND(Regressions!E16, 1), NA())</f>
        <v>52</v>
      </c>
      <c r="F6" s="358">
        <f>IF(ISNUMBER(Regressions!F16),ROUND(Regressions!F16, 1), NA())</f>
        <v>29.4</v>
      </c>
      <c r="G6" s="255" t="e">
        <f>IF(ISNUMBER(Regressions!G16),ROUND(Regressions!G16, 1), NA())</f>
        <v>#N/A</v>
      </c>
      <c r="H6" s="359" t="e">
        <f>IF(ISNUMBER(Regressions!H16),ROUND(Regressions!H16, 1), NA())</f>
        <v>#N/A</v>
      </c>
      <c r="I6" s="256">
        <f>IF(ISNUMBER(Regressions!I16),ROUND(Regressions!I16, 1), NA())</f>
        <v>70.599999999999994</v>
      </c>
      <c r="J6" s="360">
        <f>IF(ISNUMBER(Regressions!K16),ROUND(Regressions!K16, 1), NA())</f>
        <v>48.7</v>
      </c>
      <c r="K6" s="358" t="e">
        <f>IF(ISNUMBER(Regressions!L16),ROUND(Regressions!L16, 1), NA())</f>
        <v>#N/A</v>
      </c>
      <c r="L6" s="257">
        <f>IF(ISNUMBER(Regressions!M16),ROUND(Regressions!M16, 1), NA())</f>
        <v>0</v>
      </c>
      <c r="M6" s="359">
        <f>IF(ISNUMBER(Regressions!N16),ROUND(Regressions!N16, 1), NA())</f>
        <v>48.7</v>
      </c>
      <c r="N6" s="256">
        <f>IF(ISNUMBER(Regressions!O16),ROUND(Regressions!O16, 1), NA())</f>
        <v>51.3</v>
      </c>
      <c r="O6" s="360" t="e">
        <f>IF(ISNUMBER(Regressions!Q16),ROUND(Regressions!Q16, 1), NA())</f>
        <v>#N/A</v>
      </c>
      <c r="P6" s="358" t="e">
        <f>IF(ISNUMBER(Regressions!R16),ROUND(Regressions!R16, 1), NA())</f>
        <v>#N/A</v>
      </c>
      <c r="Q6" s="258" t="e">
        <f>IF(ISNUMBER(Regressions!S16),ROUND(Regressions!S16, 1), NA())</f>
        <v>#N/A</v>
      </c>
      <c r="R6" s="359" t="e">
        <f>IF(ISNUMBER(Regressions!T16),ROUND(Regressions!T16, 1), NA())</f>
        <v>#N/A</v>
      </c>
      <c r="S6" s="256" t="e">
        <f>IF(ISNUMBER(Regressions!U16),ROUND(Regressions!U16, 1), NA())</f>
        <v>#N/A</v>
      </c>
      <c r="T6" s="205"/>
      <c r="U6" s="205"/>
      <c r="V6" s="205"/>
      <c r="W6" s="205"/>
      <c r="X6" s="205"/>
      <c r="Y6" s="205"/>
      <c r="Z6" s="205"/>
      <c r="AA6" s="205"/>
    </row>
    <row xmlns:x14ac="http://schemas.microsoft.com/office/spreadsheetml/2009/9/ac" r="7" x14ac:dyDescent="0.2">
      <c r="A7" s="354" t="str">
        <f>IF(ISBLANK(Regressions!A17), " ", Regressions!A17)</f>
        <v>Senegal</v>
      </c>
      <c r="B7" s="355">
        <f>IF(ISBLANK(Regressions!B17), " ", Regressions!B17)</f>
        <v>2003</v>
      </c>
      <c r="C7" s="361" t="str">
        <f>IF(ISBLANK(Regressions!C17), " ", Regressions!C17)</f>
        <v>National</v>
      </c>
      <c r="D7" s="357">
        <f>IF(ISBLANK(Regressions!D17), " ", Regressions!D17)</f>
        <v>4279776</v>
      </c>
      <c r="E7" s="254">
        <f>IF(ISNUMBER(Regressions!E17),ROUND(Regressions!E17, 1), NA())</f>
        <v>52</v>
      </c>
      <c r="F7" s="358">
        <f>IF(ISNUMBER(Regressions!F17),ROUND(Regressions!F17, 1), NA())</f>
        <v>29.4</v>
      </c>
      <c r="G7" s="255" t="e">
        <f>IF(ISNUMBER(Regressions!G17),ROUND(Regressions!G17, 1), NA())</f>
        <v>#N/A</v>
      </c>
      <c r="H7" s="359" t="e">
        <f>IF(ISNUMBER(Regressions!H17),ROUND(Regressions!H17, 1), NA())</f>
        <v>#N/A</v>
      </c>
      <c r="I7" s="256">
        <f>IF(ISNUMBER(Regressions!I17),ROUND(Regressions!I17, 1), NA())</f>
        <v>70.599999999999994</v>
      </c>
      <c r="J7" s="360">
        <f>IF(ISNUMBER(Regressions!K17),ROUND(Regressions!K17, 1), NA())</f>
        <v>48.7</v>
      </c>
      <c r="K7" s="358" t="e">
        <f>IF(ISNUMBER(Regressions!L17),ROUND(Regressions!L17, 1), NA())</f>
        <v>#N/A</v>
      </c>
      <c r="L7" s="257">
        <f>IF(ISNUMBER(Regressions!M17),ROUND(Regressions!M17, 1), NA())</f>
        <v>0</v>
      </c>
      <c r="M7" s="359">
        <f>IF(ISNUMBER(Regressions!N17),ROUND(Regressions!N17, 1), NA())</f>
        <v>48.7</v>
      </c>
      <c r="N7" s="256">
        <f>IF(ISNUMBER(Regressions!O17),ROUND(Regressions!O17, 1), NA())</f>
        <v>51.3</v>
      </c>
      <c r="O7" s="360" t="e">
        <f>IF(ISNUMBER(Regressions!Q17),ROUND(Regressions!Q17, 1), NA())</f>
        <v>#N/A</v>
      </c>
      <c r="P7" s="358" t="e">
        <f>IF(ISNUMBER(Regressions!R17),ROUND(Regressions!R17, 1), NA())</f>
        <v>#N/A</v>
      </c>
      <c r="Q7" s="258" t="e">
        <f>IF(ISNUMBER(Regressions!S17),ROUND(Regressions!S17, 1), NA())</f>
        <v>#N/A</v>
      </c>
      <c r="R7" s="359" t="e">
        <f>IF(ISNUMBER(Regressions!T17),ROUND(Regressions!T17, 1), NA())</f>
        <v>#N/A</v>
      </c>
      <c r="S7" s="256" t="e">
        <f>IF(ISNUMBER(Regressions!U17),ROUND(Regressions!U17, 1), NA())</f>
        <v>#N/A</v>
      </c>
      <c r="T7" s="205"/>
      <c r="U7" s="205"/>
      <c r="V7" s="205"/>
      <c r="W7" s="205"/>
      <c r="X7" s="205"/>
      <c r="Y7" s="205"/>
      <c r="Z7" s="205"/>
      <c r="AA7" s="205"/>
    </row>
    <row xmlns:x14ac="http://schemas.microsoft.com/office/spreadsheetml/2009/9/ac" r="8" x14ac:dyDescent="0.2">
      <c r="A8" s="354" t="str">
        <f>IF(ISBLANK(Regressions!A18), " ", Regressions!A18)</f>
        <v>Senegal</v>
      </c>
      <c r="B8" s="355">
        <f>IF(ISBLANK(Regressions!B18), " ", Regressions!B18)</f>
        <v>2004</v>
      </c>
      <c r="C8" s="361" t="str">
        <f>IF(ISBLANK(Regressions!C18), " ", Regressions!C18)</f>
        <v>National</v>
      </c>
      <c r="D8" s="357">
        <f>IF(ISBLANK(Regressions!D18), " ", Regressions!D18)</f>
        <v>4475745</v>
      </c>
      <c r="E8" s="254">
        <f>IF(ISNUMBER(Regressions!E18),ROUND(Regressions!E18, 1), NA())</f>
        <v>52</v>
      </c>
      <c r="F8" s="358">
        <f>IF(ISNUMBER(Regressions!F18),ROUND(Regressions!F18, 1), NA())</f>
        <v>29.4</v>
      </c>
      <c r="G8" s="255" t="e">
        <f>IF(ISNUMBER(Regressions!G18),ROUND(Regressions!G18, 1), NA())</f>
        <v>#N/A</v>
      </c>
      <c r="H8" s="359" t="e">
        <f>IF(ISNUMBER(Regressions!H18),ROUND(Regressions!H18, 1), NA())</f>
        <v>#N/A</v>
      </c>
      <c r="I8" s="256">
        <f>IF(ISNUMBER(Regressions!I18),ROUND(Regressions!I18, 1), NA())</f>
        <v>70.599999999999994</v>
      </c>
      <c r="J8" s="360">
        <f>IF(ISNUMBER(Regressions!K18),ROUND(Regressions!K18, 1), NA())</f>
        <v>48.7</v>
      </c>
      <c r="K8" s="358" t="e">
        <f>IF(ISNUMBER(Regressions!L18),ROUND(Regressions!L18, 1), NA())</f>
        <v>#N/A</v>
      </c>
      <c r="L8" s="257">
        <f>IF(ISNUMBER(Regressions!M18),ROUND(Regressions!M18, 1), NA())</f>
        <v>0</v>
      </c>
      <c r="M8" s="359">
        <f>IF(ISNUMBER(Regressions!N18),ROUND(Regressions!N18, 1), NA())</f>
        <v>48.7</v>
      </c>
      <c r="N8" s="256">
        <f>IF(ISNUMBER(Regressions!O18),ROUND(Regressions!O18, 1), NA())</f>
        <v>51.3</v>
      </c>
      <c r="O8" s="360" t="e">
        <f>IF(ISNUMBER(Regressions!Q18),ROUND(Regressions!Q18, 1), NA())</f>
        <v>#N/A</v>
      </c>
      <c r="P8" s="358" t="e">
        <f>IF(ISNUMBER(Regressions!R18),ROUND(Regressions!R18, 1), NA())</f>
        <v>#N/A</v>
      </c>
      <c r="Q8" s="258" t="e">
        <f>IF(ISNUMBER(Regressions!S18),ROUND(Regressions!S18, 1), NA())</f>
        <v>#N/A</v>
      </c>
      <c r="R8" s="359" t="e">
        <f>IF(ISNUMBER(Regressions!T18),ROUND(Regressions!T18, 1), NA())</f>
        <v>#N/A</v>
      </c>
      <c r="S8" s="256" t="e">
        <f>IF(ISNUMBER(Regressions!U18),ROUND(Regressions!U18, 1), NA())</f>
        <v>#N/A</v>
      </c>
      <c r="T8" s="205"/>
      <c r="U8" s="205"/>
      <c r="V8" s="205"/>
      <c r="W8" s="205"/>
      <c r="X8" s="205"/>
      <c r="Y8" s="205"/>
      <c r="Z8" s="205"/>
      <c r="AA8" s="205"/>
    </row>
    <row xmlns:x14ac="http://schemas.microsoft.com/office/spreadsheetml/2009/9/ac" r="9" x14ac:dyDescent="0.2">
      <c r="A9" s="354" t="str">
        <f>IF(ISBLANK(Regressions!A19), " ", Regressions!A19)</f>
        <v>Senegal</v>
      </c>
      <c r="B9" s="355">
        <f>IF(ISBLANK(Regressions!B19), " ", Regressions!B19)</f>
        <v>2005</v>
      </c>
      <c r="C9" s="361" t="str">
        <f>IF(ISBLANK(Regressions!C19), " ", Regressions!C19)</f>
        <v>National</v>
      </c>
      <c r="D9" s="357">
        <f>IF(ISBLANK(Regressions!D19), " ", Regressions!D19)</f>
        <v>4568549</v>
      </c>
      <c r="E9" s="254">
        <f>IF(ISNUMBER(Regressions!E19),ROUND(Regressions!E19, 1), NA())</f>
        <v>54.1</v>
      </c>
      <c r="F9" s="358">
        <f>IF(ISNUMBER(Regressions!F19),ROUND(Regressions!F19, 1), NA())</f>
        <v>32.799999999999997</v>
      </c>
      <c r="G9" s="255" t="e">
        <f>IF(ISNUMBER(Regressions!G19),ROUND(Regressions!G19, 1), NA())</f>
        <v>#N/A</v>
      </c>
      <c r="H9" s="359" t="e">
        <f>IF(ISNUMBER(Regressions!H19),ROUND(Regressions!H19, 1), NA())</f>
        <v>#N/A</v>
      </c>
      <c r="I9" s="256">
        <f>IF(ISNUMBER(Regressions!I19),ROUND(Regressions!I19, 1), NA())</f>
        <v>67.2</v>
      </c>
      <c r="J9" s="360">
        <f>IF(ISNUMBER(Regressions!K19),ROUND(Regressions!K19, 1), NA())</f>
        <v>50.6</v>
      </c>
      <c r="K9" s="358" t="e">
        <f>IF(ISNUMBER(Regressions!L19),ROUND(Regressions!L19, 1), NA())</f>
        <v>#N/A</v>
      </c>
      <c r="L9" s="257">
        <f>IF(ISNUMBER(Regressions!M19),ROUND(Regressions!M19, 1), NA())</f>
        <v>0</v>
      </c>
      <c r="M9" s="359">
        <f>IF(ISNUMBER(Regressions!N19),ROUND(Regressions!N19, 1), NA())</f>
        <v>50.6</v>
      </c>
      <c r="N9" s="256">
        <f>IF(ISNUMBER(Regressions!O19),ROUND(Regressions!O19, 1), NA())</f>
        <v>49.4</v>
      </c>
      <c r="O9" s="360" t="e">
        <f>IF(ISNUMBER(Regressions!Q19),ROUND(Regressions!Q19, 1), NA())</f>
        <v>#N/A</v>
      </c>
      <c r="P9" s="358" t="e">
        <f>IF(ISNUMBER(Regressions!R19),ROUND(Regressions!R19, 1), NA())</f>
        <v>#N/A</v>
      </c>
      <c r="Q9" s="258" t="e">
        <f>IF(ISNUMBER(Regressions!S19),ROUND(Regressions!S19, 1), NA())</f>
        <v>#N/A</v>
      </c>
      <c r="R9" s="359" t="e">
        <f>IF(ISNUMBER(Regressions!T19),ROUND(Regressions!T19, 1), NA())</f>
        <v>#N/A</v>
      </c>
      <c r="S9" s="256" t="e">
        <f>IF(ISNUMBER(Regressions!U19),ROUND(Regressions!U19, 1), NA())</f>
        <v>#N/A</v>
      </c>
    </row>
    <row xmlns:x14ac="http://schemas.microsoft.com/office/spreadsheetml/2009/9/ac" r="10" x14ac:dyDescent="0.2">
      <c r="A10" s="354" t="str">
        <f>IF(ISBLANK(Regressions!A20), " ", Regressions!A20)</f>
        <v>Senegal</v>
      </c>
      <c r="B10" s="355">
        <f>IF(ISBLANK(Regressions!B20), " ", Regressions!B20)</f>
        <v>2006</v>
      </c>
      <c r="C10" s="361" t="str">
        <f>IF(ISBLANK(Regressions!C20), " ", Regressions!C20)</f>
        <v>National</v>
      </c>
      <c r="D10" s="357">
        <f>IF(ISBLANK(Regressions!D20), " ", Regressions!D20)</f>
        <v>4666976</v>
      </c>
      <c r="E10" s="254">
        <f>IF(ISNUMBER(Regressions!E20),ROUND(Regressions!E20, 1), NA())</f>
        <v>56.2</v>
      </c>
      <c r="F10" s="358">
        <f>IF(ISNUMBER(Regressions!F20),ROUND(Regressions!F20, 1), NA())</f>
        <v>36.1</v>
      </c>
      <c r="G10" s="255" t="e">
        <f>IF(ISNUMBER(Regressions!G20),ROUND(Regressions!G20, 1), NA())</f>
        <v>#N/A</v>
      </c>
      <c r="H10" s="359" t="e">
        <f>IF(ISNUMBER(Regressions!H20),ROUND(Regressions!H20, 1), NA())</f>
        <v>#N/A</v>
      </c>
      <c r="I10" s="256">
        <f>IF(ISNUMBER(Regressions!I20),ROUND(Regressions!I20, 1), NA())</f>
        <v>63.9</v>
      </c>
      <c r="J10" s="360">
        <f>IF(ISNUMBER(Regressions!K20),ROUND(Regressions!K20, 1), NA())</f>
        <v>52.5</v>
      </c>
      <c r="K10" s="358" t="e">
        <f>IF(ISNUMBER(Regressions!L20),ROUND(Regressions!L20, 1), NA())</f>
        <v>#N/A</v>
      </c>
      <c r="L10" s="257">
        <f>IF(ISNUMBER(Regressions!M20),ROUND(Regressions!M20, 1), NA())</f>
        <v>0</v>
      </c>
      <c r="M10" s="359">
        <f>IF(ISNUMBER(Regressions!N20),ROUND(Regressions!N20, 1), NA())</f>
        <v>52.5</v>
      </c>
      <c r="N10" s="256">
        <f>IF(ISNUMBER(Regressions!O20),ROUND(Regressions!O20, 1), NA())</f>
        <v>47.5</v>
      </c>
      <c r="O10" s="360" t="e">
        <f>IF(ISNUMBER(Regressions!Q20),ROUND(Regressions!Q20, 1), NA())</f>
        <v>#N/A</v>
      </c>
      <c r="P10" s="358" t="e">
        <f>IF(ISNUMBER(Regressions!R20),ROUND(Regressions!R20, 1), NA())</f>
        <v>#N/A</v>
      </c>
      <c r="Q10" s="258" t="e">
        <f>IF(ISNUMBER(Regressions!S20),ROUND(Regressions!S20, 1), NA())</f>
        <v>#N/A</v>
      </c>
      <c r="R10" s="359" t="e">
        <f>IF(ISNUMBER(Regressions!T20),ROUND(Regressions!T20, 1), NA())</f>
        <v>#N/A</v>
      </c>
      <c r="S10" s="256" t="e">
        <f>IF(ISNUMBER(Regressions!U20),ROUND(Regressions!U20, 1), NA())</f>
        <v>#N/A</v>
      </c>
    </row>
    <row xmlns:x14ac="http://schemas.microsoft.com/office/spreadsheetml/2009/9/ac" r="11" x14ac:dyDescent="0.2">
      <c r="A11" s="354" t="str">
        <f>IF(ISBLANK(Regressions!A21), " ", Regressions!A21)</f>
        <v>Senegal</v>
      </c>
      <c r="B11" s="355">
        <f>IF(ISBLANK(Regressions!B21), " ", Regressions!B21)</f>
        <v>2007</v>
      </c>
      <c r="C11" s="361" t="str">
        <f>IF(ISBLANK(Regressions!C21), " ", Regressions!C21)</f>
        <v>National</v>
      </c>
      <c r="D11" s="357">
        <f>IF(ISBLANK(Regressions!D21), " ", Regressions!D21)</f>
        <v>4771754</v>
      </c>
      <c r="E11" s="254">
        <f>IF(ISNUMBER(Regressions!E21),ROUND(Regressions!E21, 1), NA())</f>
        <v>58.4</v>
      </c>
      <c r="F11" s="358">
        <f>IF(ISNUMBER(Regressions!F21),ROUND(Regressions!F21, 1), NA())</f>
        <v>39.5</v>
      </c>
      <c r="G11" s="255" t="e">
        <f>IF(ISNUMBER(Regressions!G21),ROUND(Regressions!G21, 1), NA())</f>
        <v>#N/A</v>
      </c>
      <c r="H11" s="359" t="e">
        <f>IF(ISNUMBER(Regressions!H21),ROUND(Regressions!H21, 1), NA())</f>
        <v>#N/A</v>
      </c>
      <c r="I11" s="256">
        <f>IF(ISNUMBER(Regressions!I21),ROUND(Regressions!I21, 1), NA())</f>
        <v>60.5</v>
      </c>
      <c r="J11" s="360">
        <f>IF(ISNUMBER(Regressions!K21),ROUND(Regressions!K21, 1), NA())</f>
        <v>54.5</v>
      </c>
      <c r="K11" s="358" t="e">
        <f>IF(ISNUMBER(Regressions!L21),ROUND(Regressions!L21, 1), NA())</f>
        <v>#N/A</v>
      </c>
      <c r="L11" s="257">
        <f>IF(ISNUMBER(Regressions!M21),ROUND(Regressions!M21, 1), NA())</f>
        <v>0</v>
      </c>
      <c r="M11" s="359">
        <f>IF(ISNUMBER(Regressions!N21),ROUND(Regressions!N21, 1), NA())</f>
        <v>54.5</v>
      </c>
      <c r="N11" s="256">
        <f>IF(ISNUMBER(Regressions!O21),ROUND(Regressions!O21, 1), NA())</f>
        <v>45.5</v>
      </c>
      <c r="O11" s="360" t="e">
        <f>IF(ISNUMBER(Regressions!Q21),ROUND(Regressions!Q21, 1), NA())</f>
        <v>#N/A</v>
      </c>
      <c r="P11" s="358" t="e">
        <f>IF(ISNUMBER(Regressions!R21),ROUND(Regressions!R21, 1), NA())</f>
        <v>#N/A</v>
      </c>
      <c r="Q11" s="258" t="e">
        <f>IF(ISNUMBER(Regressions!S21),ROUND(Regressions!S21, 1), NA())</f>
        <v>#N/A</v>
      </c>
      <c r="R11" s="359" t="e">
        <f>IF(ISNUMBER(Regressions!T21),ROUND(Regressions!T21, 1), NA())</f>
        <v>#N/A</v>
      </c>
      <c r="S11" s="256" t="e">
        <f>IF(ISNUMBER(Regressions!U21),ROUND(Regressions!U21, 1), NA())</f>
        <v>#N/A</v>
      </c>
    </row>
    <row xmlns:x14ac="http://schemas.microsoft.com/office/spreadsheetml/2009/9/ac" r="12" x14ac:dyDescent="0.2">
      <c r="A12" s="354" t="str">
        <f>IF(ISBLANK(Regressions!A22), " ", Regressions!A22)</f>
        <v>Senegal</v>
      </c>
      <c r="B12" s="355">
        <f>IF(ISBLANK(Regressions!B22), " ", Regressions!B22)</f>
        <v>2008</v>
      </c>
      <c r="C12" s="361" t="str">
        <f>IF(ISBLANK(Regressions!C22), " ", Regressions!C22)</f>
        <v>National</v>
      </c>
      <c r="D12" s="357">
        <f>IF(ISBLANK(Regressions!D22), " ", Regressions!D22)</f>
        <v>4884013</v>
      </c>
      <c r="E12" s="254">
        <f>IF(ISNUMBER(Regressions!E22),ROUND(Regressions!E22, 1), NA())</f>
        <v>60.5</v>
      </c>
      <c r="F12" s="358">
        <f>IF(ISNUMBER(Regressions!F22),ROUND(Regressions!F22, 1), NA())</f>
        <v>42.8</v>
      </c>
      <c r="G12" s="255" t="e">
        <f>IF(ISNUMBER(Regressions!G22),ROUND(Regressions!G22, 1), NA())</f>
        <v>#N/A</v>
      </c>
      <c r="H12" s="359" t="e">
        <f>IF(ISNUMBER(Regressions!H22),ROUND(Regressions!H22, 1), NA())</f>
        <v>#N/A</v>
      </c>
      <c r="I12" s="256">
        <f>IF(ISNUMBER(Regressions!I22),ROUND(Regressions!I22, 1), NA())</f>
        <v>57.2</v>
      </c>
      <c r="J12" s="360">
        <f>IF(ISNUMBER(Regressions!K22),ROUND(Regressions!K22, 1), NA())</f>
        <v>56.4</v>
      </c>
      <c r="K12" s="358" t="e">
        <f>IF(ISNUMBER(Regressions!L22),ROUND(Regressions!L22, 1), NA())</f>
        <v>#N/A</v>
      </c>
      <c r="L12" s="257">
        <f>IF(ISNUMBER(Regressions!M22),ROUND(Regressions!M22, 1), NA())</f>
        <v>0</v>
      </c>
      <c r="M12" s="359">
        <f>IF(ISNUMBER(Regressions!N22),ROUND(Regressions!N22, 1), NA())</f>
        <v>56.4</v>
      </c>
      <c r="N12" s="256">
        <f>IF(ISNUMBER(Regressions!O22),ROUND(Regressions!O22, 1), NA())</f>
        <v>43.6</v>
      </c>
      <c r="O12" s="360" t="e">
        <f>IF(ISNUMBER(Regressions!Q22),ROUND(Regressions!Q22, 1), NA())</f>
        <v>#N/A</v>
      </c>
      <c r="P12" s="358" t="e">
        <f>IF(ISNUMBER(Regressions!R22),ROUND(Regressions!R22, 1), NA())</f>
        <v>#N/A</v>
      </c>
      <c r="Q12" s="258" t="e">
        <f>IF(ISNUMBER(Regressions!S22),ROUND(Regressions!S22, 1), NA())</f>
        <v>#N/A</v>
      </c>
      <c r="R12" s="359" t="e">
        <f>IF(ISNUMBER(Regressions!T22),ROUND(Regressions!T22, 1), NA())</f>
        <v>#N/A</v>
      </c>
      <c r="S12" s="256" t="e">
        <f>IF(ISNUMBER(Regressions!U22),ROUND(Regressions!U22, 1), NA())</f>
        <v>#N/A</v>
      </c>
    </row>
    <row xmlns:x14ac="http://schemas.microsoft.com/office/spreadsheetml/2009/9/ac" r="13" x14ac:dyDescent="0.2">
      <c r="A13" s="354" t="str">
        <f>IF(ISBLANK(Regressions!A23), " ", Regressions!A23)</f>
        <v>Senegal</v>
      </c>
      <c r="B13" s="355">
        <f>IF(ISBLANK(Regressions!B23), " ", Regressions!B23)</f>
        <v>2009</v>
      </c>
      <c r="C13" s="361" t="str">
        <f>IF(ISBLANK(Regressions!C23), " ", Regressions!C23)</f>
        <v>National</v>
      </c>
      <c r="D13" s="357">
        <f>IF(ISBLANK(Regressions!D23), " ", Regressions!D23)</f>
        <v>5004483</v>
      </c>
      <c r="E13" s="254">
        <f>IF(ISNUMBER(Regressions!E23),ROUND(Regressions!E23, 1), NA())</f>
        <v>62.7</v>
      </c>
      <c r="F13" s="358">
        <f>IF(ISNUMBER(Regressions!F23),ROUND(Regressions!F23, 1), NA())</f>
        <v>46.2</v>
      </c>
      <c r="G13" s="255" t="e">
        <f>IF(ISNUMBER(Regressions!G23),ROUND(Regressions!G23, 1), NA())</f>
        <v>#N/A</v>
      </c>
      <c r="H13" s="359" t="e">
        <f>IF(ISNUMBER(Regressions!H23),ROUND(Regressions!H23, 1), NA())</f>
        <v>#N/A</v>
      </c>
      <c r="I13" s="256">
        <f>IF(ISNUMBER(Regressions!I23),ROUND(Regressions!I23, 1), NA())</f>
        <v>53.8</v>
      </c>
      <c r="J13" s="360">
        <f>IF(ISNUMBER(Regressions!K23),ROUND(Regressions!K23, 1), NA())</f>
        <v>58.3</v>
      </c>
      <c r="K13" s="358" t="e">
        <f>IF(ISNUMBER(Regressions!L23),ROUND(Regressions!L23, 1), NA())</f>
        <v>#N/A</v>
      </c>
      <c r="L13" s="257">
        <f>IF(ISNUMBER(Regressions!M23),ROUND(Regressions!M23, 1), NA())</f>
        <v>0</v>
      </c>
      <c r="M13" s="359">
        <f>IF(ISNUMBER(Regressions!N23),ROUND(Regressions!N23, 1), NA())</f>
        <v>58.3</v>
      </c>
      <c r="N13" s="256">
        <f>IF(ISNUMBER(Regressions!O23),ROUND(Regressions!O23, 1), NA())</f>
        <v>41.7</v>
      </c>
      <c r="O13" s="360" t="e">
        <f>IF(ISNUMBER(Regressions!Q23),ROUND(Regressions!Q23, 1), NA())</f>
        <v>#N/A</v>
      </c>
      <c r="P13" s="358" t="e">
        <f>IF(ISNUMBER(Regressions!R23),ROUND(Regressions!R23, 1), NA())</f>
        <v>#N/A</v>
      </c>
      <c r="Q13" s="258" t="e">
        <f>IF(ISNUMBER(Regressions!S23),ROUND(Regressions!S23, 1), NA())</f>
        <v>#N/A</v>
      </c>
      <c r="R13" s="359" t="e">
        <f>IF(ISNUMBER(Regressions!T23),ROUND(Regressions!T23, 1), NA())</f>
        <v>#N/A</v>
      </c>
      <c r="S13" s="256" t="e">
        <f>IF(ISNUMBER(Regressions!U23),ROUND(Regressions!U23, 1), NA())</f>
        <v>#N/A</v>
      </c>
    </row>
    <row xmlns:x14ac="http://schemas.microsoft.com/office/spreadsheetml/2009/9/ac" r="14" x14ac:dyDescent="0.2">
      <c r="A14" s="354" t="str">
        <f>IF(ISBLANK(Regressions!A24), " ", Regressions!A24)</f>
        <v>Senegal</v>
      </c>
      <c r="B14" s="355">
        <f>IF(ISBLANK(Regressions!B24), " ", Regressions!B24)</f>
        <v>2010</v>
      </c>
      <c r="C14" s="361" t="str">
        <f>IF(ISBLANK(Regressions!C24), " ", Regressions!C24)</f>
        <v>National</v>
      </c>
      <c r="D14" s="357">
        <f>IF(ISBLANK(Regressions!D24), " ", Regressions!D24)</f>
        <v>5134041</v>
      </c>
      <c r="E14" s="254">
        <f>IF(ISNUMBER(Regressions!E24),ROUND(Regressions!E24, 1), NA())</f>
        <v>64.8</v>
      </c>
      <c r="F14" s="358">
        <f>IF(ISNUMBER(Regressions!F24),ROUND(Regressions!F24, 1), NA())</f>
        <v>49.5</v>
      </c>
      <c r="G14" s="255" t="e">
        <f>IF(ISNUMBER(Regressions!G24),ROUND(Regressions!G24, 1), NA())</f>
        <v>#N/A</v>
      </c>
      <c r="H14" s="359" t="e">
        <f>IF(ISNUMBER(Regressions!H24),ROUND(Regressions!H24, 1), NA())</f>
        <v>#N/A</v>
      </c>
      <c r="I14" s="256">
        <f>IF(ISNUMBER(Regressions!I24),ROUND(Regressions!I24, 1), NA())</f>
        <v>50.5</v>
      </c>
      <c r="J14" s="360">
        <f>IF(ISNUMBER(Regressions!K24),ROUND(Regressions!K24, 1), NA())</f>
        <v>60.2</v>
      </c>
      <c r="K14" s="358" t="e">
        <f>IF(ISNUMBER(Regressions!L24),ROUND(Regressions!L24, 1), NA())</f>
        <v>#N/A</v>
      </c>
      <c r="L14" s="257">
        <f>IF(ISNUMBER(Regressions!M24),ROUND(Regressions!M24, 1), NA())</f>
        <v>0</v>
      </c>
      <c r="M14" s="359">
        <f>IF(ISNUMBER(Regressions!N24),ROUND(Regressions!N24, 1), NA())</f>
        <v>60.2</v>
      </c>
      <c r="N14" s="256">
        <f>IF(ISNUMBER(Regressions!O24),ROUND(Regressions!O24, 1), NA())</f>
        <v>39.799999999999997</v>
      </c>
      <c r="O14" s="360" t="e">
        <f>IF(ISNUMBER(Regressions!Q24),ROUND(Regressions!Q24, 1), NA())</f>
        <v>#N/A</v>
      </c>
      <c r="P14" s="358" t="e">
        <f>IF(ISNUMBER(Regressions!R24),ROUND(Regressions!R24, 1), NA())</f>
        <v>#N/A</v>
      </c>
      <c r="Q14" s="258">
        <f>IF(ISNUMBER(Regressions!S24),ROUND(Regressions!S24, 1), NA())</f>
        <v>21.9</v>
      </c>
      <c r="R14" s="359" t="e">
        <f>IF(ISNUMBER(Regressions!T24),ROUND(Regressions!T24, 1), NA())</f>
        <v>#N/A</v>
      </c>
      <c r="S14" s="256" t="e">
        <f>IF(ISNUMBER(Regressions!U24),ROUND(Regressions!U24, 1), NA())</f>
        <v>#N/A</v>
      </c>
    </row>
    <row xmlns:x14ac="http://schemas.microsoft.com/office/spreadsheetml/2009/9/ac" r="15" x14ac:dyDescent="0.2">
      <c r="A15" s="354" t="str">
        <f>IF(ISBLANK(Regressions!A25), " ", Regressions!A25)</f>
        <v>Senegal</v>
      </c>
      <c r="B15" s="355">
        <f>IF(ISBLANK(Regressions!B25), " ", Regressions!B25)</f>
        <v>2011</v>
      </c>
      <c r="C15" s="361" t="str">
        <f>IF(ISBLANK(Regressions!C25), " ", Regressions!C25)</f>
        <v>National</v>
      </c>
      <c r="D15" s="357">
        <f>IF(ISBLANK(Regressions!D25), " ", Regressions!D25)</f>
        <v>5268088</v>
      </c>
      <c r="E15" s="254">
        <f>IF(ISNUMBER(Regressions!E25),ROUND(Regressions!E25, 1), NA())</f>
        <v>67</v>
      </c>
      <c r="F15" s="358">
        <f>IF(ISNUMBER(Regressions!F25),ROUND(Regressions!F25, 1), NA())</f>
        <v>52.9</v>
      </c>
      <c r="G15" s="255" t="e">
        <f>IF(ISNUMBER(Regressions!G25),ROUND(Regressions!G25, 1), NA())</f>
        <v>#N/A</v>
      </c>
      <c r="H15" s="359" t="e">
        <f>IF(ISNUMBER(Regressions!H25),ROUND(Regressions!H25, 1), NA())</f>
        <v>#N/A</v>
      </c>
      <c r="I15" s="256">
        <f>IF(ISNUMBER(Regressions!I25),ROUND(Regressions!I25, 1), NA())</f>
        <v>47.1</v>
      </c>
      <c r="J15" s="360">
        <f>IF(ISNUMBER(Regressions!K25),ROUND(Regressions!K25, 1), NA())</f>
        <v>62.1</v>
      </c>
      <c r="K15" s="358" t="e">
        <f>IF(ISNUMBER(Regressions!L25),ROUND(Regressions!L25, 1), NA())</f>
        <v>#N/A</v>
      </c>
      <c r="L15" s="257">
        <f>IF(ISNUMBER(Regressions!M25),ROUND(Regressions!M25, 1), NA())</f>
        <v>0</v>
      </c>
      <c r="M15" s="359">
        <f>IF(ISNUMBER(Regressions!N25),ROUND(Regressions!N25, 1), NA())</f>
        <v>62.1</v>
      </c>
      <c r="N15" s="256">
        <f>IF(ISNUMBER(Regressions!O25),ROUND(Regressions!O25, 1), NA())</f>
        <v>37.9</v>
      </c>
      <c r="O15" s="360" t="e">
        <f>IF(ISNUMBER(Regressions!Q25),ROUND(Regressions!Q25, 1), NA())</f>
        <v>#N/A</v>
      </c>
      <c r="P15" s="358" t="e">
        <f>IF(ISNUMBER(Regressions!R25),ROUND(Regressions!R25, 1), NA())</f>
        <v>#N/A</v>
      </c>
      <c r="Q15" s="258">
        <f>IF(ISNUMBER(Regressions!S25),ROUND(Regressions!S25, 1), NA())</f>
        <v>21.9</v>
      </c>
      <c r="R15" s="359" t="e">
        <f>IF(ISNUMBER(Regressions!T25),ROUND(Regressions!T25, 1), NA())</f>
        <v>#N/A</v>
      </c>
      <c r="S15" s="256" t="e">
        <f>IF(ISNUMBER(Regressions!U25),ROUND(Regressions!U25, 1), NA())</f>
        <v>#N/A</v>
      </c>
    </row>
    <row xmlns:x14ac="http://schemas.microsoft.com/office/spreadsheetml/2009/9/ac" r="16" x14ac:dyDescent="0.2">
      <c r="A16" s="354" t="str">
        <f>IF(ISBLANK(Regressions!A26), " ", Regressions!A26)</f>
        <v>Senegal</v>
      </c>
      <c r="B16" s="355">
        <f>IF(ISBLANK(Regressions!B26), " ", Regressions!B26)</f>
        <v>2012</v>
      </c>
      <c r="C16" s="361" t="str">
        <f>IF(ISBLANK(Regressions!C26), " ", Regressions!C26)</f>
        <v>National</v>
      </c>
      <c r="D16" s="357">
        <f>IF(ISBLANK(Regressions!D26), " ", Regressions!D26)</f>
        <v>5408076</v>
      </c>
      <c r="E16" s="254">
        <f>IF(ISNUMBER(Regressions!E26),ROUND(Regressions!E26, 1), NA())</f>
        <v>69.099999999999994</v>
      </c>
      <c r="F16" s="358">
        <f>IF(ISNUMBER(Regressions!F26),ROUND(Regressions!F26, 1), NA())</f>
        <v>56.2</v>
      </c>
      <c r="G16" s="255" t="e">
        <f>IF(ISNUMBER(Regressions!G26),ROUND(Regressions!G26, 1), NA())</f>
        <v>#N/A</v>
      </c>
      <c r="H16" s="359" t="e">
        <f>IF(ISNUMBER(Regressions!H26),ROUND(Regressions!H26, 1), NA())</f>
        <v>#N/A</v>
      </c>
      <c r="I16" s="256">
        <f>IF(ISNUMBER(Regressions!I26),ROUND(Regressions!I26, 1), NA())</f>
        <v>43.8</v>
      </c>
      <c r="J16" s="360">
        <f>IF(ISNUMBER(Regressions!K26),ROUND(Regressions!K26, 1), NA())</f>
        <v>64</v>
      </c>
      <c r="K16" s="358" t="e">
        <f>IF(ISNUMBER(Regressions!L26),ROUND(Regressions!L26, 1), NA())</f>
        <v>#N/A</v>
      </c>
      <c r="L16" s="257">
        <f>IF(ISNUMBER(Regressions!M26),ROUND(Regressions!M26, 1), NA())</f>
        <v>0</v>
      </c>
      <c r="M16" s="359">
        <f>IF(ISNUMBER(Regressions!N26),ROUND(Regressions!N26, 1), NA())</f>
        <v>64</v>
      </c>
      <c r="N16" s="256">
        <f>IF(ISNUMBER(Regressions!O26),ROUND(Regressions!O26, 1), NA())</f>
        <v>36</v>
      </c>
      <c r="O16" s="360">
        <f>IF(ISNUMBER(Regressions!Q26),ROUND(Regressions!Q26, 1), NA())</f>
        <v>19.3</v>
      </c>
      <c r="P16" s="358" t="e">
        <f>IF(ISNUMBER(Regressions!R26),ROUND(Regressions!R26, 1), NA())</f>
        <v>#N/A</v>
      </c>
      <c r="Q16" s="258">
        <f>IF(ISNUMBER(Regressions!S26),ROUND(Regressions!S26, 1), NA())</f>
        <v>19.3</v>
      </c>
      <c r="R16" s="359">
        <f>IF(ISNUMBER(Regressions!T26),ROUND(Regressions!T26, 1), NA())</f>
        <v>0</v>
      </c>
      <c r="S16" s="256">
        <f>IF(ISNUMBER(Regressions!U26),ROUND(Regressions!U26, 1), NA())</f>
        <v>80.7</v>
      </c>
    </row>
    <row xmlns:x14ac="http://schemas.microsoft.com/office/spreadsheetml/2009/9/ac" r="17" x14ac:dyDescent="0.2">
      <c r="A17" s="354" t="str">
        <f>IF(ISBLANK(Regressions!A27), " ", Regressions!A27)</f>
        <v>Senegal</v>
      </c>
      <c r="B17" s="355">
        <f>IF(ISBLANK(Regressions!B27), " ", Regressions!B27)</f>
        <v>2013</v>
      </c>
      <c r="C17" s="361" t="str">
        <f>IF(ISBLANK(Regressions!C27), " ", Regressions!C27)</f>
        <v>National</v>
      </c>
      <c r="D17" s="357">
        <f>IF(ISBLANK(Regressions!D27), " ", Regressions!D27)</f>
        <v>5558646</v>
      </c>
      <c r="E17" s="254">
        <f>IF(ISNUMBER(Regressions!E27),ROUND(Regressions!E27, 1), NA())</f>
        <v>71.3</v>
      </c>
      <c r="F17" s="358">
        <f>IF(ISNUMBER(Regressions!F27),ROUND(Regressions!F27, 1), NA())</f>
        <v>59.6</v>
      </c>
      <c r="G17" s="255" t="e">
        <f>IF(ISNUMBER(Regressions!G27),ROUND(Regressions!G27, 1), NA())</f>
        <v>#N/A</v>
      </c>
      <c r="H17" s="359" t="e">
        <f>IF(ISNUMBER(Regressions!H27),ROUND(Regressions!H27, 1), NA())</f>
        <v>#N/A</v>
      </c>
      <c r="I17" s="256">
        <f>IF(ISNUMBER(Regressions!I27),ROUND(Regressions!I27, 1), NA())</f>
        <v>40.4</v>
      </c>
      <c r="J17" s="360">
        <f>IF(ISNUMBER(Regressions!K27),ROUND(Regressions!K27, 1), NA())</f>
        <v>65.900000000000006</v>
      </c>
      <c r="K17" s="358" t="e">
        <f>IF(ISNUMBER(Regressions!L27),ROUND(Regressions!L27, 1), NA())</f>
        <v>#N/A</v>
      </c>
      <c r="L17" s="257">
        <f>IF(ISNUMBER(Regressions!M27),ROUND(Regressions!M27, 1), NA())</f>
        <v>0</v>
      </c>
      <c r="M17" s="359">
        <f>IF(ISNUMBER(Regressions!N27),ROUND(Regressions!N27, 1), NA())</f>
        <v>65.900000000000006</v>
      </c>
      <c r="N17" s="256">
        <f>IF(ISNUMBER(Regressions!O27),ROUND(Regressions!O27, 1), NA())</f>
        <v>34.1</v>
      </c>
      <c r="O17" s="360">
        <f>IF(ISNUMBER(Regressions!Q27),ROUND(Regressions!Q27, 1), NA())</f>
        <v>19.3</v>
      </c>
      <c r="P17" s="358" t="e">
        <f>IF(ISNUMBER(Regressions!R27),ROUND(Regressions!R27, 1), NA())</f>
        <v>#N/A</v>
      </c>
      <c r="Q17" s="258">
        <f>IF(ISNUMBER(Regressions!S27),ROUND(Regressions!S27, 1), NA())</f>
        <v>19.3</v>
      </c>
      <c r="R17" s="359">
        <f>IF(ISNUMBER(Regressions!T27),ROUND(Regressions!T27, 1), NA())</f>
        <v>0</v>
      </c>
      <c r="S17" s="256">
        <f>IF(ISNUMBER(Regressions!U27),ROUND(Regressions!U27, 1), NA())</f>
        <v>80.7</v>
      </c>
    </row>
    <row xmlns:x14ac="http://schemas.microsoft.com/office/spreadsheetml/2009/9/ac" r="18" x14ac:dyDescent="0.2">
      <c r="A18" s="354" t="str">
        <f>IF(ISBLANK(Regressions!A28), " ", Regressions!A28)</f>
        <v>Senegal</v>
      </c>
      <c r="B18" s="355">
        <f>IF(ISBLANK(Regressions!B28), " ", Regressions!B28)</f>
        <v>2014</v>
      </c>
      <c r="C18" s="361" t="str">
        <f>IF(ISBLANK(Regressions!C28), " ", Regressions!C28)</f>
        <v>National</v>
      </c>
      <c r="D18" s="357">
        <f>IF(ISBLANK(Regressions!D28), " ", Regressions!D28)</f>
        <v>5715569</v>
      </c>
      <c r="E18" s="254">
        <f>IF(ISNUMBER(Regressions!E28),ROUND(Regressions!E28, 1), NA())</f>
        <v>73.400000000000006</v>
      </c>
      <c r="F18" s="358">
        <f>IF(ISNUMBER(Regressions!F28),ROUND(Regressions!F28, 1), NA())</f>
        <v>62.9</v>
      </c>
      <c r="G18" s="255" t="e">
        <f>IF(ISNUMBER(Regressions!G28),ROUND(Regressions!G28, 1), NA())</f>
        <v>#N/A</v>
      </c>
      <c r="H18" s="359" t="e">
        <f>IF(ISNUMBER(Regressions!H28),ROUND(Regressions!H28, 1), NA())</f>
        <v>#N/A</v>
      </c>
      <c r="I18" s="256">
        <f>IF(ISNUMBER(Regressions!I28),ROUND(Regressions!I28, 1), NA())</f>
        <v>37.1</v>
      </c>
      <c r="J18" s="360">
        <f>IF(ISNUMBER(Regressions!K28),ROUND(Regressions!K28, 1), NA())</f>
        <v>67.900000000000006</v>
      </c>
      <c r="K18" s="358" t="e">
        <f>IF(ISNUMBER(Regressions!L28),ROUND(Regressions!L28, 1), NA())</f>
        <v>#N/A</v>
      </c>
      <c r="L18" s="257">
        <f>IF(ISNUMBER(Regressions!M28),ROUND(Regressions!M28, 1), NA())</f>
        <v>0</v>
      </c>
      <c r="M18" s="359">
        <f>IF(ISNUMBER(Regressions!N28),ROUND(Regressions!N28, 1), NA())</f>
        <v>67.900000000000006</v>
      </c>
      <c r="N18" s="256">
        <f>IF(ISNUMBER(Regressions!O28),ROUND(Regressions!O28, 1), NA())</f>
        <v>32.1</v>
      </c>
      <c r="O18" s="360">
        <f>IF(ISNUMBER(Regressions!Q28),ROUND(Regressions!Q28, 1), NA())</f>
        <v>19.3</v>
      </c>
      <c r="P18" s="358" t="e">
        <f>IF(ISNUMBER(Regressions!R28),ROUND(Regressions!R28, 1), NA())</f>
        <v>#N/A</v>
      </c>
      <c r="Q18" s="258">
        <f>IF(ISNUMBER(Regressions!S28),ROUND(Regressions!S28, 1), NA())</f>
        <v>19.3</v>
      </c>
      <c r="R18" s="359">
        <f>IF(ISNUMBER(Regressions!T28),ROUND(Regressions!T28, 1), NA())</f>
        <v>0</v>
      </c>
      <c r="S18" s="256">
        <f>IF(ISNUMBER(Regressions!U28),ROUND(Regressions!U28, 1), NA())</f>
        <v>80.7</v>
      </c>
    </row>
    <row xmlns:x14ac="http://schemas.microsoft.com/office/spreadsheetml/2009/9/ac" r="19" x14ac:dyDescent="0.2">
      <c r="A19" s="354" t="str">
        <f>IF(ISBLANK(Regressions!A29), " ", Regressions!A29)</f>
        <v>Senegal</v>
      </c>
      <c r="B19" s="355">
        <f>IF(ISBLANK(Regressions!B29), " ", Regressions!B29)</f>
        <v>2015</v>
      </c>
      <c r="C19" s="361" t="str">
        <f>IF(ISBLANK(Regressions!C29), " ", Regressions!C29)</f>
        <v>National</v>
      </c>
      <c r="D19" s="357">
        <f>IF(ISBLANK(Regressions!D29), " ", Regressions!D29)</f>
        <v>5879147</v>
      </c>
      <c r="E19" s="254">
        <f>IF(ISNUMBER(Regressions!E29),ROUND(Regressions!E29, 1), NA())</f>
        <v>75.599999999999994</v>
      </c>
      <c r="F19" s="358">
        <f>IF(ISNUMBER(Regressions!F29),ROUND(Regressions!F29, 1), NA())</f>
        <v>66.3</v>
      </c>
      <c r="G19" s="255" t="e">
        <f>IF(ISNUMBER(Regressions!G29),ROUND(Regressions!G29, 1), NA())</f>
        <v>#N/A</v>
      </c>
      <c r="H19" s="359" t="e">
        <f>IF(ISNUMBER(Regressions!H29),ROUND(Regressions!H29, 1), NA())</f>
        <v>#N/A</v>
      </c>
      <c r="I19" s="256">
        <f>IF(ISNUMBER(Regressions!I29),ROUND(Regressions!I29, 1), NA())</f>
        <v>33.700000000000003</v>
      </c>
      <c r="J19" s="360">
        <f>IF(ISNUMBER(Regressions!K29),ROUND(Regressions!K29, 1), NA())</f>
        <v>69.8</v>
      </c>
      <c r="K19" s="358" t="e">
        <f>IF(ISNUMBER(Regressions!L29),ROUND(Regressions!L29, 1), NA())</f>
        <v>#N/A</v>
      </c>
      <c r="L19" s="257">
        <f>IF(ISNUMBER(Regressions!M29),ROUND(Regressions!M29, 1), NA())</f>
        <v>0</v>
      </c>
      <c r="M19" s="359">
        <f>IF(ISNUMBER(Regressions!N29),ROUND(Regressions!N29, 1), NA())</f>
        <v>69.8</v>
      </c>
      <c r="N19" s="256">
        <f>IF(ISNUMBER(Regressions!O29),ROUND(Regressions!O29, 1), NA())</f>
        <v>30.2</v>
      </c>
      <c r="O19" s="360">
        <f>IF(ISNUMBER(Regressions!Q29),ROUND(Regressions!Q29, 1), NA())</f>
        <v>19.3</v>
      </c>
      <c r="P19" s="358" t="e">
        <f>IF(ISNUMBER(Regressions!R29),ROUND(Regressions!R29, 1), NA())</f>
        <v>#N/A</v>
      </c>
      <c r="Q19" s="258">
        <f>IF(ISNUMBER(Regressions!S29),ROUND(Regressions!S29, 1), NA())</f>
        <v>19.3</v>
      </c>
      <c r="R19" s="359">
        <f>IF(ISNUMBER(Regressions!T29),ROUND(Regressions!T29, 1), NA())</f>
        <v>0</v>
      </c>
      <c r="S19" s="256">
        <f>IF(ISNUMBER(Regressions!U29),ROUND(Regressions!U29, 1), NA())</f>
        <v>80.7</v>
      </c>
    </row>
    <row xmlns:x14ac="http://schemas.microsoft.com/office/spreadsheetml/2009/9/ac" r="20" x14ac:dyDescent="0.2">
      <c r="A20" s="354" t="str">
        <f>IF(ISBLANK(Regressions!A30), " ", Regressions!A30)</f>
        <v>Senegal</v>
      </c>
      <c r="B20" s="355">
        <f>IF(ISBLANK(Regressions!B30), " ", Regressions!B30)</f>
        <v>2016</v>
      </c>
      <c r="C20" s="361" t="str">
        <f>IF(ISBLANK(Regressions!C30), " ", Regressions!C30)</f>
        <v>National</v>
      </c>
      <c r="D20" s="357">
        <f>IF(ISBLANK(Regressions!D30), " ", Regressions!D30)</f>
        <v>6048100</v>
      </c>
      <c r="E20" s="254">
        <f>IF(ISNUMBER(Regressions!E30),ROUND(Regressions!E30, 1), NA())</f>
        <v>77.7</v>
      </c>
      <c r="F20" s="358">
        <f>IF(ISNUMBER(Regressions!F30),ROUND(Regressions!F30, 1), NA())</f>
        <v>69.7</v>
      </c>
      <c r="G20" s="255" t="e">
        <f>IF(ISNUMBER(Regressions!G30),ROUND(Regressions!G30, 1), NA())</f>
        <v>#N/A</v>
      </c>
      <c r="H20" s="359" t="e">
        <f>IF(ISNUMBER(Regressions!H30),ROUND(Regressions!H30, 1), NA())</f>
        <v>#N/A</v>
      </c>
      <c r="I20" s="256">
        <f>IF(ISNUMBER(Regressions!I30),ROUND(Regressions!I30, 1), NA())</f>
        <v>30.3</v>
      </c>
      <c r="J20" s="360">
        <f>IF(ISNUMBER(Regressions!K30),ROUND(Regressions!K30, 1), NA())</f>
        <v>71.7</v>
      </c>
      <c r="K20" s="358" t="e">
        <f>IF(ISNUMBER(Regressions!L30),ROUND(Regressions!L30, 1), NA())</f>
        <v>#N/A</v>
      </c>
      <c r="L20" s="257">
        <f>IF(ISNUMBER(Regressions!M30),ROUND(Regressions!M30, 1), NA())</f>
        <v>7.2</v>
      </c>
      <c r="M20" s="359">
        <f>IF(ISNUMBER(Regressions!N30),ROUND(Regressions!N30, 1), NA())</f>
        <v>64.5</v>
      </c>
      <c r="N20" s="256">
        <f>IF(ISNUMBER(Regressions!O30),ROUND(Regressions!O30, 1), NA())</f>
        <v>28.3</v>
      </c>
      <c r="O20" s="360">
        <f>IF(ISNUMBER(Regressions!Q30),ROUND(Regressions!Q30, 1), NA())</f>
        <v>19.3</v>
      </c>
      <c r="P20" s="358" t="e">
        <f>IF(ISNUMBER(Regressions!R30),ROUND(Regressions!R30, 1), NA())</f>
        <v>#N/A</v>
      </c>
      <c r="Q20" s="258">
        <f>IF(ISNUMBER(Regressions!S30),ROUND(Regressions!S30, 1), NA())</f>
        <v>19.3</v>
      </c>
      <c r="R20" s="359">
        <f>IF(ISNUMBER(Regressions!T30),ROUND(Regressions!T30, 1), NA())</f>
        <v>0</v>
      </c>
      <c r="S20" s="256">
        <f>IF(ISNUMBER(Regressions!U30),ROUND(Regressions!U30, 1), NA())</f>
        <v>80.7</v>
      </c>
    </row>
    <row xmlns:x14ac="http://schemas.microsoft.com/office/spreadsheetml/2009/9/ac" r="21" x14ac:dyDescent="0.2">
      <c r="A21" s="354" t="str">
        <f>IF(ISBLANK(Regressions!A31), " ", Regressions!A31)</f>
        <v>Senegal</v>
      </c>
      <c r="B21" s="355">
        <f>IF(ISBLANK(Regressions!B31), " ", Regressions!B31)</f>
        <v>2017</v>
      </c>
      <c r="C21" s="361" t="str">
        <f>IF(ISBLANK(Regressions!C31), " ", Regressions!C31)</f>
        <v>National</v>
      </c>
      <c r="D21" s="357">
        <f>IF(ISBLANK(Regressions!D31), " ", Regressions!D31)</f>
        <v>6219400</v>
      </c>
      <c r="E21" s="254">
        <f>IF(ISNUMBER(Regressions!E31),ROUND(Regressions!E31, 1), NA())</f>
        <v>79.900000000000006</v>
      </c>
      <c r="F21" s="358">
        <f>IF(ISNUMBER(Regressions!F31),ROUND(Regressions!F31, 1), NA())</f>
        <v>73</v>
      </c>
      <c r="G21" s="255" t="e">
        <f>IF(ISNUMBER(Regressions!G31),ROUND(Regressions!G31, 1), NA())</f>
        <v>#N/A</v>
      </c>
      <c r="H21" s="359" t="e">
        <f>IF(ISNUMBER(Regressions!H31),ROUND(Regressions!H31, 1), NA())</f>
        <v>#N/A</v>
      </c>
      <c r="I21" s="256">
        <f>IF(ISNUMBER(Regressions!I31),ROUND(Regressions!I31, 1), NA())</f>
        <v>27</v>
      </c>
      <c r="J21" s="360">
        <f>IF(ISNUMBER(Regressions!K31),ROUND(Regressions!K31, 1), NA())</f>
        <v>73.599999999999994</v>
      </c>
      <c r="K21" s="358" t="e">
        <f>IF(ISNUMBER(Regressions!L31),ROUND(Regressions!L31, 1), NA())</f>
        <v>#N/A</v>
      </c>
      <c r="L21" s="257">
        <f>IF(ISNUMBER(Regressions!M31),ROUND(Regressions!M31, 1), NA())</f>
        <v>17.3</v>
      </c>
      <c r="M21" s="359">
        <f>IF(ISNUMBER(Regressions!N31),ROUND(Regressions!N31, 1), NA())</f>
        <v>56.3</v>
      </c>
      <c r="N21" s="256">
        <f>IF(ISNUMBER(Regressions!O31),ROUND(Regressions!O31, 1), NA())</f>
        <v>26.4</v>
      </c>
      <c r="O21" s="360">
        <f>IF(ISNUMBER(Regressions!Q31),ROUND(Regressions!Q31, 1), NA())</f>
        <v>23.9</v>
      </c>
      <c r="P21" s="358" t="e">
        <f>IF(ISNUMBER(Regressions!R31),ROUND(Regressions!R31, 1), NA())</f>
        <v>#N/A</v>
      </c>
      <c r="Q21" s="258">
        <f>IF(ISNUMBER(Regressions!S31),ROUND(Regressions!S31, 1), NA())</f>
        <v>21.9</v>
      </c>
      <c r="R21" s="359">
        <f>IF(ISNUMBER(Regressions!T31),ROUND(Regressions!T31, 1), NA())</f>
        <v>2</v>
      </c>
      <c r="S21" s="256">
        <f>IF(ISNUMBER(Regressions!U31),ROUND(Regressions!U31, 1), NA())</f>
        <v>76.099999999999994</v>
      </c>
    </row>
    <row xmlns:x14ac="http://schemas.microsoft.com/office/spreadsheetml/2009/9/ac" r="22" x14ac:dyDescent="0.2">
      <c r="A22" s="354" t="str">
        <f>IF(ISBLANK(Regressions!A32), " ", Regressions!A32)</f>
        <v>Senegal</v>
      </c>
      <c r="B22" s="355">
        <f>IF(ISBLANK(Regressions!B32), " ", Regressions!B32)</f>
        <v>2018</v>
      </c>
      <c r="C22" s="361" t="str">
        <f>IF(ISBLANK(Regressions!C32), " ", Regressions!C32)</f>
        <v>National</v>
      </c>
      <c r="D22" s="357">
        <f>IF(ISBLANK(Regressions!D32), " ", Regressions!D32)</f>
        <v>6390266</v>
      </c>
      <c r="E22" s="254">
        <f>IF(ISNUMBER(Regressions!E32),ROUND(Regressions!E32, 1), NA())</f>
        <v>82</v>
      </c>
      <c r="F22" s="358">
        <f>IF(ISNUMBER(Regressions!F32),ROUND(Regressions!F32, 1), NA())</f>
        <v>76.400000000000006</v>
      </c>
      <c r="G22" s="255">
        <f>IF(ISNUMBER(Regressions!G32),ROUND(Regressions!G32, 1), NA())</f>
        <v>72.8</v>
      </c>
      <c r="H22" s="359">
        <f>IF(ISNUMBER(Regressions!H32),ROUND(Regressions!H32, 1), NA())</f>
        <v>3.6</v>
      </c>
      <c r="I22" s="256">
        <f>IF(ISNUMBER(Regressions!I32),ROUND(Regressions!I32, 1), NA())</f>
        <v>23.6</v>
      </c>
      <c r="J22" s="360">
        <f>IF(ISNUMBER(Regressions!K32),ROUND(Regressions!K32, 1), NA())</f>
        <v>75.5</v>
      </c>
      <c r="K22" s="358" t="e">
        <f>IF(ISNUMBER(Regressions!L32),ROUND(Regressions!L32, 1), NA())</f>
        <v>#N/A</v>
      </c>
      <c r="L22" s="257">
        <f>IF(ISNUMBER(Regressions!M32),ROUND(Regressions!M32, 1), NA())</f>
        <v>27.4</v>
      </c>
      <c r="M22" s="359">
        <f>IF(ISNUMBER(Regressions!N32),ROUND(Regressions!N32, 1), NA())</f>
        <v>48.1</v>
      </c>
      <c r="N22" s="256">
        <f>IF(ISNUMBER(Regressions!O32),ROUND(Regressions!O32, 1), NA())</f>
        <v>24.5</v>
      </c>
      <c r="O22" s="360">
        <f>IF(ISNUMBER(Regressions!Q32),ROUND(Regressions!Q32, 1), NA())</f>
        <v>28.5</v>
      </c>
      <c r="P22" s="358" t="e">
        <f>IF(ISNUMBER(Regressions!R32),ROUND(Regressions!R32, 1), NA())</f>
        <v>#N/A</v>
      </c>
      <c r="Q22" s="258">
        <f>IF(ISNUMBER(Regressions!S32),ROUND(Regressions!S32, 1), NA())</f>
        <v>21.9</v>
      </c>
      <c r="R22" s="359">
        <f>IF(ISNUMBER(Regressions!T32),ROUND(Regressions!T32, 1), NA())</f>
        <v>6.6</v>
      </c>
      <c r="S22" s="256">
        <f>IF(ISNUMBER(Regressions!U32),ROUND(Regressions!U32, 1), NA())</f>
        <v>71.5</v>
      </c>
    </row>
    <row xmlns:x14ac="http://schemas.microsoft.com/office/spreadsheetml/2009/9/ac" r="23" x14ac:dyDescent="0.2">
      <c r="A23" s="354" t="str">
        <f>IF(ISBLANK(Regressions!A33), " ", Regressions!A33)</f>
        <v>Senegal</v>
      </c>
      <c r="B23" s="355">
        <f>IF(ISBLANK(Regressions!B33), " ", Regressions!B33)</f>
        <v>2019</v>
      </c>
      <c r="C23" s="361" t="str">
        <f>IF(ISBLANK(Regressions!C33), " ", Regressions!C33)</f>
        <v>National</v>
      </c>
      <c r="D23" s="357">
        <f>IF(ISBLANK(Regressions!D33), " ", Regressions!D33)</f>
        <v>6550436</v>
      </c>
      <c r="E23" s="254">
        <f>IF(ISNUMBER(Regressions!E33),ROUND(Regressions!E33, 1), NA())</f>
        <v>84.2</v>
      </c>
      <c r="F23" s="358">
        <f>IF(ISNUMBER(Regressions!F33),ROUND(Regressions!F33, 1), NA())</f>
        <v>79.7</v>
      </c>
      <c r="G23" s="255">
        <f>IF(ISNUMBER(Regressions!G33),ROUND(Regressions!G33, 1), NA())</f>
        <v>72.8</v>
      </c>
      <c r="H23" s="359">
        <f>IF(ISNUMBER(Regressions!H33),ROUND(Regressions!H33, 1), NA())</f>
        <v>6.9</v>
      </c>
      <c r="I23" s="256">
        <f>IF(ISNUMBER(Regressions!I33),ROUND(Regressions!I33, 1), NA())</f>
        <v>20.3</v>
      </c>
      <c r="J23" s="360">
        <f>IF(ISNUMBER(Regressions!K33),ROUND(Regressions!K33, 1), NA())</f>
        <v>77.400000000000006</v>
      </c>
      <c r="K23" s="358" t="e">
        <f>IF(ISNUMBER(Regressions!L33),ROUND(Regressions!L33, 1), NA())</f>
        <v>#N/A</v>
      </c>
      <c r="L23" s="257">
        <f>IF(ISNUMBER(Regressions!M33),ROUND(Regressions!M33, 1), NA())</f>
        <v>37.5</v>
      </c>
      <c r="M23" s="359">
        <f>IF(ISNUMBER(Regressions!N33),ROUND(Regressions!N33, 1), NA())</f>
        <v>39.9</v>
      </c>
      <c r="N23" s="256">
        <f>IF(ISNUMBER(Regressions!O33),ROUND(Regressions!O33, 1), NA())</f>
        <v>22.6</v>
      </c>
      <c r="O23" s="360">
        <f>IF(ISNUMBER(Regressions!Q33),ROUND(Regressions!Q33, 1), NA())</f>
        <v>33.1</v>
      </c>
      <c r="P23" s="358" t="e">
        <f>IF(ISNUMBER(Regressions!R33),ROUND(Regressions!R33, 1), NA())</f>
        <v>#N/A</v>
      </c>
      <c r="Q23" s="258">
        <f>IF(ISNUMBER(Regressions!S33),ROUND(Regressions!S33, 1), NA())</f>
        <v>21.9</v>
      </c>
      <c r="R23" s="359">
        <f>IF(ISNUMBER(Regressions!T33),ROUND(Regressions!T33, 1), NA())</f>
        <v>11.2</v>
      </c>
      <c r="S23" s="256">
        <f>IF(ISNUMBER(Regressions!U33),ROUND(Regressions!U33, 1), NA())</f>
        <v>66.900000000000006</v>
      </c>
    </row>
    <row xmlns:x14ac="http://schemas.microsoft.com/office/spreadsheetml/2009/9/ac" r="24" x14ac:dyDescent="0.2">
      <c r="A24" s="354" t="str">
        <f>IF(ISBLANK(Regressions!A34), " ", Regressions!A34)</f>
        <v>Senegal</v>
      </c>
      <c r="B24" s="355">
        <f>IF(ISBLANK(Regressions!B34), " ", Regressions!B34)</f>
        <v>2020</v>
      </c>
      <c r="C24" s="361" t="str">
        <f>IF(ISBLANK(Regressions!C34), " ", Regressions!C34)</f>
        <v>National</v>
      </c>
      <c r="D24" s="357">
        <f>IF(ISBLANK(Regressions!D34), " ", Regressions!D34)</f>
        <v>6707067</v>
      </c>
      <c r="E24" s="254">
        <f>IF(ISNUMBER(Regressions!E34),ROUND(Regressions!E34, 1), NA())</f>
        <v>86.3</v>
      </c>
      <c r="F24" s="358">
        <f>IF(ISNUMBER(Regressions!F34),ROUND(Regressions!F34, 1), NA())</f>
        <v>83.1</v>
      </c>
      <c r="G24" s="255">
        <f>IF(ISNUMBER(Regressions!G34),ROUND(Regressions!G34, 1), NA())</f>
        <v>72.8</v>
      </c>
      <c r="H24" s="359">
        <f>IF(ISNUMBER(Regressions!H34),ROUND(Regressions!H34, 1), NA())</f>
        <v>10.3</v>
      </c>
      <c r="I24" s="256">
        <f>IF(ISNUMBER(Regressions!I34),ROUND(Regressions!I34, 1), NA())</f>
        <v>16.899999999999999</v>
      </c>
      <c r="J24" s="360">
        <f>IF(ISNUMBER(Regressions!K34),ROUND(Regressions!K34, 1), NA())</f>
        <v>79.400000000000006</v>
      </c>
      <c r="K24" s="358" t="e">
        <f>IF(ISNUMBER(Regressions!L34),ROUND(Regressions!L34, 1), NA())</f>
        <v>#N/A</v>
      </c>
      <c r="L24" s="257">
        <f>IF(ISNUMBER(Regressions!M34),ROUND(Regressions!M34, 1), NA())</f>
        <v>47.6</v>
      </c>
      <c r="M24" s="359">
        <f>IF(ISNUMBER(Regressions!N34),ROUND(Regressions!N34, 1), NA())</f>
        <v>31.7</v>
      </c>
      <c r="N24" s="256">
        <f>IF(ISNUMBER(Regressions!O34),ROUND(Regressions!O34, 1), NA())</f>
        <v>20.6</v>
      </c>
      <c r="O24" s="360">
        <f>IF(ISNUMBER(Regressions!Q34),ROUND(Regressions!Q34, 1), NA())</f>
        <v>37.700000000000003</v>
      </c>
      <c r="P24" s="358" t="e">
        <f>IF(ISNUMBER(Regressions!R34),ROUND(Regressions!R34, 1), NA())</f>
        <v>#N/A</v>
      </c>
      <c r="Q24" s="258">
        <f>IF(ISNUMBER(Regressions!S34),ROUND(Regressions!S34, 1), NA())</f>
        <v>21.9</v>
      </c>
      <c r="R24" s="359">
        <f>IF(ISNUMBER(Regressions!T34),ROUND(Regressions!T34, 1), NA())</f>
        <v>15.8</v>
      </c>
      <c r="S24" s="256">
        <f>IF(ISNUMBER(Regressions!U34),ROUND(Regressions!U34, 1), NA())</f>
        <v>62.3</v>
      </c>
    </row>
    <row xmlns:x14ac="http://schemas.microsoft.com/office/spreadsheetml/2009/9/ac" r="25" x14ac:dyDescent="0.2">
      <c r="A25" s="409" t="str">
        <f>IF(ISBLANK(Regressions!A35), " ", Regressions!A35)</f>
        <v>Senegal</v>
      </c>
      <c r="B25" s="410">
        <f>IF(ISBLANK(Regressions!B35), " ", Regressions!B35)</f>
        <v>2021</v>
      </c>
      <c r="C25" s="411" t="str">
        <f>IF(ISBLANK(Regressions!C35), " ", Regressions!C35)</f>
        <v>National</v>
      </c>
      <c r="D25" s="412">
        <f>IF(ISBLANK(Regressions!D35), " ", Regressions!D35)</f>
        <v>6864189</v>
      </c>
      <c r="E25" s="415">
        <f>IF(ISNUMBER(Regressions!E35),ROUND(Regressions!E35, 1), NA())</f>
        <v>88.5</v>
      </c>
      <c r="F25" s="413">
        <f>IF(ISNUMBER(Regressions!F35),ROUND(Regressions!F35, 1), NA())</f>
        <v>86.4</v>
      </c>
      <c r="G25" s="416">
        <f>IF(ISNUMBER(Regressions!G35),ROUND(Regressions!G35, 1), NA())</f>
        <v>72.8</v>
      </c>
      <c r="H25" s="414">
        <f>IF(ISNUMBER(Regressions!H35),ROUND(Regressions!H35, 1), NA())</f>
        <v>13.6</v>
      </c>
      <c r="I25" s="417">
        <f>IF(ISNUMBER(Regressions!I35),ROUND(Regressions!I35, 1), NA())</f>
        <v>13.6</v>
      </c>
      <c r="J25" s="415">
        <f>IF(ISNUMBER(Regressions!K35),ROUND(Regressions!K35, 1), NA())</f>
        <v>81.3</v>
      </c>
      <c r="K25" s="413" t="e">
        <f>IF(ISNUMBER(Regressions!L35),ROUND(Regressions!L35, 1), NA())</f>
        <v>#N/A</v>
      </c>
      <c r="L25" s="418">
        <f>IF(ISNUMBER(Regressions!M35),ROUND(Regressions!M35, 1), NA())</f>
        <v>57.7</v>
      </c>
      <c r="M25" s="414">
        <f>IF(ISNUMBER(Regressions!N35),ROUND(Regressions!N35, 1), NA())</f>
        <v>23.5</v>
      </c>
      <c r="N25" s="417">
        <f>IF(ISNUMBER(Regressions!O35),ROUND(Regressions!O35, 1), NA())</f>
        <v>18.7</v>
      </c>
      <c r="O25" s="415">
        <f>IF(ISNUMBER(Regressions!Q35),ROUND(Regressions!Q35, 1), NA())</f>
        <v>42.3</v>
      </c>
      <c r="P25" s="413" t="e">
        <f>IF(ISNUMBER(Regressions!R35),ROUND(Regressions!R35, 1), NA())</f>
        <v>#N/A</v>
      </c>
      <c r="Q25" s="419">
        <f>IF(ISNUMBER(Regressions!S35),ROUND(Regressions!S35, 1), NA())</f>
        <v>21.9</v>
      </c>
      <c r="R25" s="414">
        <f>IF(ISNUMBER(Regressions!T35),ROUND(Regressions!T35, 1), NA())</f>
        <v>20.399999999999999</v>
      </c>
      <c r="S25" s="417">
        <f>IF(ISNUMBER(Regressions!U35),ROUND(Regressions!U35, 1), NA())</f>
        <v>57.7</v>
      </c>
      <c r="T25" s="408"/>
      <c r="U25" s="408"/>
      <c r="V25" s="408"/>
      <c r="W25" s="408"/>
      <c r="X25" s="408"/>
      <c r="Y25" s="408"/>
      <c r="Z25" s="408"/>
      <c r="AA25" s="408"/>
      <c r="AB25" s="408"/>
      <c r="AC25" s="408"/>
    </row>
    <row xmlns:x14ac="http://schemas.microsoft.com/office/spreadsheetml/2009/9/ac" r="26" x14ac:dyDescent="0.2">
      <c r="A26" s="354" t="str">
        <f>IF(ISBLANK(Regressions!A36), " ", Regressions!A36)</f>
        <v>Senegal</v>
      </c>
      <c r="B26" s="355">
        <f>IF(ISBLANK(Regressions!B36), " ", Regressions!B36)</f>
        <v>2022</v>
      </c>
      <c r="C26" s="361" t="str">
        <f>IF(ISBLANK(Regressions!C36), " ", Regressions!C36)</f>
        <v>National</v>
      </c>
      <c r="D26" s="357">
        <f>IF(ISBLANK(Regressions!D36), " ", Regressions!D36)</f>
        <v>7021774</v>
      </c>
      <c r="E26" s="254">
        <f>IF(ISNUMBER(Regressions!E36),ROUND(Regressions!E36, 1), NA())</f>
        <v>90.6</v>
      </c>
      <c r="F26" s="358">
        <f>IF(ISNUMBER(Regressions!F36),ROUND(Regressions!F36, 1), NA())</f>
        <v>89.8</v>
      </c>
      <c r="G26" s="255">
        <f>IF(ISNUMBER(Regressions!G36),ROUND(Regressions!G36, 1), NA())</f>
        <v>72.8</v>
      </c>
      <c r="H26" s="359">
        <f>IF(ISNUMBER(Regressions!H36),ROUND(Regressions!H36, 1), NA())</f>
        <v>17</v>
      </c>
      <c r="I26" s="256">
        <f>IF(ISNUMBER(Regressions!I36),ROUND(Regressions!I36, 1), NA())</f>
        <v>10.199999999999999</v>
      </c>
      <c r="J26" s="360">
        <f>IF(ISNUMBER(Regressions!K36),ROUND(Regressions!K36, 1), NA())</f>
        <v>83.2</v>
      </c>
      <c r="K26" s="358" t="e">
        <f>IF(ISNUMBER(Regressions!L36),ROUND(Regressions!L36, 1), NA())</f>
        <v>#N/A</v>
      </c>
      <c r="L26" s="257">
        <f>IF(ISNUMBER(Regressions!M36),ROUND(Regressions!M36, 1), NA())</f>
        <v>67.900000000000006</v>
      </c>
      <c r="M26" s="359">
        <f>IF(ISNUMBER(Regressions!N36),ROUND(Regressions!N36, 1), NA())</f>
        <v>15.3</v>
      </c>
      <c r="N26" s="256">
        <f>IF(ISNUMBER(Regressions!O36),ROUND(Regressions!O36, 1), NA())</f>
        <v>16.8</v>
      </c>
      <c r="O26" s="360">
        <f>IF(ISNUMBER(Regressions!Q36),ROUND(Regressions!Q36, 1), NA())</f>
        <v>46.9</v>
      </c>
      <c r="P26" s="358" t="e">
        <f>IF(ISNUMBER(Regressions!R36),ROUND(Regressions!R36, 1), NA())</f>
        <v>#N/A</v>
      </c>
      <c r="Q26" s="258">
        <f>IF(ISNUMBER(Regressions!S36),ROUND(Regressions!S36, 1), NA())</f>
        <v>21.9</v>
      </c>
      <c r="R26" s="359">
        <f>IF(ISNUMBER(Regressions!T36),ROUND(Regressions!T36, 1), NA())</f>
        <v>25</v>
      </c>
      <c r="S26" s="256">
        <f>IF(ISNUMBER(Regressions!U36),ROUND(Regressions!U36, 1), NA())</f>
        <v>53.1</v>
      </c>
    </row>
    <row xmlns:x14ac="http://schemas.microsoft.com/office/spreadsheetml/2009/9/ac" r="27" x14ac:dyDescent="0.2">
      <c r="A27" s="362" t="str">
        <f>IF(ISBLANK(Regressions!A37), " ", Regressions!A37)</f>
        <v>Senegal</v>
      </c>
      <c r="B27" s="363">
        <f>IF(ISBLANK(Regressions!B37), " ", Regressions!B37)</f>
        <v>2023</v>
      </c>
      <c r="C27" s="364" t="str">
        <f>IF(ISBLANK(Regressions!C37), " ", Regressions!C37)</f>
        <v>National</v>
      </c>
      <c r="D27" s="365">
        <f>IF(ISBLANK(Regressions!D37), " ", Regressions!D37)</f>
        <v>7035313</v>
      </c>
      <c r="E27" s="366">
        <f>IF(ISNUMBER(Regressions!E37),ROUND(Regressions!E37, 1), NA())</f>
        <v>93.1</v>
      </c>
      <c r="F27" s="367">
        <f>IF(ISNUMBER(Regressions!F37),ROUND(Regressions!F37, 1), NA())</f>
        <v>93.1</v>
      </c>
      <c r="G27" s="368">
        <f>IF(ISNUMBER(Regressions!G37),ROUND(Regressions!G37, 1), NA())</f>
        <v>72.8</v>
      </c>
      <c r="H27" s="369">
        <f>IF(ISNUMBER(Regressions!H37),ROUND(Regressions!H37, 1), NA())</f>
        <v>20.3</v>
      </c>
      <c r="I27" s="370">
        <f>IF(ISNUMBER(Regressions!I37),ROUND(Regressions!I37, 1), NA())</f>
        <v>6.9</v>
      </c>
      <c r="J27" s="371">
        <f>IF(ISNUMBER(Regressions!K37),ROUND(Regressions!K37, 1), NA())</f>
        <v>85.1</v>
      </c>
      <c r="K27" s="367" t="e">
        <f>IF(ISNUMBER(Regressions!L37),ROUND(Regressions!L37, 1), NA())</f>
        <v>#N/A</v>
      </c>
      <c r="L27" s="372">
        <f>IF(ISNUMBER(Regressions!M37),ROUND(Regressions!M37, 1), NA())</f>
        <v>78</v>
      </c>
      <c r="M27" s="369">
        <f>IF(ISNUMBER(Regressions!N37),ROUND(Regressions!N37, 1), NA())</f>
        <v>7.1</v>
      </c>
      <c r="N27" s="370">
        <f>IF(ISNUMBER(Regressions!O37),ROUND(Regressions!O37, 1), NA())</f>
        <v>14.9</v>
      </c>
      <c r="O27" s="371">
        <f>IF(ISNUMBER(Regressions!Q37),ROUND(Regressions!Q37, 1), NA())</f>
        <v>51.5</v>
      </c>
      <c r="P27" s="367" t="e">
        <f>IF(ISNUMBER(Regressions!R37),ROUND(Regressions!R37, 1), NA())</f>
        <v>#N/A</v>
      </c>
      <c r="Q27" s="373">
        <f>IF(ISNUMBER(Regressions!S37),ROUND(Regressions!S37, 1), NA())</f>
        <v>21.9</v>
      </c>
      <c r="R27" s="369">
        <f>IF(ISNUMBER(Regressions!T37),ROUND(Regressions!T37, 1), NA())</f>
        <v>29.6</v>
      </c>
      <c r="S27" s="370">
        <f>IF(ISNUMBER(Regressions!U37),ROUND(Regressions!U37, 1), NA())</f>
        <v>48.5</v>
      </c>
    </row>
    <row xmlns:x14ac="http://schemas.microsoft.com/office/spreadsheetml/2009/9/ac" r="28" hidden="true" x14ac:dyDescent="0.2">
      <c r="A28" s="354" t="str">
        <f>IF(ISBLANK(Regressions!A38), " ", Regressions!A38)</f>
        <v>Senegal</v>
      </c>
      <c r="B28" s="355">
        <f>IF(ISBLANK(Regressions!B38), " ", Regressions!B38)</f>
        <v>2024</v>
      </c>
      <c r="C28" s="361" t="str">
        <f>IF(ISBLANK(Regressions!C38), " ", Regressions!C38)</f>
        <v>National</v>
      </c>
      <c r="D28" s="357" t="str">
        <f>IF(ISBLANK(Regressions!D38), " ", Regressions!D38)</f>
        <v> </v>
      </c>
      <c r="E28" s="254" t="e">
        <f>IF(ISNUMBER(Regressions!E38),ROUND(Regressions!E38, 1), NA())</f>
        <v>#N/A</v>
      </c>
      <c r="F28" s="358" t="e">
        <f>IF(ISNUMBER(Regressions!F38),ROUND(Regressions!F38, 1), NA())</f>
        <v>#N/A</v>
      </c>
      <c r="G28" s="255" t="e">
        <f>IF(ISNUMBER(Regressions!G38),ROUND(Regressions!G38, 1), NA())</f>
        <v>#N/A</v>
      </c>
      <c r="H28" s="359" t="e">
        <f>IF(ISNUMBER(Regressions!H38),ROUND(Regressions!H38, 1), NA())</f>
        <v>#N/A</v>
      </c>
      <c r="I28" s="256" t="e">
        <f>IF(ISNUMBER(Regressions!I38),ROUND(Regressions!I38, 1), NA())</f>
        <v>#N/A</v>
      </c>
      <c r="J28" s="360" t="e">
        <f>IF(ISNUMBER(Regressions!K38),ROUND(Regressions!K38, 1), NA())</f>
        <v>#N/A</v>
      </c>
      <c r="K28" s="358" t="e">
        <f>IF(ISNUMBER(Regressions!L38),ROUND(Regressions!L38, 1), NA())</f>
        <v>#N/A</v>
      </c>
      <c r="L28" s="257" t="e">
        <f>IF(ISNUMBER(Regressions!M38),ROUND(Regressions!M38, 1), NA())</f>
        <v>#N/A</v>
      </c>
      <c r="M28" s="359" t="e">
        <f>IF(ISNUMBER(Regressions!N38),ROUND(Regressions!N38, 1), NA())</f>
        <v>#N/A</v>
      </c>
      <c r="N28" s="256" t="e">
        <f>IF(ISNUMBER(Regressions!O38),ROUND(Regressions!O38, 1), NA())</f>
        <v>#N/A</v>
      </c>
      <c r="O28" s="360" t="e">
        <f>IF(ISNUMBER(Regressions!Q38),ROUND(Regressions!Q38, 1), NA())</f>
        <v>#N/A</v>
      </c>
      <c r="P28" s="358" t="e">
        <f>IF(ISNUMBER(Regressions!R38),ROUND(Regressions!R38, 1), NA())</f>
        <v>#N/A</v>
      </c>
      <c r="Q28" s="258" t="e">
        <f>IF(ISNUMBER(Regressions!S38),ROUND(Regressions!S38, 1), NA())</f>
        <v>#N/A</v>
      </c>
      <c r="R28" s="359" t="e">
        <f>IF(ISNUMBER(Regressions!T38),ROUND(Regressions!T38, 1), NA())</f>
        <v>#N/A</v>
      </c>
      <c r="S28" s="256" t="e">
        <f>IF(ISNUMBER(Regressions!U38),ROUND(Regressions!U38, 1), NA())</f>
        <v>#N/A</v>
      </c>
    </row>
    <row xmlns:x14ac="http://schemas.microsoft.com/office/spreadsheetml/2009/9/ac" r="29" hidden="true" x14ac:dyDescent="0.2">
      <c r="A29" s="354" t="str">
        <f>IF(ISBLANK(Regressions!A39), " ", Regressions!A39)</f>
        <v>Senegal</v>
      </c>
      <c r="B29" s="355">
        <f>IF(ISBLANK(Regressions!B39), " ", Regressions!B39)</f>
        <v>2025</v>
      </c>
      <c r="C29" s="361" t="str">
        <f>IF(ISBLANK(Regressions!C39), " ", Regressions!C39)</f>
        <v>National</v>
      </c>
      <c r="D29" s="357" t="str">
        <f>IF(ISBLANK(Regressions!D39), " ", Regressions!D39)</f>
        <v> </v>
      </c>
      <c r="E29" s="254" t="e">
        <f>IF(ISNUMBER(Regressions!E39),ROUND(Regressions!E39, 1), NA())</f>
        <v>#N/A</v>
      </c>
      <c r="F29" s="358" t="e">
        <f>IF(ISNUMBER(Regressions!F39),ROUND(Regressions!F39, 1), NA())</f>
        <v>#N/A</v>
      </c>
      <c r="G29" s="255" t="e">
        <f>IF(ISNUMBER(Regressions!G39),ROUND(Regressions!G39, 1), NA())</f>
        <v>#N/A</v>
      </c>
      <c r="H29" s="359" t="e">
        <f>IF(ISNUMBER(Regressions!H39),ROUND(Regressions!H39, 1), NA())</f>
        <v>#N/A</v>
      </c>
      <c r="I29" s="256" t="e">
        <f>IF(ISNUMBER(Regressions!I39),ROUND(Regressions!I39, 1), NA())</f>
        <v>#N/A</v>
      </c>
      <c r="J29" s="360" t="e">
        <f>IF(ISNUMBER(Regressions!K39),ROUND(Regressions!K39, 1), NA())</f>
        <v>#N/A</v>
      </c>
      <c r="K29" s="358" t="e">
        <f>IF(ISNUMBER(Regressions!L39),ROUND(Regressions!L39, 1), NA())</f>
        <v>#N/A</v>
      </c>
      <c r="L29" s="257" t="e">
        <f>IF(ISNUMBER(Regressions!M39),ROUND(Regressions!M39, 1), NA())</f>
        <v>#N/A</v>
      </c>
      <c r="M29" s="359" t="e">
        <f>IF(ISNUMBER(Regressions!N39),ROUND(Regressions!N39, 1), NA())</f>
        <v>#N/A</v>
      </c>
      <c r="N29" s="256" t="e">
        <f>IF(ISNUMBER(Regressions!O39),ROUND(Regressions!O39, 1), NA())</f>
        <v>#N/A</v>
      </c>
      <c r="O29" s="360" t="e">
        <f>IF(ISNUMBER(Regressions!Q39),ROUND(Regressions!Q39, 1), NA())</f>
        <v>#N/A</v>
      </c>
      <c r="P29" s="358" t="e">
        <f>IF(ISNUMBER(Regressions!R39),ROUND(Regressions!R39, 1), NA())</f>
        <v>#N/A</v>
      </c>
      <c r="Q29" s="258" t="e">
        <f>IF(ISNUMBER(Regressions!S39),ROUND(Regressions!S39, 1), NA())</f>
        <v>#N/A</v>
      </c>
      <c r="R29" s="359" t="e">
        <f>IF(ISNUMBER(Regressions!T39),ROUND(Regressions!T39, 1), NA())</f>
        <v>#N/A</v>
      </c>
      <c r="S29" s="256" t="e">
        <f>IF(ISNUMBER(Regressions!U39),ROUND(Regressions!U39, 1), NA())</f>
        <v>#N/A</v>
      </c>
    </row>
    <row xmlns:x14ac="http://schemas.microsoft.com/office/spreadsheetml/2009/9/ac" r="30" hidden="true" x14ac:dyDescent="0.2">
      <c r="A30" s="354" t="str">
        <f>IF(ISBLANK(Regressions!A40), " ", Regressions!A40)</f>
        <v>Senegal</v>
      </c>
      <c r="B30" s="355">
        <f>IF(ISBLANK(Regressions!B40), " ", Regressions!B40)</f>
        <v>2026</v>
      </c>
      <c r="C30" s="361" t="str">
        <f>IF(ISBLANK(Regressions!C40), " ", Regressions!C40)</f>
        <v>National</v>
      </c>
      <c r="D30" s="357" t="str">
        <f>IF(ISBLANK(Regressions!D40), " ", Regressions!D40)</f>
        <v> </v>
      </c>
      <c r="E30" s="254" t="e">
        <f>IF(ISNUMBER(Regressions!E40),ROUND(Regressions!E40, 1), NA())</f>
        <v>#N/A</v>
      </c>
      <c r="F30" s="358" t="e">
        <f>IF(ISNUMBER(Regressions!F40),ROUND(Regressions!F40, 1), NA())</f>
        <v>#N/A</v>
      </c>
      <c r="G30" s="255" t="e">
        <f>IF(ISNUMBER(Regressions!G40),ROUND(Regressions!G40, 1), NA())</f>
        <v>#N/A</v>
      </c>
      <c r="H30" s="359" t="e">
        <f>IF(ISNUMBER(Regressions!H40),ROUND(Regressions!H40, 1), NA())</f>
        <v>#N/A</v>
      </c>
      <c r="I30" s="256" t="e">
        <f>IF(ISNUMBER(Regressions!I40),ROUND(Regressions!I40, 1), NA())</f>
        <v>#N/A</v>
      </c>
      <c r="J30" s="360" t="e">
        <f>IF(ISNUMBER(Regressions!K40),ROUND(Regressions!K40, 1), NA())</f>
        <v>#N/A</v>
      </c>
      <c r="K30" s="358" t="e">
        <f>IF(ISNUMBER(Regressions!L40),ROUND(Regressions!L40, 1), NA())</f>
        <v>#N/A</v>
      </c>
      <c r="L30" s="257" t="e">
        <f>IF(ISNUMBER(Regressions!M40),ROUND(Regressions!M40, 1), NA())</f>
        <v>#N/A</v>
      </c>
      <c r="M30" s="359" t="e">
        <f>IF(ISNUMBER(Regressions!N40),ROUND(Regressions!N40, 1), NA())</f>
        <v>#N/A</v>
      </c>
      <c r="N30" s="256" t="e">
        <f>IF(ISNUMBER(Regressions!O40),ROUND(Regressions!O40, 1), NA())</f>
        <v>#N/A</v>
      </c>
      <c r="O30" s="360" t="e">
        <f>IF(ISNUMBER(Regressions!Q40),ROUND(Regressions!Q40, 1), NA())</f>
        <v>#N/A</v>
      </c>
      <c r="P30" s="358" t="e">
        <f>IF(ISNUMBER(Regressions!R40),ROUND(Regressions!R40, 1), NA())</f>
        <v>#N/A</v>
      </c>
      <c r="Q30" s="258" t="e">
        <f>IF(ISNUMBER(Regressions!S40),ROUND(Regressions!S40, 1), NA())</f>
        <v>#N/A</v>
      </c>
      <c r="R30" s="359" t="e">
        <f>IF(ISNUMBER(Regressions!T40),ROUND(Regressions!T40, 1), NA())</f>
        <v>#N/A</v>
      </c>
      <c r="S30" s="256" t="e">
        <f>IF(ISNUMBER(Regressions!U40),ROUND(Regressions!U40, 1), NA())</f>
        <v>#N/A</v>
      </c>
    </row>
    <row xmlns:x14ac="http://schemas.microsoft.com/office/spreadsheetml/2009/9/ac" r="31" hidden="true" x14ac:dyDescent="0.2">
      <c r="A31" s="354" t="str">
        <f>IF(ISBLANK(Regressions!A41), " ", Regressions!A41)</f>
        <v>Senegal</v>
      </c>
      <c r="B31" s="355">
        <f>IF(ISBLANK(Regressions!B41), " ", Regressions!B41)</f>
        <v>2027</v>
      </c>
      <c r="C31" s="361" t="str">
        <f>IF(ISBLANK(Regressions!C41), " ", Regressions!C41)</f>
        <v>National</v>
      </c>
      <c r="D31" s="357" t="str">
        <f>IF(ISBLANK(Regressions!D41), " ", Regressions!D41)</f>
        <v> </v>
      </c>
      <c r="E31" s="254" t="e">
        <f>IF(ISNUMBER(Regressions!E41),ROUND(Regressions!E41, 1), NA())</f>
        <v>#N/A</v>
      </c>
      <c r="F31" s="358" t="e">
        <f>IF(ISNUMBER(Regressions!F41),ROUND(Regressions!F41, 1), NA())</f>
        <v>#N/A</v>
      </c>
      <c r="G31" s="255" t="e">
        <f>IF(ISNUMBER(Regressions!G41),ROUND(Regressions!G41, 1), NA())</f>
        <v>#N/A</v>
      </c>
      <c r="H31" s="359" t="e">
        <f>IF(ISNUMBER(Regressions!H41),ROUND(Regressions!H41, 1), NA())</f>
        <v>#N/A</v>
      </c>
      <c r="I31" s="256" t="e">
        <f>IF(ISNUMBER(Regressions!I41),ROUND(Regressions!I41, 1), NA())</f>
        <v>#N/A</v>
      </c>
      <c r="J31" s="360" t="e">
        <f>IF(ISNUMBER(Regressions!K41),ROUND(Regressions!K41, 1), NA())</f>
        <v>#N/A</v>
      </c>
      <c r="K31" s="358" t="e">
        <f>IF(ISNUMBER(Regressions!L41),ROUND(Regressions!L41, 1), NA())</f>
        <v>#N/A</v>
      </c>
      <c r="L31" s="257" t="e">
        <f>IF(ISNUMBER(Regressions!M41),ROUND(Regressions!M41, 1), NA())</f>
        <v>#N/A</v>
      </c>
      <c r="M31" s="359" t="e">
        <f>IF(ISNUMBER(Regressions!N41),ROUND(Regressions!N41, 1), NA())</f>
        <v>#N/A</v>
      </c>
      <c r="N31" s="256" t="e">
        <f>IF(ISNUMBER(Regressions!O41),ROUND(Regressions!O41, 1), NA())</f>
        <v>#N/A</v>
      </c>
      <c r="O31" s="360" t="e">
        <f>IF(ISNUMBER(Regressions!Q41),ROUND(Regressions!Q41, 1), NA())</f>
        <v>#N/A</v>
      </c>
      <c r="P31" s="358" t="e">
        <f>IF(ISNUMBER(Regressions!R41),ROUND(Regressions!R41, 1), NA())</f>
        <v>#N/A</v>
      </c>
      <c r="Q31" s="258" t="e">
        <f>IF(ISNUMBER(Regressions!S41),ROUND(Regressions!S41, 1), NA())</f>
        <v>#N/A</v>
      </c>
      <c r="R31" s="359" t="e">
        <f>IF(ISNUMBER(Regressions!T41),ROUND(Regressions!T41, 1), NA())</f>
        <v>#N/A</v>
      </c>
      <c r="S31" s="256" t="e">
        <f>IF(ISNUMBER(Regressions!U41),ROUND(Regressions!U41, 1), NA())</f>
        <v>#N/A</v>
      </c>
    </row>
    <row xmlns:x14ac="http://schemas.microsoft.com/office/spreadsheetml/2009/9/ac" r="32" hidden="true" x14ac:dyDescent="0.2">
      <c r="A32" s="354" t="str">
        <f>IF(ISBLANK(Regressions!A42), " ", Regressions!A42)</f>
        <v>Senegal</v>
      </c>
      <c r="B32" s="355">
        <f>IF(ISBLANK(Regressions!B42), " ", Regressions!B42)</f>
        <v>2028</v>
      </c>
      <c r="C32" s="361" t="str">
        <f>IF(ISBLANK(Regressions!C42), " ", Regressions!C42)</f>
        <v>National</v>
      </c>
      <c r="D32" s="357" t="str">
        <f>IF(ISBLANK(Regressions!D42), " ", Regressions!D42)</f>
        <v> </v>
      </c>
      <c r="E32" s="254" t="e">
        <f>IF(ISNUMBER(Regressions!E42),ROUND(Regressions!E42, 1), NA())</f>
        <v>#N/A</v>
      </c>
      <c r="F32" s="358" t="e">
        <f>IF(ISNUMBER(Regressions!F42),ROUND(Regressions!F42, 1), NA())</f>
        <v>#N/A</v>
      </c>
      <c r="G32" s="255" t="e">
        <f>IF(ISNUMBER(Regressions!G42),ROUND(Regressions!G42, 1), NA())</f>
        <v>#N/A</v>
      </c>
      <c r="H32" s="359" t="e">
        <f>IF(ISNUMBER(Regressions!H42),ROUND(Regressions!H42, 1), NA())</f>
        <v>#N/A</v>
      </c>
      <c r="I32" s="256" t="e">
        <f>IF(ISNUMBER(Regressions!I42),ROUND(Regressions!I42, 1), NA())</f>
        <v>#N/A</v>
      </c>
      <c r="J32" s="360" t="e">
        <f>IF(ISNUMBER(Regressions!K42),ROUND(Regressions!K42, 1), NA())</f>
        <v>#N/A</v>
      </c>
      <c r="K32" s="358" t="e">
        <f>IF(ISNUMBER(Regressions!L42),ROUND(Regressions!L42, 1), NA())</f>
        <v>#N/A</v>
      </c>
      <c r="L32" s="257" t="e">
        <f>IF(ISNUMBER(Regressions!M42),ROUND(Regressions!M42, 1), NA())</f>
        <v>#N/A</v>
      </c>
      <c r="M32" s="359" t="e">
        <f>IF(ISNUMBER(Regressions!N42),ROUND(Regressions!N42, 1), NA())</f>
        <v>#N/A</v>
      </c>
      <c r="N32" s="256" t="e">
        <f>IF(ISNUMBER(Regressions!O42),ROUND(Regressions!O42, 1), NA())</f>
        <v>#N/A</v>
      </c>
      <c r="O32" s="360" t="e">
        <f>IF(ISNUMBER(Regressions!Q42),ROUND(Regressions!Q42, 1), NA())</f>
        <v>#N/A</v>
      </c>
      <c r="P32" s="358" t="e">
        <f>IF(ISNUMBER(Regressions!R42),ROUND(Regressions!R42, 1), NA())</f>
        <v>#N/A</v>
      </c>
      <c r="Q32" s="258" t="e">
        <f>IF(ISNUMBER(Regressions!S42),ROUND(Regressions!S42, 1), NA())</f>
        <v>#N/A</v>
      </c>
      <c r="R32" s="359" t="e">
        <f>IF(ISNUMBER(Regressions!T42),ROUND(Regressions!T42, 1), NA())</f>
        <v>#N/A</v>
      </c>
      <c r="S32" s="256" t="e">
        <f>IF(ISNUMBER(Regressions!U42),ROUND(Regressions!U42, 1), NA())</f>
        <v>#N/A</v>
      </c>
    </row>
    <row xmlns:x14ac="http://schemas.microsoft.com/office/spreadsheetml/2009/9/ac" r="33" hidden="true" x14ac:dyDescent="0.2">
      <c r="A33" s="354" t="str">
        <f>IF(ISBLANK(Regressions!A43), " ", Regressions!A43)</f>
        <v>Senegal</v>
      </c>
      <c r="B33" s="355">
        <f>IF(ISBLANK(Regressions!B43), " ", Regressions!B43)</f>
        <v>2029</v>
      </c>
      <c r="C33" s="361" t="str">
        <f>IF(ISBLANK(Regressions!C43), " ", Regressions!C43)</f>
        <v>National</v>
      </c>
      <c r="D33" s="357" t="str">
        <f>IF(ISBLANK(Regressions!D43), " ", Regressions!D43)</f>
        <v> </v>
      </c>
      <c r="E33" s="254" t="e">
        <f>IF(ISNUMBER(Regressions!E43),ROUND(Regressions!E43, 1), NA())</f>
        <v>#N/A</v>
      </c>
      <c r="F33" s="358" t="e">
        <f>IF(ISNUMBER(Regressions!F43),ROUND(Regressions!F43, 1), NA())</f>
        <v>#N/A</v>
      </c>
      <c r="G33" s="255" t="e">
        <f>IF(ISNUMBER(Regressions!G43),ROUND(Regressions!G43, 1), NA())</f>
        <v>#N/A</v>
      </c>
      <c r="H33" s="359" t="e">
        <f>IF(ISNUMBER(Regressions!H43),ROUND(Regressions!H43, 1), NA())</f>
        <v>#N/A</v>
      </c>
      <c r="I33" s="256" t="e">
        <f>IF(ISNUMBER(Regressions!I43),ROUND(Regressions!I43, 1), NA())</f>
        <v>#N/A</v>
      </c>
      <c r="J33" s="360" t="e">
        <f>IF(ISNUMBER(Regressions!K43),ROUND(Regressions!K43, 1), NA())</f>
        <v>#N/A</v>
      </c>
      <c r="K33" s="358" t="e">
        <f>IF(ISNUMBER(Regressions!L43),ROUND(Regressions!L43, 1), NA())</f>
        <v>#N/A</v>
      </c>
      <c r="L33" s="257" t="e">
        <f>IF(ISNUMBER(Regressions!M43),ROUND(Regressions!M43, 1), NA())</f>
        <v>#N/A</v>
      </c>
      <c r="M33" s="359" t="e">
        <f>IF(ISNUMBER(Regressions!N43),ROUND(Regressions!N43, 1), NA())</f>
        <v>#N/A</v>
      </c>
      <c r="N33" s="256" t="e">
        <f>IF(ISNUMBER(Regressions!O43),ROUND(Regressions!O43, 1), NA())</f>
        <v>#N/A</v>
      </c>
      <c r="O33" s="360" t="e">
        <f>IF(ISNUMBER(Regressions!Q43),ROUND(Regressions!Q43, 1), NA())</f>
        <v>#N/A</v>
      </c>
      <c r="P33" s="358" t="e">
        <f>IF(ISNUMBER(Regressions!R43),ROUND(Regressions!R43, 1), NA())</f>
        <v>#N/A</v>
      </c>
      <c r="Q33" s="258" t="e">
        <f>IF(ISNUMBER(Regressions!S43),ROUND(Regressions!S43, 1), NA())</f>
        <v>#N/A</v>
      </c>
      <c r="R33" s="359" t="e">
        <f>IF(ISNUMBER(Regressions!T43),ROUND(Regressions!T43, 1), NA())</f>
        <v>#N/A</v>
      </c>
      <c r="S33" s="256" t="e">
        <f>IF(ISNUMBER(Regressions!U43),ROUND(Regressions!U43, 1), NA())</f>
        <v>#N/A</v>
      </c>
    </row>
    <row xmlns:x14ac="http://schemas.microsoft.com/office/spreadsheetml/2009/9/ac" r="34" hidden="true" x14ac:dyDescent="0.2">
      <c r="A34" s="354" t="str">
        <f>IF(ISBLANK(Regressions!A44), " ", Regressions!A44)</f>
        <v>Senegal</v>
      </c>
      <c r="B34" s="355">
        <f>IF(ISBLANK(Regressions!B44), " ", Regressions!B44)</f>
        <v>2030</v>
      </c>
      <c r="C34" s="361" t="str">
        <f>IF(ISBLANK(Regressions!C44), " ", Regressions!C44)</f>
        <v>National</v>
      </c>
      <c r="D34" s="357" t="str">
        <f>IF(ISBLANK(Regressions!D44), " ", Regressions!D44)</f>
        <v> </v>
      </c>
      <c r="E34" s="254" t="e">
        <f>IF(ISNUMBER(Regressions!E44),ROUND(Regressions!E44, 1), NA())</f>
        <v>#N/A</v>
      </c>
      <c r="F34" s="358" t="e">
        <f>IF(ISNUMBER(Regressions!F44),ROUND(Regressions!F44, 1), NA())</f>
        <v>#N/A</v>
      </c>
      <c r="G34" s="255" t="e">
        <f>IF(ISNUMBER(Regressions!G44),ROUND(Regressions!G44, 1), NA())</f>
        <v>#N/A</v>
      </c>
      <c r="H34" s="359" t="e">
        <f>IF(ISNUMBER(Regressions!H44),ROUND(Regressions!H44, 1), NA())</f>
        <v>#N/A</v>
      </c>
      <c r="I34" s="256" t="e">
        <f>IF(ISNUMBER(Regressions!I44),ROUND(Regressions!I44, 1), NA())</f>
        <v>#N/A</v>
      </c>
      <c r="J34" s="360" t="e">
        <f>IF(ISNUMBER(Regressions!K44),ROUND(Regressions!K44, 1), NA())</f>
        <v>#N/A</v>
      </c>
      <c r="K34" s="358" t="e">
        <f>IF(ISNUMBER(Regressions!L44),ROUND(Regressions!L44, 1), NA())</f>
        <v>#N/A</v>
      </c>
      <c r="L34" s="257" t="e">
        <f>IF(ISNUMBER(Regressions!M44),ROUND(Regressions!M44, 1), NA())</f>
        <v>#N/A</v>
      </c>
      <c r="M34" s="359" t="e">
        <f>IF(ISNUMBER(Regressions!N44),ROUND(Regressions!N44, 1), NA())</f>
        <v>#N/A</v>
      </c>
      <c r="N34" s="256" t="e">
        <f>IF(ISNUMBER(Regressions!O44),ROUND(Regressions!O44, 1), NA())</f>
        <v>#N/A</v>
      </c>
      <c r="O34" s="360" t="e">
        <f>IF(ISNUMBER(Regressions!Q44),ROUND(Regressions!Q44, 1), NA())</f>
        <v>#N/A</v>
      </c>
      <c r="P34" s="358" t="e">
        <f>IF(ISNUMBER(Regressions!R44),ROUND(Regressions!R44, 1), NA())</f>
        <v>#N/A</v>
      </c>
      <c r="Q34" s="258" t="e">
        <f>IF(ISNUMBER(Regressions!S44),ROUND(Regressions!S44, 1), NA())</f>
        <v>#N/A</v>
      </c>
      <c r="R34" s="359" t="e">
        <f>IF(ISNUMBER(Regressions!T44),ROUND(Regressions!T44, 1), NA())</f>
        <v>#N/A</v>
      </c>
      <c r="S34" s="256" t="e">
        <f>IF(ISNUMBER(Regressions!U44),ROUND(Regressions!U44, 1), NA())</f>
        <v>#N/A</v>
      </c>
    </row>
    <row xmlns:x14ac="http://schemas.microsoft.com/office/spreadsheetml/2009/9/ac" r="35" x14ac:dyDescent="0.2">
      <c r="A35" s="354" t="str">
        <f>IF(ISBLANK(Regressions!A45), " ", Regressions!A45)</f>
        <v>Senegal</v>
      </c>
      <c r="B35" s="355">
        <f>IF(ISBLANK(Regressions!B45), " ", Regressions!B45)</f>
        <v>2000</v>
      </c>
      <c r="C35" s="361" t="str">
        <f>IF(ISBLANK(Regressions!C45), " ", Regressions!C45)</f>
        <v>Urban</v>
      </c>
      <c r="D35" s="357">
        <f>IF(ISBLANK(Regressions!D45), " ", Regressions!D45)</f>
        <v>1630483.1300591279</v>
      </c>
      <c r="E35" s="254">
        <f>IF(ISNUMBER(Regressions!E45),ROUND(Regressions!E45, 1), NA())</f>
        <v>92.2</v>
      </c>
      <c r="F35" s="358">
        <f>IF(ISNUMBER(Regressions!F45),ROUND(Regressions!F45, 1), NA())</f>
        <v>73.5</v>
      </c>
      <c r="G35" s="255" t="e">
        <f>IF(ISNUMBER(Regressions!G45),ROUND(Regressions!G45, 1), NA())</f>
        <v>#N/A</v>
      </c>
      <c r="H35" s="359" t="e">
        <f>IF(ISNUMBER(Regressions!H45),ROUND(Regressions!H45, 1), NA())</f>
        <v>#N/A</v>
      </c>
      <c r="I35" s="256">
        <f>IF(ISNUMBER(Regressions!I45),ROUND(Regressions!I45, 1), NA())</f>
        <v>26.5</v>
      </c>
      <c r="J35" s="360">
        <f>IF(ISNUMBER(Regressions!K45),ROUND(Regressions!K45, 1), NA())</f>
        <v>75.900000000000006</v>
      </c>
      <c r="K35" s="358" t="e">
        <f>IF(ISNUMBER(Regressions!L45),ROUND(Regressions!L45, 1), NA())</f>
        <v>#N/A</v>
      </c>
      <c r="L35" s="257" t="e">
        <f>IF(ISNUMBER(Regressions!M45),ROUND(Regressions!M45, 1), NA())</f>
        <v>#N/A</v>
      </c>
      <c r="M35" s="359" t="e">
        <f>IF(ISNUMBER(Regressions!N45),ROUND(Regressions!N45, 1), NA())</f>
        <v>#N/A</v>
      </c>
      <c r="N35" s="256">
        <f>IF(ISNUMBER(Regressions!O45),ROUND(Regressions!O45, 1), NA())</f>
        <v>24.1</v>
      </c>
      <c r="O35" s="360" t="e">
        <f>IF(ISNUMBER(Regressions!Q45),ROUND(Regressions!Q45, 1), NA())</f>
        <v>#N/A</v>
      </c>
      <c r="P35" s="358" t="e">
        <f>IF(ISNUMBER(Regressions!R45),ROUND(Regressions!R45, 1), NA())</f>
        <v>#N/A</v>
      </c>
      <c r="Q35" s="258" t="e">
        <f>IF(ISNUMBER(Regressions!S45),ROUND(Regressions!S45, 1), NA())</f>
        <v>#N/A</v>
      </c>
      <c r="R35" s="359" t="e">
        <f>IF(ISNUMBER(Regressions!T45),ROUND(Regressions!T45, 1), NA())</f>
        <v>#N/A</v>
      </c>
      <c r="S35" s="256" t="e">
        <f>IF(ISNUMBER(Regressions!U45),ROUND(Regressions!U45, 1), NA())</f>
        <v>#N/A</v>
      </c>
    </row>
    <row xmlns:x14ac="http://schemas.microsoft.com/office/spreadsheetml/2009/9/ac" r="36" x14ac:dyDescent="0.2">
      <c r="A36" s="354" t="str">
        <f>IF(ISBLANK(Regressions!A46), " ", Regressions!A46)</f>
        <v>Senegal</v>
      </c>
      <c r="B36" s="355">
        <f>IF(ISBLANK(Regressions!B46), " ", Regressions!B46)</f>
        <v>2001</v>
      </c>
      <c r="C36" s="361" t="str">
        <f>IF(ISBLANK(Regressions!C46), " ", Regressions!C46)</f>
        <v>Urban</v>
      </c>
      <c r="D36" s="357">
        <f>IF(ISBLANK(Regressions!D46), " ", Regressions!D46)</f>
        <v>1667229.7234804151</v>
      </c>
      <c r="E36" s="254">
        <f>IF(ISNUMBER(Regressions!E46),ROUND(Regressions!E46, 1), NA())</f>
        <v>92.2</v>
      </c>
      <c r="F36" s="358">
        <f>IF(ISNUMBER(Regressions!F46),ROUND(Regressions!F46, 1), NA())</f>
        <v>73.5</v>
      </c>
      <c r="G36" s="255" t="e">
        <f>IF(ISNUMBER(Regressions!G46),ROUND(Regressions!G46, 1), NA())</f>
        <v>#N/A</v>
      </c>
      <c r="H36" s="359" t="e">
        <f>IF(ISNUMBER(Regressions!H46),ROUND(Regressions!H46, 1), NA())</f>
        <v>#N/A</v>
      </c>
      <c r="I36" s="256">
        <f>IF(ISNUMBER(Regressions!I46),ROUND(Regressions!I46, 1), NA())</f>
        <v>26.5</v>
      </c>
      <c r="J36" s="360">
        <f>IF(ISNUMBER(Regressions!K46),ROUND(Regressions!K46, 1), NA())</f>
        <v>75.900000000000006</v>
      </c>
      <c r="K36" s="358" t="e">
        <f>IF(ISNUMBER(Regressions!L46),ROUND(Regressions!L46, 1), NA())</f>
        <v>#N/A</v>
      </c>
      <c r="L36" s="257" t="e">
        <f>IF(ISNUMBER(Regressions!M46),ROUND(Regressions!M46, 1), NA())</f>
        <v>#N/A</v>
      </c>
      <c r="M36" s="359" t="e">
        <f>IF(ISNUMBER(Regressions!N46),ROUND(Regressions!N46, 1), NA())</f>
        <v>#N/A</v>
      </c>
      <c r="N36" s="256">
        <f>IF(ISNUMBER(Regressions!O46),ROUND(Regressions!O46, 1), NA())</f>
        <v>24.1</v>
      </c>
      <c r="O36" s="360" t="e">
        <f>IF(ISNUMBER(Regressions!Q46),ROUND(Regressions!Q46, 1), NA())</f>
        <v>#N/A</v>
      </c>
      <c r="P36" s="358" t="e">
        <f>IF(ISNUMBER(Regressions!R46),ROUND(Regressions!R46, 1), NA())</f>
        <v>#N/A</v>
      </c>
      <c r="Q36" s="258" t="e">
        <f>IF(ISNUMBER(Regressions!S46),ROUND(Regressions!S46, 1), NA())</f>
        <v>#N/A</v>
      </c>
      <c r="R36" s="359" t="e">
        <f>IF(ISNUMBER(Regressions!T46),ROUND(Regressions!T46, 1), NA())</f>
        <v>#N/A</v>
      </c>
      <c r="S36" s="256" t="e">
        <f>IF(ISNUMBER(Regressions!U46),ROUND(Regressions!U46, 1), NA())</f>
        <v>#N/A</v>
      </c>
    </row>
    <row xmlns:x14ac="http://schemas.microsoft.com/office/spreadsheetml/2009/9/ac" r="37" x14ac:dyDescent="0.2">
      <c r="A37" s="354" t="str">
        <f>IF(ISBLANK(Regressions!A47), " ", Regressions!A47)</f>
        <v>Senegal</v>
      </c>
      <c r="B37" s="355">
        <f>IF(ISBLANK(Regressions!B47), " ", Regressions!B47)</f>
        <v>2002</v>
      </c>
      <c r="C37" s="361" t="str">
        <f>IF(ISBLANK(Regressions!C47), " ", Regressions!C47)</f>
        <v>Urban</v>
      </c>
      <c r="D37" s="357">
        <f>IF(ISBLANK(Regressions!D47), " ", Regressions!D47)</f>
        <v>1704997.3110403831</v>
      </c>
      <c r="E37" s="254">
        <f>IF(ISNUMBER(Regressions!E47),ROUND(Regressions!E47, 1), NA())</f>
        <v>92.2</v>
      </c>
      <c r="F37" s="358">
        <f>IF(ISNUMBER(Regressions!F47),ROUND(Regressions!F47, 1), NA())</f>
        <v>73.5</v>
      </c>
      <c r="G37" s="255" t="e">
        <f>IF(ISNUMBER(Regressions!G47),ROUND(Regressions!G47, 1), NA())</f>
        <v>#N/A</v>
      </c>
      <c r="H37" s="359" t="e">
        <f>IF(ISNUMBER(Regressions!H47),ROUND(Regressions!H47, 1), NA())</f>
        <v>#N/A</v>
      </c>
      <c r="I37" s="256">
        <f>IF(ISNUMBER(Regressions!I47),ROUND(Regressions!I47, 1), NA())</f>
        <v>26.5</v>
      </c>
      <c r="J37" s="360">
        <f>IF(ISNUMBER(Regressions!K47),ROUND(Regressions!K47, 1), NA())</f>
        <v>75.900000000000006</v>
      </c>
      <c r="K37" s="358" t="e">
        <f>IF(ISNUMBER(Regressions!L47),ROUND(Regressions!L47, 1), NA())</f>
        <v>#N/A</v>
      </c>
      <c r="L37" s="257" t="e">
        <f>IF(ISNUMBER(Regressions!M47),ROUND(Regressions!M47, 1), NA())</f>
        <v>#N/A</v>
      </c>
      <c r="M37" s="359" t="e">
        <f>IF(ISNUMBER(Regressions!N47),ROUND(Regressions!N47, 1), NA())</f>
        <v>#N/A</v>
      </c>
      <c r="N37" s="256">
        <f>IF(ISNUMBER(Regressions!O47),ROUND(Regressions!O47, 1), NA())</f>
        <v>24.1</v>
      </c>
      <c r="O37" s="360" t="e">
        <f>IF(ISNUMBER(Regressions!Q47),ROUND(Regressions!Q47, 1), NA())</f>
        <v>#N/A</v>
      </c>
      <c r="P37" s="358" t="e">
        <f>IF(ISNUMBER(Regressions!R47),ROUND(Regressions!R47, 1), NA())</f>
        <v>#N/A</v>
      </c>
      <c r="Q37" s="258" t="e">
        <f>IF(ISNUMBER(Regressions!S47),ROUND(Regressions!S47, 1), NA())</f>
        <v>#N/A</v>
      </c>
      <c r="R37" s="359" t="e">
        <f>IF(ISNUMBER(Regressions!T47),ROUND(Regressions!T47, 1), NA())</f>
        <v>#N/A</v>
      </c>
      <c r="S37" s="256" t="e">
        <f>IF(ISNUMBER(Regressions!U47),ROUND(Regressions!U47, 1), NA())</f>
        <v>#N/A</v>
      </c>
    </row>
    <row xmlns:x14ac="http://schemas.microsoft.com/office/spreadsheetml/2009/9/ac" r="38" x14ac:dyDescent="0.2">
      <c r="A38" s="354" t="str">
        <f>IF(ISBLANK(Regressions!A48), " ", Regressions!A48)</f>
        <v>Senegal</v>
      </c>
      <c r="B38" s="355">
        <f>IF(ISBLANK(Regressions!B48), " ", Regressions!B48)</f>
        <v>2003</v>
      </c>
      <c r="C38" s="361" t="str">
        <f>IF(ISBLANK(Regressions!C48), " ", Regressions!C48)</f>
        <v>Urban</v>
      </c>
      <c r="D38" s="357">
        <f>IF(ISBLANK(Regressions!D48), " ", Regressions!D48)</f>
        <v>1750342.737542724</v>
      </c>
      <c r="E38" s="254">
        <f>IF(ISNUMBER(Regressions!E48),ROUND(Regressions!E48, 1), NA())</f>
        <v>92.2</v>
      </c>
      <c r="F38" s="358">
        <f>IF(ISNUMBER(Regressions!F48),ROUND(Regressions!F48, 1), NA())</f>
        <v>73.5</v>
      </c>
      <c r="G38" s="255" t="e">
        <f>IF(ISNUMBER(Regressions!G48),ROUND(Regressions!G48, 1), NA())</f>
        <v>#N/A</v>
      </c>
      <c r="H38" s="359" t="e">
        <f>IF(ISNUMBER(Regressions!H48),ROUND(Regressions!H48, 1), NA())</f>
        <v>#N/A</v>
      </c>
      <c r="I38" s="256">
        <f>IF(ISNUMBER(Regressions!I48),ROUND(Regressions!I48, 1), NA())</f>
        <v>26.5</v>
      </c>
      <c r="J38" s="360">
        <f>IF(ISNUMBER(Regressions!K48),ROUND(Regressions!K48, 1), NA())</f>
        <v>75.900000000000006</v>
      </c>
      <c r="K38" s="358" t="e">
        <f>IF(ISNUMBER(Regressions!L48),ROUND(Regressions!L48, 1), NA())</f>
        <v>#N/A</v>
      </c>
      <c r="L38" s="257" t="e">
        <f>IF(ISNUMBER(Regressions!M48),ROUND(Regressions!M48, 1), NA())</f>
        <v>#N/A</v>
      </c>
      <c r="M38" s="359" t="e">
        <f>IF(ISNUMBER(Regressions!N48),ROUND(Regressions!N48, 1), NA())</f>
        <v>#N/A</v>
      </c>
      <c r="N38" s="256">
        <f>IF(ISNUMBER(Regressions!O48),ROUND(Regressions!O48, 1), NA())</f>
        <v>24.1</v>
      </c>
      <c r="O38" s="360" t="e">
        <f>IF(ISNUMBER(Regressions!Q48),ROUND(Regressions!Q48, 1), NA())</f>
        <v>#N/A</v>
      </c>
      <c r="P38" s="358" t="e">
        <f>IF(ISNUMBER(Regressions!R48),ROUND(Regressions!R48, 1), NA())</f>
        <v>#N/A</v>
      </c>
      <c r="Q38" s="258" t="e">
        <f>IF(ISNUMBER(Regressions!S48),ROUND(Regressions!S48, 1), NA())</f>
        <v>#N/A</v>
      </c>
      <c r="R38" s="359" t="e">
        <f>IF(ISNUMBER(Regressions!T48),ROUND(Regressions!T48, 1), NA())</f>
        <v>#N/A</v>
      </c>
      <c r="S38" s="256" t="e">
        <f>IF(ISNUMBER(Regressions!U48),ROUND(Regressions!U48, 1), NA())</f>
        <v>#N/A</v>
      </c>
    </row>
    <row xmlns:x14ac="http://schemas.microsoft.com/office/spreadsheetml/2009/9/ac" r="39" x14ac:dyDescent="0.2">
      <c r="A39" s="354" t="str">
        <f>IF(ISBLANK(Regressions!A49), " ", Regressions!A49)</f>
        <v>Senegal</v>
      </c>
      <c r="B39" s="355">
        <f>IF(ISBLANK(Regressions!B49), " ", Regressions!B49)</f>
        <v>2004</v>
      </c>
      <c r="C39" s="361" t="str">
        <f>IF(ISBLANK(Regressions!C49), " ", Regressions!C49)</f>
        <v>Urban</v>
      </c>
      <c r="D39" s="357">
        <f>IF(ISBLANK(Regressions!D49), " ", Regressions!D49)</f>
        <v>1848751.218772888</v>
      </c>
      <c r="E39" s="254">
        <f>IF(ISNUMBER(Regressions!E49),ROUND(Regressions!E49, 1), NA())</f>
        <v>92.2</v>
      </c>
      <c r="F39" s="358">
        <f>IF(ISNUMBER(Regressions!F49),ROUND(Regressions!F49, 1), NA())</f>
        <v>73.5</v>
      </c>
      <c r="G39" s="255" t="e">
        <f>IF(ISNUMBER(Regressions!G49),ROUND(Regressions!G49, 1), NA())</f>
        <v>#N/A</v>
      </c>
      <c r="H39" s="359" t="e">
        <f>IF(ISNUMBER(Regressions!H49),ROUND(Regressions!H49, 1), NA())</f>
        <v>#N/A</v>
      </c>
      <c r="I39" s="256">
        <f>IF(ISNUMBER(Regressions!I49),ROUND(Regressions!I49, 1), NA())</f>
        <v>26.5</v>
      </c>
      <c r="J39" s="360">
        <f>IF(ISNUMBER(Regressions!K49),ROUND(Regressions!K49, 1), NA())</f>
        <v>75.900000000000006</v>
      </c>
      <c r="K39" s="358" t="e">
        <f>IF(ISNUMBER(Regressions!L49),ROUND(Regressions!L49, 1), NA())</f>
        <v>#N/A</v>
      </c>
      <c r="L39" s="257" t="e">
        <f>IF(ISNUMBER(Regressions!M49),ROUND(Regressions!M49, 1), NA())</f>
        <v>#N/A</v>
      </c>
      <c r="M39" s="359" t="e">
        <f>IF(ISNUMBER(Regressions!N49),ROUND(Regressions!N49, 1), NA())</f>
        <v>#N/A</v>
      </c>
      <c r="N39" s="256">
        <f>IF(ISNUMBER(Regressions!O49),ROUND(Regressions!O49, 1), NA())</f>
        <v>24.1</v>
      </c>
      <c r="O39" s="360" t="e">
        <f>IF(ISNUMBER(Regressions!Q49),ROUND(Regressions!Q49, 1), NA())</f>
        <v>#N/A</v>
      </c>
      <c r="P39" s="358" t="e">
        <f>IF(ISNUMBER(Regressions!R49),ROUND(Regressions!R49, 1), NA())</f>
        <v>#N/A</v>
      </c>
      <c r="Q39" s="258" t="e">
        <f>IF(ISNUMBER(Regressions!S49),ROUND(Regressions!S49, 1), NA())</f>
        <v>#N/A</v>
      </c>
      <c r="R39" s="359" t="e">
        <f>IF(ISNUMBER(Regressions!T49),ROUND(Regressions!T49, 1), NA())</f>
        <v>#N/A</v>
      </c>
      <c r="S39" s="256" t="e">
        <f>IF(ISNUMBER(Regressions!U49),ROUND(Regressions!U49, 1), NA())</f>
        <v>#N/A</v>
      </c>
    </row>
    <row xmlns:x14ac="http://schemas.microsoft.com/office/spreadsheetml/2009/9/ac" r="40" x14ac:dyDescent="0.2">
      <c r="A40" s="354" t="str">
        <f>IF(ISBLANK(Regressions!A50), " ", Regressions!A50)</f>
        <v>Senegal</v>
      </c>
      <c r="B40" s="355">
        <f>IF(ISBLANK(Regressions!B50), " ", Regressions!B50)</f>
        <v>2005</v>
      </c>
      <c r="C40" s="361" t="str">
        <f>IF(ISBLANK(Regressions!C50), " ", Regressions!C50)</f>
        <v>Urban</v>
      </c>
      <c r="D40" s="357">
        <f>IF(ISBLANK(Regressions!D50), " ", Regressions!D50)</f>
        <v>1905724.561926842</v>
      </c>
      <c r="E40" s="254">
        <f>IF(ISNUMBER(Regressions!E50),ROUND(Regressions!E50, 1), NA())</f>
        <v>92.2</v>
      </c>
      <c r="F40" s="358">
        <f>IF(ISNUMBER(Regressions!F50),ROUND(Regressions!F50, 1), NA())</f>
        <v>74.5</v>
      </c>
      <c r="G40" s="255" t="e">
        <f>IF(ISNUMBER(Regressions!G50),ROUND(Regressions!G50, 1), NA())</f>
        <v>#N/A</v>
      </c>
      <c r="H40" s="359" t="e">
        <f>IF(ISNUMBER(Regressions!H50),ROUND(Regressions!H50, 1), NA())</f>
        <v>#N/A</v>
      </c>
      <c r="I40" s="256">
        <f>IF(ISNUMBER(Regressions!I50),ROUND(Regressions!I50, 1), NA())</f>
        <v>25.5</v>
      </c>
      <c r="J40" s="360">
        <f>IF(ISNUMBER(Regressions!K50),ROUND(Regressions!K50, 1), NA())</f>
        <v>76.8</v>
      </c>
      <c r="K40" s="358" t="e">
        <f>IF(ISNUMBER(Regressions!L50),ROUND(Regressions!L50, 1), NA())</f>
        <v>#N/A</v>
      </c>
      <c r="L40" s="257" t="e">
        <f>IF(ISNUMBER(Regressions!M50),ROUND(Regressions!M50, 1), NA())</f>
        <v>#N/A</v>
      </c>
      <c r="M40" s="359" t="e">
        <f>IF(ISNUMBER(Regressions!N50),ROUND(Regressions!N50, 1), NA())</f>
        <v>#N/A</v>
      </c>
      <c r="N40" s="256">
        <f>IF(ISNUMBER(Regressions!O50),ROUND(Regressions!O50, 1), NA())</f>
        <v>23.2</v>
      </c>
      <c r="O40" s="360" t="e">
        <f>IF(ISNUMBER(Regressions!Q50),ROUND(Regressions!Q50, 1), NA())</f>
        <v>#N/A</v>
      </c>
      <c r="P40" s="358" t="e">
        <f>IF(ISNUMBER(Regressions!R50),ROUND(Regressions!R50, 1), NA())</f>
        <v>#N/A</v>
      </c>
      <c r="Q40" s="258" t="e">
        <f>IF(ISNUMBER(Regressions!S50),ROUND(Regressions!S50, 1), NA())</f>
        <v>#N/A</v>
      </c>
      <c r="R40" s="359" t="e">
        <f>IF(ISNUMBER(Regressions!T50),ROUND(Regressions!T50, 1), NA())</f>
        <v>#N/A</v>
      </c>
      <c r="S40" s="256" t="e">
        <f>IF(ISNUMBER(Regressions!U50),ROUND(Regressions!U50, 1), NA())</f>
        <v>#N/A</v>
      </c>
    </row>
    <row xmlns:x14ac="http://schemas.microsoft.com/office/spreadsheetml/2009/9/ac" r="41" x14ac:dyDescent="0.2">
      <c r="A41" s="354" t="str">
        <f>IF(ISBLANK(Regressions!A51), " ", Regressions!A51)</f>
        <v>Senegal</v>
      </c>
      <c r="B41" s="355">
        <f>IF(ISBLANK(Regressions!B51), " ", Regressions!B51)</f>
        <v>2006</v>
      </c>
      <c r="C41" s="361" t="str">
        <f>IF(ISBLANK(Regressions!C51), " ", Regressions!C51)</f>
        <v>Urban</v>
      </c>
      <c r="D41" s="357">
        <f>IF(ISBLANK(Regressions!D51), " ", Regressions!D51)</f>
        <v>1965916.995876465</v>
      </c>
      <c r="E41" s="254">
        <f>IF(ISNUMBER(Regressions!E51),ROUND(Regressions!E51, 1), NA())</f>
        <v>92.2</v>
      </c>
      <c r="F41" s="358">
        <f>IF(ISNUMBER(Regressions!F51),ROUND(Regressions!F51, 1), NA())</f>
        <v>75.599999999999994</v>
      </c>
      <c r="G41" s="255" t="e">
        <f>IF(ISNUMBER(Regressions!G51),ROUND(Regressions!G51, 1), NA())</f>
        <v>#N/A</v>
      </c>
      <c r="H41" s="359" t="e">
        <f>IF(ISNUMBER(Regressions!H51),ROUND(Regressions!H51, 1), NA())</f>
        <v>#N/A</v>
      </c>
      <c r="I41" s="256">
        <f>IF(ISNUMBER(Regressions!I51),ROUND(Regressions!I51, 1), NA())</f>
        <v>24.4</v>
      </c>
      <c r="J41" s="360">
        <f>IF(ISNUMBER(Regressions!K51),ROUND(Regressions!K51, 1), NA())</f>
        <v>77.7</v>
      </c>
      <c r="K41" s="358" t="e">
        <f>IF(ISNUMBER(Regressions!L51),ROUND(Regressions!L51, 1), NA())</f>
        <v>#N/A</v>
      </c>
      <c r="L41" s="257" t="e">
        <f>IF(ISNUMBER(Regressions!M51),ROUND(Regressions!M51, 1), NA())</f>
        <v>#N/A</v>
      </c>
      <c r="M41" s="359" t="e">
        <f>IF(ISNUMBER(Regressions!N51),ROUND(Regressions!N51, 1), NA())</f>
        <v>#N/A</v>
      </c>
      <c r="N41" s="256">
        <f>IF(ISNUMBER(Regressions!O51),ROUND(Regressions!O51, 1), NA())</f>
        <v>22.3</v>
      </c>
      <c r="O41" s="360" t="e">
        <f>IF(ISNUMBER(Regressions!Q51),ROUND(Regressions!Q51, 1), NA())</f>
        <v>#N/A</v>
      </c>
      <c r="P41" s="358" t="e">
        <f>IF(ISNUMBER(Regressions!R51),ROUND(Regressions!R51, 1), NA())</f>
        <v>#N/A</v>
      </c>
      <c r="Q41" s="258" t="e">
        <f>IF(ISNUMBER(Regressions!S51),ROUND(Regressions!S51, 1), NA())</f>
        <v>#N/A</v>
      </c>
      <c r="R41" s="359" t="e">
        <f>IF(ISNUMBER(Regressions!T51),ROUND(Regressions!T51, 1), NA())</f>
        <v>#N/A</v>
      </c>
      <c r="S41" s="256" t="e">
        <f>IF(ISNUMBER(Regressions!U51),ROUND(Regressions!U51, 1), NA())</f>
        <v>#N/A</v>
      </c>
    </row>
    <row xmlns:x14ac="http://schemas.microsoft.com/office/spreadsheetml/2009/9/ac" r="42" x14ac:dyDescent="0.2">
      <c r="A42" s="354" t="str">
        <f>IF(ISBLANK(Regressions!A52), " ", Regressions!A52)</f>
        <v>Senegal</v>
      </c>
      <c r="B42" s="355">
        <f>IF(ISBLANK(Regressions!B52), " ", Regressions!B52)</f>
        <v>2007</v>
      </c>
      <c r="C42" s="361" t="str">
        <f>IF(ISBLANK(Regressions!C52), " ", Regressions!C52)</f>
        <v>Urban</v>
      </c>
      <c r="D42" s="357">
        <f>IF(ISBLANK(Regressions!D52), " ", Regressions!D52)</f>
        <v>2029665.5566188809</v>
      </c>
      <c r="E42" s="254">
        <f>IF(ISNUMBER(Regressions!E52),ROUND(Regressions!E52, 1), NA())</f>
        <v>92.2</v>
      </c>
      <c r="F42" s="358">
        <f>IF(ISNUMBER(Regressions!F52),ROUND(Regressions!F52, 1), NA())</f>
        <v>76.599999999999994</v>
      </c>
      <c r="G42" s="255" t="e">
        <f>IF(ISNUMBER(Regressions!G52),ROUND(Regressions!G52, 1), NA())</f>
        <v>#N/A</v>
      </c>
      <c r="H42" s="359" t="e">
        <f>IF(ISNUMBER(Regressions!H52),ROUND(Regressions!H52, 1), NA())</f>
        <v>#N/A</v>
      </c>
      <c r="I42" s="256">
        <f>IF(ISNUMBER(Regressions!I52),ROUND(Regressions!I52, 1), NA())</f>
        <v>23.4</v>
      </c>
      <c r="J42" s="360">
        <f>IF(ISNUMBER(Regressions!K52),ROUND(Regressions!K52, 1), NA())</f>
        <v>78.599999999999994</v>
      </c>
      <c r="K42" s="358" t="e">
        <f>IF(ISNUMBER(Regressions!L52),ROUND(Regressions!L52, 1), NA())</f>
        <v>#N/A</v>
      </c>
      <c r="L42" s="257" t="e">
        <f>IF(ISNUMBER(Regressions!M52),ROUND(Regressions!M52, 1), NA())</f>
        <v>#N/A</v>
      </c>
      <c r="M42" s="359" t="e">
        <f>IF(ISNUMBER(Regressions!N52),ROUND(Regressions!N52, 1), NA())</f>
        <v>#N/A</v>
      </c>
      <c r="N42" s="256">
        <f>IF(ISNUMBER(Regressions!O52),ROUND(Regressions!O52, 1), NA())</f>
        <v>21.4</v>
      </c>
      <c r="O42" s="360" t="e">
        <f>IF(ISNUMBER(Regressions!Q52),ROUND(Regressions!Q52, 1), NA())</f>
        <v>#N/A</v>
      </c>
      <c r="P42" s="358" t="e">
        <f>IF(ISNUMBER(Regressions!R52),ROUND(Regressions!R52, 1), NA())</f>
        <v>#N/A</v>
      </c>
      <c r="Q42" s="258" t="e">
        <f>IF(ISNUMBER(Regressions!S52),ROUND(Regressions!S52, 1), NA())</f>
        <v>#N/A</v>
      </c>
      <c r="R42" s="359" t="e">
        <f>IF(ISNUMBER(Regressions!T52),ROUND(Regressions!T52, 1), NA())</f>
        <v>#N/A</v>
      </c>
      <c r="S42" s="256" t="e">
        <f>IF(ISNUMBER(Regressions!U52),ROUND(Regressions!U52, 1), NA())</f>
        <v>#N/A</v>
      </c>
    </row>
    <row xmlns:x14ac="http://schemas.microsoft.com/office/spreadsheetml/2009/9/ac" r="43" x14ac:dyDescent="0.2">
      <c r="A43" s="354" t="str">
        <f>IF(ISBLANK(Regressions!A53), " ", Regressions!A53)</f>
        <v>Senegal</v>
      </c>
      <c r="B43" s="355">
        <f>IF(ISBLANK(Regressions!B53), " ", Regressions!B53)</f>
        <v>2008</v>
      </c>
      <c r="C43" s="361" t="str">
        <f>IF(ISBLANK(Regressions!C53), " ", Regressions!C53)</f>
        <v>Urban</v>
      </c>
      <c r="D43" s="357">
        <f>IF(ISBLANK(Regressions!D53), " ", Regressions!D53)</f>
        <v>2097536.9945478062</v>
      </c>
      <c r="E43" s="254">
        <f>IF(ISNUMBER(Regressions!E53),ROUND(Regressions!E53, 1), NA())</f>
        <v>92.2</v>
      </c>
      <c r="F43" s="358">
        <f>IF(ISNUMBER(Regressions!F53),ROUND(Regressions!F53, 1), NA())</f>
        <v>77.599999999999994</v>
      </c>
      <c r="G43" s="255" t="e">
        <f>IF(ISNUMBER(Regressions!G53),ROUND(Regressions!G53, 1), NA())</f>
        <v>#N/A</v>
      </c>
      <c r="H43" s="359" t="e">
        <f>IF(ISNUMBER(Regressions!H53),ROUND(Regressions!H53, 1), NA())</f>
        <v>#N/A</v>
      </c>
      <c r="I43" s="256">
        <f>IF(ISNUMBER(Regressions!I53),ROUND(Regressions!I53, 1), NA())</f>
        <v>22.4</v>
      </c>
      <c r="J43" s="360">
        <f>IF(ISNUMBER(Regressions!K53),ROUND(Regressions!K53, 1), NA())</f>
        <v>79.5</v>
      </c>
      <c r="K43" s="358" t="e">
        <f>IF(ISNUMBER(Regressions!L53),ROUND(Regressions!L53, 1), NA())</f>
        <v>#N/A</v>
      </c>
      <c r="L43" s="257" t="e">
        <f>IF(ISNUMBER(Regressions!M53),ROUND(Regressions!M53, 1), NA())</f>
        <v>#N/A</v>
      </c>
      <c r="M43" s="359" t="e">
        <f>IF(ISNUMBER(Regressions!N53),ROUND(Regressions!N53, 1), NA())</f>
        <v>#N/A</v>
      </c>
      <c r="N43" s="256">
        <f>IF(ISNUMBER(Regressions!O53),ROUND(Regressions!O53, 1), NA())</f>
        <v>20.5</v>
      </c>
      <c r="O43" s="360" t="e">
        <f>IF(ISNUMBER(Regressions!Q53),ROUND(Regressions!Q53, 1), NA())</f>
        <v>#N/A</v>
      </c>
      <c r="P43" s="358" t="e">
        <f>IF(ISNUMBER(Regressions!R53),ROUND(Regressions!R53, 1), NA())</f>
        <v>#N/A</v>
      </c>
      <c r="Q43" s="258" t="e">
        <f>IF(ISNUMBER(Regressions!S53),ROUND(Regressions!S53, 1), NA())</f>
        <v>#N/A</v>
      </c>
      <c r="R43" s="359" t="e">
        <f>IF(ISNUMBER(Regressions!T53),ROUND(Regressions!T53, 1), NA())</f>
        <v>#N/A</v>
      </c>
      <c r="S43" s="256" t="e">
        <f>IF(ISNUMBER(Regressions!U53),ROUND(Regressions!U53, 1), NA())</f>
        <v>#N/A</v>
      </c>
    </row>
    <row xmlns:x14ac="http://schemas.microsoft.com/office/spreadsheetml/2009/9/ac" r="44" x14ac:dyDescent="0.2">
      <c r="A44" s="354" t="str">
        <f>IF(ISBLANK(Regressions!A54), " ", Regressions!A54)</f>
        <v>Senegal</v>
      </c>
      <c r="B44" s="355">
        <f>IF(ISBLANK(Regressions!B54), " ", Regressions!B54)</f>
        <v>2009</v>
      </c>
      <c r="C44" s="361" t="str">
        <f>IF(ISBLANK(Regressions!C54), " ", Regressions!C54)</f>
        <v>Urban</v>
      </c>
      <c r="D44" s="357">
        <f>IF(ISBLANK(Regressions!D54), " ", Regressions!D54)</f>
        <v>2169893.842005386</v>
      </c>
      <c r="E44" s="254">
        <f>IF(ISNUMBER(Regressions!E54),ROUND(Regressions!E54, 1), NA())</f>
        <v>92.2</v>
      </c>
      <c r="F44" s="358">
        <f>IF(ISNUMBER(Regressions!F54),ROUND(Regressions!F54, 1), NA())</f>
        <v>78.599999999999994</v>
      </c>
      <c r="G44" s="255" t="e">
        <f>IF(ISNUMBER(Regressions!G54),ROUND(Regressions!G54, 1), NA())</f>
        <v>#N/A</v>
      </c>
      <c r="H44" s="359" t="e">
        <f>IF(ISNUMBER(Regressions!H54),ROUND(Regressions!H54, 1), NA())</f>
        <v>#N/A</v>
      </c>
      <c r="I44" s="256">
        <f>IF(ISNUMBER(Regressions!I54),ROUND(Regressions!I54, 1), NA())</f>
        <v>21.4</v>
      </c>
      <c r="J44" s="360">
        <f>IF(ISNUMBER(Regressions!K54),ROUND(Regressions!K54, 1), NA())</f>
        <v>80.400000000000006</v>
      </c>
      <c r="K44" s="358" t="e">
        <f>IF(ISNUMBER(Regressions!L54),ROUND(Regressions!L54, 1), NA())</f>
        <v>#N/A</v>
      </c>
      <c r="L44" s="257" t="e">
        <f>IF(ISNUMBER(Regressions!M54),ROUND(Regressions!M54, 1), NA())</f>
        <v>#N/A</v>
      </c>
      <c r="M44" s="359" t="e">
        <f>IF(ISNUMBER(Regressions!N54),ROUND(Regressions!N54, 1), NA())</f>
        <v>#N/A</v>
      </c>
      <c r="N44" s="256">
        <f>IF(ISNUMBER(Regressions!O54),ROUND(Regressions!O54, 1), NA())</f>
        <v>19.600000000000001</v>
      </c>
      <c r="O44" s="360" t="e">
        <f>IF(ISNUMBER(Regressions!Q54),ROUND(Regressions!Q54, 1), NA())</f>
        <v>#N/A</v>
      </c>
      <c r="P44" s="358" t="e">
        <f>IF(ISNUMBER(Regressions!R54),ROUND(Regressions!R54, 1), NA())</f>
        <v>#N/A</v>
      </c>
      <c r="Q44" s="258" t="e">
        <f>IF(ISNUMBER(Regressions!S54),ROUND(Regressions!S54, 1), NA())</f>
        <v>#N/A</v>
      </c>
      <c r="R44" s="359" t="e">
        <f>IF(ISNUMBER(Regressions!T54),ROUND(Regressions!T54, 1), NA())</f>
        <v>#N/A</v>
      </c>
      <c r="S44" s="256" t="e">
        <f>IF(ISNUMBER(Regressions!U54),ROUND(Regressions!U54, 1), NA())</f>
        <v>#N/A</v>
      </c>
    </row>
    <row xmlns:x14ac="http://schemas.microsoft.com/office/spreadsheetml/2009/9/ac" r="45" x14ac:dyDescent="0.2">
      <c r="A45" s="354" t="str">
        <f>IF(ISBLANK(Regressions!A55), " ", Regressions!A55)</f>
        <v>Senegal</v>
      </c>
      <c r="B45" s="355">
        <f>IF(ISBLANK(Regressions!B55), " ", Regressions!B55)</f>
        <v>2010</v>
      </c>
      <c r="C45" s="361" t="str">
        <f>IF(ISBLANK(Regressions!C55), " ", Regressions!C55)</f>
        <v>Urban</v>
      </c>
      <c r="D45" s="357">
        <f>IF(ISBLANK(Regressions!D55), " ", Regressions!D55)</f>
        <v>2247323.7058253861</v>
      </c>
      <c r="E45" s="254">
        <f>IF(ISNUMBER(Regressions!E55),ROUND(Regressions!E55, 1), NA())</f>
        <v>92.2</v>
      </c>
      <c r="F45" s="358">
        <f>IF(ISNUMBER(Regressions!F55),ROUND(Regressions!F55, 1), NA())</f>
        <v>79.599999999999994</v>
      </c>
      <c r="G45" s="255" t="e">
        <f>IF(ISNUMBER(Regressions!G55),ROUND(Regressions!G55, 1), NA())</f>
        <v>#N/A</v>
      </c>
      <c r="H45" s="359" t="e">
        <f>IF(ISNUMBER(Regressions!H55),ROUND(Regressions!H55, 1), NA())</f>
        <v>#N/A</v>
      </c>
      <c r="I45" s="256">
        <f>IF(ISNUMBER(Regressions!I55),ROUND(Regressions!I55, 1), NA())</f>
        <v>20.399999999999999</v>
      </c>
      <c r="J45" s="360">
        <f>IF(ISNUMBER(Regressions!K55),ROUND(Regressions!K55, 1), NA())</f>
        <v>81.3</v>
      </c>
      <c r="K45" s="358" t="e">
        <f>IF(ISNUMBER(Regressions!L55),ROUND(Regressions!L55, 1), NA())</f>
        <v>#N/A</v>
      </c>
      <c r="L45" s="257" t="e">
        <f>IF(ISNUMBER(Regressions!M55),ROUND(Regressions!M55, 1), NA())</f>
        <v>#N/A</v>
      </c>
      <c r="M45" s="359" t="e">
        <f>IF(ISNUMBER(Regressions!N55),ROUND(Regressions!N55, 1), NA())</f>
        <v>#N/A</v>
      </c>
      <c r="N45" s="256">
        <f>IF(ISNUMBER(Regressions!O55),ROUND(Regressions!O55, 1), NA())</f>
        <v>18.7</v>
      </c>
      <c r="O45" s="360" t="e">
        <f>IF(ISNUMBER(Regressions!Q55),ROUND(Regressions!Q55, 1), NA())</f>
        <v>#N/A</v>
      </c>
      <c r="P45" s="358" t="e">
        <f>IF(ISNUMBER(Regressions!R55),ROUND(Regressions!R55, 1), NA())</f>
        <v>#N/A</v>
      </c>
      <c r="Q45" s="258" t="e">
        <f>IF(ISNUMBER(Regressions!S55),ROUND(Regressions!S55, 1), NA())</f>
        <v>#N/A</v>
      </c>
      <c r="R45" s="359" t="e">
        <f>IF(ISNUMBER(Regressions!T55),ROUND(Regressions!T55, 1), NA())</f>
        <v>#N/A</v>
      </c>
      <c r="S45" s="256" t="e">
        <f>IF(ISNUMBER(Regressions!U55),ROUND(Regressions!U55, 1), NA())</f>
        <v>#N/A</v>
      </c>
    </row>
    <row xmlns:x14ac="http://schemas.microsoft.com/office/spreadsheetml/2009/9/ac" r="46" x14ac:dyDescent="0.2">
      <c r="A46" s="354" t="str">
        <f>IF(ISBLANK(Regressions!A56), " ", Regressions!A56)</f>
        <v>Senegal</v>
      </c>
      <c r="B46" s="355">
        <f>IF(ISBLANK(Regressions!B56), " ", Regressions!B56)</f>
        <v>2011</v>
      </c>
      <c r="C46" s="361" t="str">
        <f>IF(ISBLANK(Regressions!C56), " ", Regressions!C56)</f>
        <v>Urban</v>
      </c>
      <c r="D46" s="357">
        <f>IF(ISBLANK(Regressions!D56), " ", Regressions!D56)</f>
        <v>2327862.710970764</v>
      </c>
      <c r="E46" s="254">
        <f>IF(ISNUMBER(Regressions!E56),ROUND(Regressions!E56, 1), NA())</f>
        <v>92.2</v>
      </c>
      <c r="F46" s="358">
        <f>IF(ISNUMBER(Regressions!F56),ROUND(Regressions!F56, 1), NA())</f>
        <v>80.7</v>
      </c>
      <c r="G46" s="255" t="e">
        <f>IF(ISNUMBER(Regressions!G56),ROUND(Regressions!G56, 1), NA())</f>
        <v>#N/A</v>
      </c>
      <c r="H46" s="359" t="e">
        <f>IF(ISNUMBER(Regressions!H56),ROUND(Regressions!H56, 1), NA())</f>
        <v>#N/A</v>
      </c>
      <c r="I46" s="256">
        <f>IF(ISNUMBER(Regressions!I56),ROUND(Regressions!I56, 1), NA())</f>
        <v>19.3</v>
      </c>
      <c r="J46" s="360">
        <f>IF(ISNUMBER(Regressions!K56),ROUND(Regressions!K56, 1), NA())</f>
        <v>82.2</v>
      </c>
      <c r="K46" s="358" t="e">
        <f>IF(ISNUMBER(Regressions!L56),ROUND(Regressions!L56, 1), NA())</f>
        <v>#N/A</v>
      </c>
      <c r="L46" s="257" t="e">
        <f>IF(ISNUMBER(Regressions!M56),ROUND(Regressions!M56, 1), NA())</f>
        <v>#N/A</v>
      </c>
      <c r="M46" s="359" t="e">
        <f>IF(ISNUMBER(Regressions!N56),ROUND(Regressions!N56, 1), NA())</f>
        <v>#N/A</v>
      </c>
      <c r="N46" s="256">
        <f>IF(ISNUMBER(Regressions!O56),ROUND(Regressions!O56, 1), NA())</f>
        <v>17.8</v>
      </c>
      <c r="O46" s="360" t="e">
        <f>IF(ISNUMBER(Regressions!Q56),ROUND(Regressions!Q56, 1), NA())</f>
        <v>#N/A</v>
      </c>
      <c r="P46" s="358" t="e">
        <f>IF(ISNUMBER(Regressions!R56),ROUND(Regressions!R56, 1), NA())</f>
        <v>#N/A</v>
      </c>
      <c r="Q46" s="258" t="e">
        <f>IF(ISNUMBER(Regressions!S56),ROUND(Regressions!S56, 1), NA())</f>
        <v>#N/A</v>
      </c>
      <c r="R46" s="359" t="e">
        <f>IF(ISNUMBER(Regressions!T56),ROUND(Regressions!T56, 1), NA())</f>
        <v>#N/A</v>
      </c>
      <c r="S46" s="256" t="e">
        <f>IF(ISNUMBER(Regressions!U56),ROUND(Regressions!U56, 1), NA())</f>
        <v>#N/A</v>
      </c>
    </row>
    <row xmlns:x14ac="http://schemas.microsoft.com/office/spreadsheetml/2009/9/ac" r="47" x14ac:dyDescent="0.2">
      <c r="A47" s="354" t="str">
        <f>IF(ISBLANK(Regressions!A57), " ", Regressions!A57)</f>
        <v>Senegal</v>
      </c>
      <c r="B47" s="355">
        <f>IF(ISBLANK(Regressions!B57), " ", Regressions!B57)</f>
        <v>2012</v>
      </c>
      <c r="C47" s="361" t="str">
        <f>IF(ISBLANK(Regressions!C57), " ", Regressions!C57)</f>
        <v>Urban</v>
      </c>
      <c r="D47" s="357">
        <f>IF(ISBLANK(Regressions!D57), " ", Regressions!D57)</f>
        <v>2412164.1729386901</v>
      </c>
      <c r="E47" s="254">
        <f>IF(ISNUMBER(Regressions!E57),ROUND(Regressions!E57, 1), NA())</f>
        <v>92.1</v>
      </c>
      <c r="F47" s="358">
        <f>IF(ISNUMBER(Regressions!F57),ROUND(Regressions!F57, 1), NA())</f>
        <v>81.7</v>
      </c>
      <c r="G47" s="255" t="e">
        <f>IF(ISNUMBER(Regressions!G57),ROUND(Regressions!G57, 1), NA())</f>
        <v>#N/A</v>
      </c>
      <c r="H47" s="359" t="e">
        <f>IF(ISNUMBER(Regressions!H57),ROUND(Regressions!H57, 1), NA())</f>
        <v>#N/A</v>
      </c>
      <c r="I47" s="256">
        <f>IF(ISNUMBER(Regressions!I57),ROUND(Regressions!I57, 1), NA())</f>
        <v>18.3</v>
      </c>
      <c r="J47" s="360">
        <f>IF(ISNUMBER(Regressions!K57),ROUND(Regressions!K57, 1), NA())</f>
        <v>83.1</v>
      </c>
      <c r="K47" s="358" t="e">
        <f>IF(ISNUMBER(Regressions!L57),ROUND(Regressions!L57, 1), NA())</f>
        <v>#N/A</v>
      </c>
      <c r="L47" s="257" t="e">
        <f>IF(ISNUMBER(Regressions!M57),ROUND(Regressions!M57, 1), NA())</f>
        <v>#N/A</v>
      </c>
      <c r="M47" s="359" t="e">
        <f>IF(ISNUMBER(Regressions!N57),ROUND(Regressions!N57, 1), NA())</f>
        <v>#N/A</v>
      </c>
      <c r="N47" s="256">
        <f>IF(ISNUMBER(Regressions!O57),ROUND(Regressions!O57, 1), NA())</f>
        <v>16.899999999999999</v>
      </c>
      <c r="O47" s="360">
        <f>IF(ISNUMBER(Regressions!Q57),ROUND(Regressions!Q57, 1), NA())</f>
        <v>34.5</v>
      </c>
      <c r="P47" s="358" t="e">
        <f>IF(ISNUMBER(Regressions!R57),ROUND(Regressions!R57, 1), NA())</f>
        <v>#N/A</v>
      </c>
      <c r="Q47" s="258" t="e">
        <f>IF(ISNUMBER(Regressions!S57),ROUND(Regressions!S57, 1), NA())</f>
        <v>#N/A</v>
      </c>
      <c r="R47" s="359" t="e">
        <f>IF(ISNUMBER(Regressions!T57),ROUND(Regressions!T57, 1), NA())</f>
        <v>#N/A</v>
      </c>
      <c r="S47" s="256">
        <f>IF(ISNUMBER(Regressions!U57),ROUND(Regressions!U57, 1), NA())</f>
        <v>65.5</v>
      </c>
    </row>
    <row xmlns:x14ac="http://schemas.microsoft.com/office/spreadsheetml/2009/9/ac" r="48" x14ac:dyDescent="0.2">
      <c r="A48" s="354" t="str">
        <f>IF(ISBLANK(Regressions!A58), " ", Regressions!A58)</f>
        <v>Senegal</v>
      </c>
      <c r="B48" s="355">
        <f>IF(ISBLANK(Regressions!B58), " ", Regressions!B58)</f>
        <v>2013</v>
      </c>
      <c r="C48" s="361" t="str">
        <f>IF(ISBLANK(Regressions!C58), " ", Regressions!C58)</f>
        <v>Urban</v>
      </c>
      <c r="D48" s="357">
        <f>IF(ISBLANK(Regressions!D58), " ", Regressions!D58)</f>
        <v>2502446.8987200172</v>
      </c>
      <c r="E48" s="254">
        <f>IF(ISNUMBER(Regressions!E58),ROUND(Regressions!E58, 1), NA())</f>
        <v>92.1</v>
      </c>
      <c r="F48" s="358">
        <f>IF(ISNUMBER(Regressions!F58),ROUND(Regressions!F58, 1), NA())</f>
        <v>82.7</v>
      </c>
      <c r="G48" s="255" t="e">
        <f>IF(ISNUMBER(Regressions!G58),ROUND(Regressions!G58, 1), NA())</f>
        <v>#N/A</v>
      </c>
      <c r="H48" s="359" t="e">
        <f>IF(ISNUMBER(Regressions!H58),ROUND(Regressions!H58, 1), NA())</f>
        <v>#N/A</v>
      </c>
      <c r="I48" s="256">
        <f>IF(ISNUMBER(Regressions!I58),ROUND(Regressions!I58, 1), NA())</f>
        <v>17.3</v>
      </c>
      <c r="J48" s="360">
        <f>IF(ISNUMBER(Regressions!K58),ROUND(Regressions!K58, 1), NA())</f>
        <v>84</v>
      </c>
      <c r="K48" s="358" t="e">
        <f>IF(ISNUMBER(Regressions!L58),ROUND(Regressions!L58, 1), NA())</f>
        <v>#N/A</v>
      </c>
      <c r="L48" s="257" t="e">
        <f>IF(ISNUMBER(Regressions!M58),ROUND(Regressions!M58, 1), NA())</f>
        <v>#N/A</v>
      </c>
      <c r="M48" s="359" t="e">
        <f>IF(ISNUMBER(Regressions!N58),ROUND(Regressions!N58, 1), NA())</f>
        <v>#N/A</v>
      </c>
      <c r="N48" s="256">
        <f>IF(ISNUMBER(Regressions!O58),ROUND(Regressions!O58, 1), NA())</f>
        <v>16</v>
      </c>
      <c r="O48" s="360">
        <f>IF(ISNUMBER(Regressions!Q58),ROUND(Regressions!Q58, 1), NA())</f>
        <v>34.5</v>
      </c>
      <c r="P48" s="358" t="e">
        <f>IF(ISNUMBER(Regressions!R58),ROUND(Regressions!R58, 1), NA())</f>
        <v>#N/A</v>
      </c>
      <c r="Q48" s="258" t="e">
        <f>IF(ISNUMBER(Regressions!S58),ROUND(Regressions!S58, 1), NA())</f>
        <v>#N/A</v>
      </c>
      <c r="R48" s="359" t="e">
        <f>IF(ISNUMBER(Regressions!T58),ROUND(Regressions!T58, 1), NA())</f>
        <v>#N/A</v>
      </c>
      <c r="S48" s="256">
        <f>IF(ISNUMBER(Regressions!U58),ROUND(Regressions!U58, 1), NA())</f>
        <v>65.5</v>
      </c>
    </row>
    <row xmlns:x14ac="http://schemas.microsoft.com/office/spreadsheetml/2009/9/ac" r="49" x14ac:dyDescent="0.2">
      <c r="A49" s="354" t="str">
        <f>IF(ISBLANK(Regressions!A59), " ", Regressions!A59)</f>
        <v>Senegal</v>
      </c>
      <c r="B49" s="355">
        <f>IF(ISBLANK(Regressions!B59), " ", Regressions!B59)</f>
        <v>2014</v>
      </c>
      <c r="C49" s="361" t="str">
        <f>IF(ISBLANK(Regressions!C59), " ", Regressions!C59)</f>
        <v>Urban</v>
      </c>
      <c r="D49" s="357">
        <f>IF(ISBLANK(Regressions!D59), " ", Regressions!D59)</f>
        <v>2596925.9779348369</v>
      </c>
      <c r="E49" s="254">
        <f>IF(ISNUMBER(Regressions!E59),ROUND(Regressions!E59, 1), NA())</f>
        <v>92.1</v>
      </c>
      <c r="F49" s="358">
        <f>IF(ISNUMBER(Regressions!F59),ROUND(Regressions!F59, 1), NA())</f>
        <v>83.7</v>
      </c>
      <c r="G49" s="255" t="e">
        <f>IF(ISNUMBER(Regressions!G59),ROUND(Regressions!G59, 1), NA())</f>
        <v>#N/A</v>
      </c>
      <c r="H49" s="359" t="e">
        <f>IF(ISNUMBER(Regressions!H59),ROUND(Regressions!H59, 1), NA())</f>
        <v>#N/A</v>
      </c>
      <c r="I49" s="256">
        <f>IF(ISNUMBER(Regressions!I59),ROUND(Regressions!I59, 1), NA())</f>
        <v>16.3</v>
      </c>
      <c r="J49" s="360">
        <f>IF(ISNUMBER(Regressions!K59),ROUND(Regressions!K59, 1), NA())</f>
        <v>84.9</v>
      </c>
      <c r="K49" s="358" t="e">
        <f>IF(ISNUMBER(Regressions!L59),ROUND(Regressions!L59, 1), NA())</f>
        <v>#N/A</v>
      </c>
      <c r="L49" s="257" t="e">
        <f>IF(ISNUMBER(Regressions!M59),ROUND(Regressions!M59, 1), NA())</f>
        <v>#N/A</v>
      </c>
      <c r="M49" s="359" t="e">
        <f>IF(ISNUMBER(Regressions!N59),ROUND(Regressions!N59, 1), NA())</f>
        <v>#N/A</v>
      </c>
      <c r="N49" s="256">
        <f>IF(ISNUMBER(Regressions!O59),ROUND(Regressions!O59, 1), NA())</f>
        <v>15.1</v>
      </c>
      <c r="O49" s="360">
        <f>IF(ISNUMBER(Regressions!Q59),ROUND(Regressions!Q59, 1), NA())</f>
        <v>34.5</v>
      </c>
      <c r="P49" s="358" t="e">
        <f>IF(ISNUMBER(Regressions!R59),ROUND(Regressions!R59, 1), NA())</f>
        <v>#N/A</v>
      </c>
      <c r="Q49" s="258" t="e">
        <f>IF(ISNUMBER(Regressions!S59),ROUND(Regressions!S59, 1), NA())</f>
        <v>#N/A</v>
      </c>
      <c r="R49" s="359" t="e">
        <f>IF(ISNUMBER(Regressions!T59),ROUND(Regressions!T59, 1), NA())</f>
        <v>#N/A</v>
      </c>
      <c r="S49" s="256">
        <f>IF(ISNUMBER(Regressions!U59),ROUND(Regressions!U59, 1), NA())</f>
        <v>65.5</v>
      </c>
    </row>
    <row xmlns:x14ac="http://schemas.microsoft.com/office/spreadsheetml/2009/9/ac" r="50" x14ac:dyDescent="0.2">
      <c r="A50" s="354" t="str">
        <f>IF(ISBLANK(Regressions!A60), " ", Regressions!A60)</f>
        <v>Senegal</v>
      </c>
      <c r="B50" s="355">
        <f>IF(ISBLANK(Regressions!B60), " ", Regressions!B60)</f>
        <v>2015</v>
      </c>
      <c r="C50" s="361" t="str">
        <f>IF(ISBLANK(Regressions!C60), " ", Regressions!C60)</f>
        <v>Urban</v>
      </c>
      <c r="D50" s="357">
        <f>IF(ISBLANK(Regressions!D60), " ", Regressions!D60)</f>
        <v>2696294.3684332268</v>
      </c>
      <c r="E50" s="254">
        <f>IF(ISNUMBER(Regressions!E60),ROUND(Regressions!E60, 1), NA())</f>
        <v>92.1</v>
      </c>
      <c r="F50" s="358">
        <f>IF(ISNUMBER(Regressions!F60),ROUND(Regressions!F60, 1), NA())</f>
        <v>84.7</v>
      </c>
      <c r="G50" s="255" t="e">
        <f>IF(ISNUMBER(Regressions!G60),ROUND(Regressions!G60, 1), NA())</f>
        <v>#N/A</v>
      </c>
      <c r="H50" s="359" t="e">
        <f>IF(ISNUMBER(Regressions!H60),ROUND(Regressions!H60, 1), NA())</f>
        <v>#N/A</v>
      </c>
      <c r="I50" s="256">
        <f>IF(ISNUMBER(Regressions!I60),ROUND(Regressions!I60, 1), NA())</f>
        <v>15.3</v>
      </c>
      <c r="J50" s="360">
        <f>IF(ISNUMBER(Regressions!K60),ROUND(Regressions!K60, 1), NA())</f>
        <v>85.8</v>
      </c>
      <c r="K50" s="358" t="e">
        <f>IF(ISNUMBER(Regressions!L60),ROUND(Regressions!L60, 1), NA())</f>
        <v>#N/A</v>
      </c>
      <c r="L50" s="257" t="e">
        <f>IF(ISNUMBER(Regressions!M60),ROUND(Regressions!M60, 1), NA())</f>
        <v>#N/A</v>
      </c>
      <c r="M50" s="359" t="e">
        <f>IF(ISNUMBER(Regressions!N60),ROUND(Regressions!N60, 1), NA())</f>
        <v>#N/A</v>
      </c>
      <c r="N50" s="256">
        <f>IF(ISNUMBER(Regressions!O60),ROUND(Regressions!O60, 1), NA())</f>
        <v>14.2</v>
      </c>
      <c r="O50" s="360">
        <f>IF(ISNUMBER(Regressions!Q60),ROUND(Regressions!Q60, 1), NA())</f>
        <v>34.5</v>
      </c>
      <c r="P50" s="358" t="e">
        <f>IF(ISNUMBER(Regressions!R60),ROUND(Regressions!R60, 1), NA())</f>
        <v>#N/A</v>
      </c>
      <c r="Q50" s="258" t="e">
        <f>IF(ISNUMBER(Regressions!S60),ROUND(Regressions!S60, 1), NA())</f>
        <v>#N/A</v>
      </c>
      <c r="R50" s="359" t="e">
        <f>IF(ISNUMBER(Regressions!T60),ROUND(Regressions!T60, 1), NA())</f>
        <v>#N/A</v>
      </c>
      <c r="S50" s="256">
        <f>IF(ISNUMBER(Regressions!U60),ROUND(Regressions!U60, 1), NA())</f>
        <v>65.5</v>
      </c>
    </row>
    <row xmlns:x14ac="http://schemas.microsoft.com/office/spreadsheetml/2009/9/ac" r="51" x14ac:dyDescent="0.2">
      <c r="A51" s="354" t="str">
        <f>IF(ISBLANK(Regressions!A61), " ", Regressions!A61)</f>
        <v>Senegal</v>
      </c>
      <c r="B51" s="355">
        <f>IF(ISBLANK(Regressions!B61), " ", Regressions!B61)</f>
        <v>2016</v>
      </c>
      <c r="C51" s="361" t="str">
        <f>IF(ISBLANK(Regressions!C61), " ", Regressions!C61)</f>
        <v>Urban</v>
      </c>
      <c r="D51" s="357">
        <f>IF(ISBLANK(Regressions!D61), " ", Regressions!D61)</f>
        <v>2800028.4627494812</v>
      </c>
      <c r="E51" s="254">
        <f>IF(ISNUMBER(Regressions!E61),ROUND(Regressions!E61, 1), NA())</f>
        <v>92.1</v>
      </c>
      <c r="F51" s="358">
        <f>IF(ISNUMBER(Regressions!F61),ROUND(Regressions!F61, 1), NA())</f>
        <v>85.8</v>
      </c>
      <c r="G51" s="255" t="e">
        <f>IF(ISNUMBER(Regressions!G61),ROUND(Regressions!G61, 1), NA())</f>
        <v>#N/A</v>
      </c>
      <c r="H51" s="359" t="e">
        <f>IF(ISNUMBER(Regressions!H61),ROUND(Regressions!H61, 1), NA())</f>
        <v>#N/A</v>
      </c>
      <c r="I51" s="256">
        <f>IF(ISNUMBER(Regressions!I61),ROUND(Regressions!I61, 1), NA())</f>
        <v>14.2</v>
      </c>
      <c r="J51" s="360">
        <f>IF(ISNUMBER(Regressions!K61),ROUND(Regressions!K61, 1), NA())</f>
        <v>86.7</v>
      </c>
      <c r="K51" s="358" t="e">
        <f>IF(ISNUMBER(Regressions!L61),ROUND(Regressions!L61, 1), NA())</f>
        <v>#N/A</v>
      </c>
      <c r="L51" s="257" t="e">
        <f>IF(ISNUMBER(Regressions!M61),ROUND(Regressions!M61, 1), NA())</f>
        <v>#N/A</v>
      </c>
      <c r="M51" s="359" t="e">
        <f>IF(ISNUMBER(Regressions!N61),ROUND(Regressions!N61, 1), NA())</f>
        <v>#N/A</v>
      </c>
      <c r="N51" s="256">
        <f>IF(ISNUMBER(Regressions!O61),ROUND(Regressions!O61, 1), NA())</f>
        <v>13.3</v>
      </c>
      <c r="O51" s="360">
        <f>IF(ISNUMBER(Regressions!Q61),ROUND(Regressions!Q61, 1), NA())</f>
        <v>34.5</v>
      </c>
      <c r="P51" s="358" t="e">
        <f>IF(ISNUMBER(Regressions!R61),ROUND(Regressions!R61, 1), NA())</f>
        <v>#N/A</v>
      </c>
      <c r="Q51" s="258" t="e">
        <f>IF(ISNUMBER(Regressions!S61),ROUND(Regressions!S61, 1), NA())</f>
        <v>#N/A</v>
      </c>
      <c r="R51" s="359" t="e">
        <f>IF(ISNUMBER(Regressions!T61),ROUND(Regressions!T61, 1), NA())</f>
        <v>#N/A</v>
      </c>
      <c r="S51" s="256">
        <f>IF(ISNUMBER(Regressions!U61),ROUND(Regressions!U61, 1), NA())</f>
        <v>65.5</v>
      </c>
    </row>
    <row xmlns:x14ac="http://schemas.microsoft.com/office/spreadsheetml/2009/9/ac" r="52" x14ac:dyDescent="0.2">
      <c r="A52" s="354" t="str">
        <f>IF(ISBLANK(Regressions!A62), " ", Regressions!A62)</f>
        <v>Senegal</v>
      </c>
      <c r="B52" s="355">
        <f>IF(ISBLANK(Regressions!B62), " ", Regressions!B62)</f>
        <v>2017</v>
      </c>
      <c r="C52" s="361" t="str">
        <f>IF(ISBLANK(Regressions!C62), " ", Regressions!C62)</f>
        <v>Urban</v>
      </c>
      <c r="D52" s="357">
        <f>IF(ISBLANK(Regressions!D62), " ", Regressions!D62)</f>
        <v>2906947.664390564</v>
      </c>
      <c r="E52" s="254">
        <f>IF(ISNUMBER(Regressions!E62),ROUND(Regressions!E62, 1), NA())</f>
        <v>92.1</v>
      </c>
      <c r="F52" s="358">
        <f>IF(ISNUMBER(Regressions!F62),ROUND(Regressions!F62, 1), NA())</f>
        <v>86.8</v>
      </c>
      <c r="G52" s="255" t="e">
        <f>IF(ISNUMBER(Regressions!G62),ROUND(Regressions!G62, 1), NA())</f>
        <v>#N/A</v>
      </c>
      <c r="H52" s="359" t="e">
        <f>IF(ISNUMBER(Regressions!H62),ROUND(Regressions!H62, 1), NA())</f>
        <v>#N/A</v>
      </c>
      <c r="I52" s="256">
        <f>IF(ISNUMBER(Regressions!I62),ROUND(Regressions!I62, 1), NA())</f>
        <v>13.2</v>
      </c>
      <c r="J52" s="360">
        <f>IF(ISNUMBER(Regressions!K62),ROUND(Regressions!K62, 1), NA())</f>
        <v>87.6</v>
      </c>
      <c r="K52" s="358" t="e">
        <f>IF(ISNUMBER(Regressions!L62),ROUND(Regressions!L62, 1), NA())</f>
        <v>#N/A</v>
      </c>
      <c r="L52" s="257" t="e">
        <f>IF(ISNUMBER(Regressions!M62),ROUND(Regressions!M62, 1), NA())</f>
        <v>#N/A</v>
      </c>
      <c r="M52" s="359" t="e">
        <f>IF(ISNUMBER(Regressions!N62),ROUND(Regressions!N62, 1), NA())</f>
        <v>#N/A</v>
      </c>
      <c r="N52" s="256">
        <f>IF(ISNUMBER(Regressions!O62),ROUND(Regressions!O62, 1), NA())</f>
        <v>12.4</v>
      </c>
      <c r="O52" s="360">
        <f>IF(ISNUMBER(Regressions!Q62),ROUND(Regressions!Q62, 1), NA())</f>
        <v>37.700000000000003</v>
      </c>
      <c r="P52" s="358" t="e">
        <f>IF(ISNUMBER(Regressions!R62),ROUND(Regressions!R62, 1), NA())</f>
        <v>#N/A</v>
      </c>
      <c r="Q52" s="258" t="e">
        <f>IF(ISNUMBER(Regressions!S62),ROUND(Regressions!S62, 1), NA())</f>
        <v>#N/A</v>
      </c>
      <c r="R52" s="359" t="e">
        <f>IF(ISNUMBER(Regressions!T62),ROUND(Regressions!T62, 1), NA())</f>
        <v>#N/A</v>
      </c>
      <c r="S52" s="256">
        <f>IF(ISNUMBER(Regressions!U62),ROUND(Regressions!U62, 1), NA())</f>
        <v>62.3</v>
      </c>
    </row>
    <row xmlns:x14ac="http://schemas.microsoft.com/office/spreadsheetml/2009/9/ac" r="53" x14ac:dyDescent="0.2">
      <c r="A53" s="354" t="str">
        <f>IF(ISBLANK(Regressions!A63), " ", Regressions!A63)</f>
        <v>Senegal</v>
      </c>
      <c r="B53" s="355">
        <f>IF(ISBLANK(Regressions!B63), " ", Regressions!B63)</f>
        <v>2018</v>
      </c>
      <c r="C53" s="361" t="str">
        <f>IF(ISBLANK(Regressions!C63), " ", Regressions!C63)</f>
        <v>Urban</v>
      </c>
      <c r="D53" s="357">
        <f>IF(ISBLANK(Regressions!D63), " ", Regressions!D63)</f>
        <v>3015694.416526794</v>
      </c>
      <c r="E53" s="254">
        <f>IF(ISNUMBER(Regressions!E63),ROUND(Regressions!E63, 1), NA())</f>
        <v>92.1</v>
      </c>
      <c r="F53" s="358">
        <f>IF(ISNUMBER(Regressions!F63),ROUND(Regressions!F63, 1), NA())</f>
        <v>87.8</v>
      </c>
      <c r="G53" s="255">
        <f>IF(ISNUMBER(Regressions!G63),ROUND(Regressions!G63, 1), NA())</f>
        <v>70</v>
      </c>
      <c r="H53" s="359">
        <f>IF(ISNUMBER(Regressions!H63),ROUND(Regressions!H63, 1), NA())</f>
        <v>17.899999999999999</v>
      </c>
      <c r="I53" s="256">
        <f>IF(ISNUMBER(Regressions!I63),ROUND(Regressions!I63, 1), NA())</f>
        <v>12.2</v>
      </c>
      <c r="J53" s="360">
        <f>IF(ISNUMBER(Regressions!K63),ROUND(Regressions!K63, 1), NA())</f>
        <v>88.5</v>
      </c>
      <c r="K53" s="358" t="e">
        <f>IF(ISNUMBER(Regressions!L63),ROUND(Regressions!L63, 1), NA())</f>
        <v>#N/A</v>
      </c>
      <c r="L53" s="257" t="e">
        <f>IF(ISNUMBER(Regressions!M63),ROUND(Regressions!M63, 1), NA())</f>
        <v>#N/A</v>
      </c>
      <c r="M53" s="359" t="e">
        <f>IF(ISNUMBER(Regressions!N63),ROUND(Regressions!N63, 1), NA())</f>
        <v>#N/A</v>
      </c>
      <c r="N53" s="256">
        <f>IF(ISNUMBER(Regressions!O63),ROUND(Regressions!O63, 1), NA())</f>
        <v>11.5</v>
      </c>
      <c r="O53" s="360">
        <f>IF(ISNUMBER(Regressions!Q63),ROUND(Regressions!Q63, 1), NA())</f>
        <v>40.9</v>
      </c>
      <c r="P53" s="358" t="e">
        <f>IF(ISNUMBER(Regressions!R63),ROUND(Regressions!R63, 1), NA())</f>
        <v>#N/A</v>
      </c>
      <c r="Q53" s="258" t="e">
        <f>IF(ISNUMBER(Regressions!S63),ROUND(Regressions!S63, 1), NA())</f>
        <v>#N/A</v>
      </c>
      <c r="R53" s="359" t="e">
        <f>IF(ISNUMBER(Regressions!T63),ROUND(Regressions!T63, 1), NA())</f>
        <v>#N/A</v>
      </c>
      <c r="S53" s="256">
        <f>IF(ISNUMBER(Regressions!U63),ROUND(Regressions!U63, 1), NA())</f>
        <v>59.1</v>
      </c>
    </row>
    <row xmlns:x14ac="http://schemas.microsoft.com/office/spreadsheetml/2009/9/ac" r="54" x14ac:dyDescent="0.2">
      <c r="A54" s="354" t="str">
        <f>IF(ISBLANK(Regressions!A64), " ", Regressions!A64)</f>
        <v>Senegal</v>
      </c>
      <c r="B54" s="355">
        <f>IF(ISBLANK(Regressions!B64), " ", Regressions!B64)</f>
        <v>2019</v>
      </c>
      <c r="C54" s="361" t="str">
        <f>IF(ISBLANK(Regressions!C64), " ", Regressions!C64)</f>
        <v>Urban</v>
      </c>
      <c r="D54" s="357">
        <f>IF(ISBLANK(Regressions!D64), " ", Regressions!D64)</f>
        <v>3121479.259083862</v>
      </c>
      <c r="E54" s="254">
        <f>IF(ISNUMBER(Regressions!E64),ROUND(Regressions!E64, 1), NA())</f>
        <v>92.1</v>
      </c>
      <c r="F54" s="358">
        <f>IF(ISNUMBER(Regressions!F64),ROUND(Regressions!F64, 1), NA())</f>
        <v>88.8</v>
      </c>
      <c r="G54" s="255">
        <f>IF(ISNUMBER(Regressions!G64),ROUND(Regressions!G64, 1), NA())</f>
        <v>70</v>
      </c>
      <c r="H54" s="359">
        <f>IF(ISNUMBER(Regressions!H64),ROUND(Regressions!H64, 1), NA())</f>
        <v>18.899999999999999</v>
      </c>
      <c r="I54" s="256">
        <f>IF(ISNUMBER(Regressions!I64),ROUND(Regressions!I64, 1), NA())</f>
        <v>11.2</v>
      </c>
      <c r="J54" s="360">
        <f>IF(ISNUMBER(Regressions!K64),ROUND(Regressions!K64, 1), NA())</f>
        <v>89.4</v>
      </c>
      <c r="K54" s="358" t="e">
        <f>IF(ISNUMBER(Regressions!L64),ROUND(Regressions!L64, 1), NA())</f>
        <v>#N/A</v>
      </c>
      <c r="L54" s="257" t="e">
        <f>IF(ISNUMBER(Regressions!M64),ROUND(Regressions!M64, 1), NA())</f>
        <v>#N/A</v>
      </c>
      <c r="M54" s="359" t="e">
        <f>IF(ISNUMBER(Regressions!N64),ROUND(Regressions!N64, 1), NA())</f>
        <v>#N/A</v>
      </c>
      <c r="N54" s="256">
        <f>IF(ISNUMBER(Regressions!O64),ROUND(Regressions!O64, 1), NA())</f>
        <v>10.6</v>
      </c>
      <c r="O54" s="360">
        <f>IF(ISNUMBER(Regressions!Q64),ROUND(Regressions!Q64, 1), NA())</f>
        <v>44.1</v>
      </c>
      <c r="P54" s="358" t="e">
        <f>IF(ISNUMBER(Regressions!R64),ROUND(Regressions!R64, 1), NA())</f>
        <v>#N/A</v>
      </c>
      <c r="Q54" s="258" t="e">
        <f>IF(ISNUMBER(Regressions!S64),ROUND(Regressions!S64, 1), NA())</f>
        <v>#N/A</v>
      </c>
      <c r="R54" s="359" t="e">
        <f>IF(ISNUMBER(Regressions!T64),ROUND(Regressions!T64, 1), NA())</f>
        <v>#N/A</v>
      </c>
      <c r="S54" s="256">
        <f>IF(ISNUMBER(Regressions!U64),ROUND(Regressions!U64, 1), NA())</f>
        <v>55.9</v>
      </c>
    </row>
    <row xmlns:x14ac="http://schemas.microsoft.com/office/spreadsheetml/2009/9/ac" r="55" ht="13.5" customHeight="true" x14ac:dyDescent="0.2">
      <c r="A55" s="354" t="str">
        <f>IF(ISBLANK(Regressions!A65), " ", Regressions!A65)</f>
        <v>Senegal</v>
      </c>
      <c r="B55" s="355">
        <f>IF(ISBLANK(Regressions!B65), " ", Regressions!B65)</f>
        <v>2020</v>
      </c>
      <c r="C55" s="361" t="str">
        <f>IF(ISBLANK(Regressions!C65), " ", Regressions!C65)</f>
        <v>Urban</v>
      </c>
      <c r="D55" s="357">
        <f>IF(ISBLANK(Regressions!D65), " ", Regressions!D65)</f>
        <v>3227574.8922690582</v>
      </c>
      <c r="E55" s="254">
        <f>IF(ISNUMBER(Regressions!E65),ROUND(Regressions!E65, 1), NA())</f>
        <v>92.1</v>
      </c>
      <c r="F55" s="358">
        <f>IF(ISNUMBER(Regressions!F65),ROUND(Regressions!F65, 1), NA())</f>
        <v>89.9</v>
      </c>
      <c r="G55" s="255">
        <f>IF(ISNUMBER(Regressions!G65),ROUND(Regressions!G65, 1), NA())</f>
        <v>70</v>
      </c>
      <c r="H55" s="359">
        <f>IF(ISNUMBER(Regressions!H65),ROUND(Regressions!H65, 1), NA())</f>
        <v>19.899999999999999</v>
      </c>
      <c r="I55" s="256">
        <f>IF(ISNUMBER(Regressions!I65),ROUND(Regressions!I65, 1), NA())</f>
        <v>10.1</v>
      </c>
      <c r="J55" s="360">
        <f>IF(ISNUMBER(Regressions!K65),ROUND(Regressions!K65, 1), NA())</f>
        <v>90.3</v>
      </c>
      <c r="K55" s="358" t="e">
        <f>IF(ISNUMBER(Regressions!L65),ROUND(Regressions!L65, 1), NA())</f>
        <v>#N/A</v>
      </c>
      <c r="L55" s="257" t="e">
        <f>IF(ISNUMBER(Regressions!M65),ROUND(Regressions!M65, 1), NA())</f>
        <v>#N/A</v>
      </c>
      <c r="M55" s="359" t="e">
        <f>IF(ISNUMBER(Regressions!N65),ROUND(Regressions!N65, 1), NA())</f>
        <v>#N/A</v>
      </c>
      <c r="N55" s="256">
        <f>IF(ISNUMBER(Regressions!O65),ROUND(Regressions!O65, 1), NA())</f>
        <v>9.6999999999999993</v>
      </c>
      <c r="O55" s="360">
        <f>IF(ISNUMBER(Regressions!Q65),ROUND(Regressions!Q65, 1), NA())</f>
        <v>47.4</v>
      </c>
      <c r="P55" s="358" t="e">
        <f>IF(ISNUMBER(Regressions!R65),ROUND(Regressions!R65, 1), NA())</f>
        <v>#N/A</v>
      </c>
      <c r="Q55" s="258" t="e">
        <f>IF(ISNUMBER(Regressions!S65),ROUND(Regressions!S65, 1), NA())</f>
        <v>#N/A</v>
      </c>
      <c r="R55" s="359" t="e">
        <f>IF(ISNUMBER(Regressions!T65),ROUND(Regressions!T65, 1), NA())</f>
        <v>#N/A</v>
      </c>
      <c r="S55" s="256">
        <f>IF(ISNUMBER(Regressions!U65),ROUND(Regressions!U65, 1), NA())</f>
        <v>52.6</v>
      </c>
    </row>
    <row xmlns:x14ac="http://schemas.microsoft.com/office/spreadsheetml/2009/9/ac" r="56" x14ac:dyDescent="0.2">
      <c r="A56" s="409" t="str">
        <f>IF(ISBLANK(Regressions!A66), " ", Regressions!A66)</f>
        <v>Senegal</v>
      </c>
      <c r="B56" s="410">
        <f>IF(ISBLANK(Regressions!B66), " ", Regressions!B66)</f>
        <v>2021</v>
      </c>
      <c r="C56" s="411" t="str">
        <f>IF(ISBLANK(Regressions!C66), " ", Regressions!C66)</f>
        <v>Urban</v>
      </c>
      <c r="D56" s="412">
        <f>IF(ISBLANK(Regressions!D66), " ", Regressions!D66)</f>
        <v>3335995.7492607869</v>
      </c>
      <c r="E56" s="415">
        <f>IF(ISNUMBER(Regressions!E66),ROUND(Regressions!E66, 1), NA())</f>
        <v>92.1</v>
      </c>
      <c r="F56" s="413">
        <f>IF(ISNUMBER(Regressions!F66),ROUND(Regressions!F66, 1), NA())</f>
        <v>90.9</v>
      </c>
      <c r="G56" s="416">
        <f>IF(ISNUMBER(Regressions!G66),ROUND(Regressions!G66, 1), NA())</f>
        <v>70</v>
      </c>
      <c r="H56" s="414">
        <f>IF(ISNUMBER(Regressions!H66),ROUND(Regressions!H66, 1), NA())</f>
        <v>20.9</v>
      </c>
      <c r="I56" s="417">
        <f>IF(ISNUMBER(Regressions!I66),ROUND(Regressions!I66, 1), NA())</f>
        <v>9.1</v>
      </c>
      <c r="J56" s="415">
        <f>IF(ISNUMBER(Regressions!K66),ROUND(Regressions!K66, 1), NA())</f>
        <v>91.2</v>
      </c>
      <c r="K56" s="413" t="e">
        <f>IF(ISNUMBER(Regressions!L66),ROUND(Regressions!L66, 1), NA())</f>
        <v>#N/A</v>
      </c>
      <c r="L56" s="418" t="e">
        <f>IF(ISNUMBER(Regressions!M66),ROUND(Regressions!M66, 1), NA())</f>
        <v>#N/A</v>
      </c>
      <c r="M56" s="414" t="e">
        <f>IF(ISNUMBER(Regressions!N66),ROUND(Regressions!N66, 1), NA())</f>
        <v>#N/A</v>
      </c>
      <c r="N56" s="417">
        <f>IF(ISNUMBER(Regressions!O66),ROUND(Regressions!O66, 1), NA())</f>
        <v>8.8000000000000007</v>
      </c>
      <c r="O56" s="415">
        <f>IF(ISNUMBER(Regressions!Q66),ROUND(Regressions!Q66, 1), NA())</f>
        <v>50.6</v>
      </c>
      <c r="P56" s="413" t="e">
        <f>IF(ISNUMBER(Regressions!R66),ROUND(Regressions!R66, 1), NA())</f>
        <v>#N/A</v>
      </c>
      <c r="Q56" s="419" t="e">
        <f>IF(ISNUMBER(Regressions!S66),ROUND(Regressions!S66, 1), NA())</f>
        <v>#N/A</v>
      </c>
      <c r="R56" s="414" t="e">
        <f>IF(ISNUMBER(Regressions!T66),ROUND(Regressions!T66, 1), NA())</f>
        <v>#N/A</v>
      </c>
      <c r="S56" s="417">
        <f>IF(ISNUMBER(Regressions!U66),ROUND(Regressions!U66, 1), NA())</f>
        <v>49.4</v>
      </c>
      <c r="T56" s="408"/>
      <c r="U56" s="408"/>
      <c r="V56" s="408"/>
      <c r="W56" s="408"/>
      <c r="X56" s="408"/>
      <c r="Y56" s="408"/>
      <c r="Z56" s="408"/>
      <c r="AA56" s="408"/>
      <c r="AB56" s="408"/>
      <c r="AC56" s="408"/>
    </row>
    <row xmlns:x14ac="http://schemas.microsoft.com/office/spreadsheetml/2009/9/ac" r="57" x14ac:dyDescent="0.2">
      <c r="A57" s="354" t="str">
        <f>IF(ISBLANK(Regressions!A67), " ", Regressions!A67)</f>
        <v>Senegal</v>
      </c>
      <c r="B57" s="355">
        <f>IF(ISBLANK(Regressions!B67), " ", Regressions!B67)</f>
        <v>2022</v>
      </c>
      <c r="C57" s="361" t="str">
        <f>IF(ISBLANK(Regressions!C67), " ", Regressions!C67)</f>
        <v>Urban</v>
      </c>
      <c r="D57" s="357">
        <f>IF(ISBLANK(Regressions!D67), " ", Regressions!D67)</f>
        <v>3446707.882781982</v>
      </c>
      <c r="E57" s="254">
        <f>IF(ISNUMBER(Regressions!E67),ROUND(Regressions!E67, 1), NA())</f>
        <v>92.1</v>
      </c>
      <c r="F57" s="358">
        <f>IF(ISNUMBER(Regressions!F67),ROUND(Regressions!F67, 1), NA())</f>
        <v>91.9</v>
      </c>
      <c r="G57" s="255">
        <f>IF(ISNUMBER(Regressions!G67),ROUND(Regressions!G67, 1), NA())</f>
        <v>70</v>
      </c>
      <c r="H57" s="359">
        <f>IF(ISNUMBER(Regressions!H67),ROUND(Regressions!H67, 1), NA())</f>
        <v>21.9</v>
      </c>
      <c r="I57" s="256">
        <f>IF(ISNUMBER(Regressions!I67),ROUND(Regressions!I67, 1), NA())</f>
        <v>8.1</v>
      </c>
      <c r="J57" s="360">
        <f>IF(ISNUMBER(Regressions!K67),ROUND(Regressions!K67, 1), NA())</f>
        <v>92.2</v>
      </c>
      <c r="K57" s="358" t="e">
        <f>IF(ISNUMBER(Regressions!L67),ROUND(Regressions!L67, 1), NA())</f>
        <v>#N/A</v>
      </c>
      <c r="L57" s="257" t="e">
        <f>IF(ISNUMBER(Regressions!M67),ROUND(Regressions!M67, 1), NA())</f>
        <v>#N/A</v>
      </c>
      <c r="M57" s="359" t="e">
        <f>IF(ISNUMBER(Regressions!N67),ROUND(Regressions!N67, 1), NA())</f>
        <v>#N/A</v>
      </c>
      <c r="N57" s="256">
        <f>IF(ISNUMBER(Regressions!O67),ROUND(Regressions!O67, 1), NA())</f>
        <v>7.8</v>
      </c>
      <c r="O57" s="360">
        <f>IF(ISNUMBER(Regressions!Q67),ROUND(Regressions!Q67, 1), NA())</f>
        <v>53.8</v>
      </c>
      <c r="P57" s="358" t="e">
        <f>IF(ISNUMBER(Regressions!R67),ROUND(Regressions!R67, 1), NA())</f>
        <v>#N/A</v>
      </c>
      <c r="Q57" s="258" t="e">
        <f>IF(ISNUMBER(Regressions!S67),ROUND(Regressions!S67, 1), NA())</f>
        <v>#N/A</v>
      </c>
      <c r="R57" s="359" t="e">
        <f>IF(ISNUMBER(Regressions!T67),ROUND(Regressions!T67, 1), NA())</f>
        <v>#N/A</v>
      </c>
      <c r="S57" s="256">
        <f>IF(ISNUMBER(Regressions!U67),ROUND(Regressions!U67, 1), NA())</f>
        <v>46.2</v>
      </c>
    </row>
    <row xmlns:x14ac="http://schemas.microsoft.com/office/spreadsheetml/2009/9/ac" r="58" x14ac:dyDescent="0.2">
      <c r="A58" s="362" t="str">
        <f>IF(ISBLANK(Regressions!A68), " ", Regressions!A68)</f>
        <v>Senegal</v>
      </c>
      <c r="B58" s="363">
        <f>IF(ISBLANK(Regressions!B68), " ", Regressions!B68)</f>
        <v>2023</v>
      </c>
      <c r="C58" s="364" t="str">
        <f>IF(ISBLANK(Regressions!C68), " ", Regressions!C68)</f>
        <v>Urban</v>
      </c>
      <c r="D58" s="365">
        <f>IF(ISBLANK(Regressions!D68), " ", Regressions!D68)</f>
        <v>3488037.7313606641</v>
      </c>
      <c r="E58" s="366">
        <f>IF(ISNUMBER(Regressions!E68),ROUND(Regressions!E68, 1), NA())</f>
        <v>92.9</v>
      </c>
      <c r="F58" s="367">
        <f>IF(ISNUMBER(Regressions!F68),ROUND(Regressions!F68, 1), NA())</f>
        <v>92.9</v>
      </c>
      <c r="G58" s="368">
        <f>IF(ISNUMBER(Regressions!G68),ROUND(Regressions!G68, 1), NA())</f>
        <v>70</v>
      </c>
      <c r="H58" s="369">
        <f>IF(ISNUMBER(Regressions!H68),ROUND(Regressions!H68, 1), NA())</f>
        <v>23</v>
      </c>
      <c r="I58" s="370">
        <f>IF(ISNUMBER(Regressions!I68),ROUND(Regressions!I68, 1), NA())</f>
        <v>7.1</v>
      </c>
      <c r="J58" s="371">
        <f>IF(ISNUMBER(Regressions!K68),ROUND(Regressions!K68, 1), NA())</f>
        <v>93.1</v>
      </c>
      <c r="K58" s="367" t="e">
        <f>IF(ISNUMBER(Regressions!L68),ROUND(Regressions!L68, 1), NA())</f>
        <v>#N/A</v>
      </c>
      <c r="L58" s="372" t="e">
        <f>IF(ISNUMBER(Regressions!M68),ROUND(Regressions!M68, 1), NA())</f>
        <v>#N/A</v>
      </c>
      <c r="M58" s="369" t="e">
        <f>IF(ISNUMBER(Regressions!N68),ROUND(Regressions!N68, 1), NA())</f>
        <v>#N/A</v>
      </c>
      <c r="N58" s="370">
        <f>IF(ISNUMBER(Regressions!O68),ROUND(Regressions!O68, 1), NA())</f>
        <v>6.9</v>
      </c>
      <c r="O58" s="371">
        <f>IF(ISNUMBER(Regressions!Q68),ROUND(Regressions!Q68, 1), NA())</f>
        <v>57</v>
      </c>
      <c r="P58" s="367" t="e">
        <f>IF(ISNUMBER(Regressions!R68),ROUND(Regressions!R68, 1), NA())</f>
        <v>#N/A</v>
      </c>
      <c r="Q58" s="373" t="e">
        <f>IF(ISNUMBER(Regressions!S68),ROUND(Regressions!S68, 1), NA())</f>
        <v>#N/A</v>
      </c>
      <c r="R58" s="369" t="e">
        <f>IF(ISNUMBER(Regressions!T68),ROUND(Regressions!T68, 1), NA())</f>
        <v>#N/A</v>
      </c>
      <c r="S58" s="370">
        <f>IF(ISNUMBER(Regressions!U68),ROUND(Regressions!U68, 1), NA())</f>
        <v>43</v>
      </c>
    </row>
    <row xmlns:x14ac="http://schemas.microsoft.com/office/spreadsheetml/2009/9/ac" r="59" hidden="true" x14ac:dyDescent="0.2">
      <c r="A59" s="354" t="str">
        <f>IF(ISBLANK(Regressions!A69), " ", Regressions!A69)</f>
        <v>Senegal</v>
      </c>
      <c r="B59" s="355">
        <f>IF(ISBLANK(Regressions!B69), " ", Regressions!B69)</f>
        <v>2024</v>
      </c>
      <c r="C59" s="361" t="str">
        <f>IF(ISBLANK(Regressions!C69), " ", Regressions!C69)</f>
        <v>Urban</v>
      </c>
      <c r="D59" s="357" t="str">
        <f>IF(ISBLANK(Regressions!D69), " ", Regressions!D69)</f>
        <v> </v>
      </c>
      <c r="E59" s="254" t="e">
        <f>IF(ISNUMBER(Regressions!E69),ROUND(Regressions!E69, 1), NA())</f>
        <v>#N/A</v>
      </c>
      <c r="F59" s="358" t="e">
        <f>IF(ISNUMBER(Regressions!F69),ROUND(Regressions!F69, 1), NA())</f>
        <v>#N/A</v>
      </c>
      <c r="G59" s="255" t="e">
        <f>IF(ISNUMBER(Regressions!G69),ROUND(Regressions!G69, 1), NA())</f>
        <v>#N/A</v>
      </c>
      <c r="H59" s="359" t="e">
        <f>IF(ISNUMBER(Regressions!H69),ROUND(Regressions!H69, 1), NA())</f>
        <v>#N/A</v>
      </c>
      <c r="I59" s="256" t="e">
        <f>IF(ISNUMBER(Regressions!I69),ROUND(Regressions!I69, 1), NA())</f>
        <v>#N/A</v>
      </c>
      <c r="J59" s="360" t="e">
        <f>IF(ISNUMBER(Regressions!K69),ROUND(Regressions!K69, 1), NA())</f>
        <v>#N/A</v>
      </c>
      <c r="K59" s="358" t="e">
        <f>IF(ISNUMBER(Regressions!L69),ROUND(Regressions!L69, 1), NA())</f>
        <v>#N/A</v>
      </c>
      <c r="L59" s="257" t="e">
        <f>IF(ISNUMBER(Regressions!M69),ROUND(Regressions!M69, 1), NA())</f>
        <v>#N/A</v>
      </c>
      <c r="M59" s="359" t="e">
        <f>IF(ISNUMBER(Regressions!N69),ROUND(Regressions!N69, 1), NA())</f>
        <v>#N/A</v>
      </c>
      <c r="N59" s="256" t="e">
        <f>IF(ISNUMBER(Regressions!O69),ROUND(Regressions!O69, 1), NA())</f>
        <v>#N/A</v>
      </c>
      <c r="O59" s="360" t="e">
        <f>IF(ISNUMBER(Regressions!Q69),ROUND(Regressions!Q69, 1), NA())</f>
        <v>#N/A</v>
      </c>
      <c r="P59" s="358" t="e">
        <f>IF(ISNUMBER(Regressions!R69),ROUND(Regressions!R69, 1), NA())</f>
        <v>#N/A</v>
      </c>
      <c r="Q59" s="258" t="e">
        <f>IF(ISNUMBER(Regressions!S69),ROUND(Regressions!S69, 1), NA())</f>
        <v>#N/A</v>
      </c>
      <c r="R59" s="359" t="e">
        <f>IF(ISNUMBER(Regressions!T69),ROUND(Regressions!T69, 1), NA())</f>
        <v>#N/A</v>
      </c>
      <c r="S59" s="256" t="e">
        <f>IF(ISNUMBER(Regressions!U69),ROUND(Regressions!U69, 1), NA())</f>
        <v>#N/A</v>
      </c>
    </row>
    <row xmlns:x14ac="http://schemas.microsoft.com/office/spreadsheetml/2009/9/ac" r="60" hidden="true" x14ac:dyDescent="0.2">
      <c r="A60" s="354" t="str">
        <f>IF(ISBLANK(Regressions!A70), " ", Regressions!A70)</f>
        <v>Senegal</v>
      </c>
      <c r="B60" s="355">
        <f>IF(ISBLANK(Regressions!B70), " ", Regressions!B70)</f>
        <v>2025</v>
      </c>
      <c r="C60" s="361" t="str">
        <f>IF(ISBLANK(Regressions!C70), " ", Regressions!C70)</f>
        <v>Urban</v>
      </c>
      <c r="D60" s="357" t="str">
        <f>IF(ISBLANK(Regressions!D70), " ", Regressions!D70)</f>
        <v> </v>
      </c>
      <c r="E60" s="254" t="e">
        <f>IF(ISNUMBER(Regressions!E70),ROUND(Regressions!E70, 1), NA())</f>
        <v>#N/A</v>
      </c>
      <c r="F60" s="358" t="e">
        <f>IF(ISNUMBER(Regressions!F70),ROUND(Regressions!F70, 1), NA())</f>
        <v>#N/A</v>
      </c>
      <c r="G60" s="255" t="e">
        <f>IF(ISNUMBER(Regressions!G70),ROUND(Regressions!G70, 1), NA())</f>
        <v>#N/A</v>
      </c>
      <c r="H60" s="359" t="e">
        <f>IF(ISNUMBER(Regressions!H70),ROUND(Regressions!H70, 1), NA())</f>
        <v>#N/A</v>
      </c>
      <c r="I60" s="256" t="e">
        <f>IF(ISNUMBER(Regressions!I70),ROUND(Regressions!I70, 1), NA())</f>
        <v>#N/A</v>
      </c>
      <c r="J60" s="360" t="e">
        <f>IF(ISNUMBER(Regressions!K70),ROUND(Regressions!K70, 1), NA())</f>
        <v>#N/A</v>
      </c>
      <c r="K60" s="358" t="e">
        <f>IF(ISNUMBER(Regressions!L70),ROUND(Regressions!L70, 1), NA())</f>
        <v>#N/A</v>
      </c>
      <c r="L60" s="257" t="e">
        <f>IF(ISNUMBER(Regressions!M70),ROUND(Regressions!M70, 1), NA())</f>
        <v>#N/A</v>
      </c>
      <c r="M60" s="359" t="e">
        <f>IF(ISNUMBER(Regressions!N70),ROUND(Regressions!N70, 1), NA())</f>
        <v>#N/A</v>
      </c>
      <c r="N60" s="256" t="e">
        <f>IF(ISNUMBER(Regressions!O70),ROUND(Regressions!O70, 1), NA())</f>
        <v>#N/A</v>
      </c>
      <c r="O60" s="360" t="e">
        <f>IF(ISNUMBER(Regressions!Q70),ROUND(Regressions!Q70, 1), NA())</f>
        <v>#N/A</v>
      </c>
      <c r="P60" s="358" t="e">
        <f>IF(ISNUMBER(Regressions!R70),ROUND(Regressions!R70, 1), NA())</f>
        <v>#N/A</v>
      </c>
      <c r="Q60" s="258" t="e">
        <f>IF(ISNUMBER(Regressions!S70),ROUND(Regressions!S70, 1), NA())</f>
        <v>#N/A</v>
      </c>
      <c r="R60" s="359" t="e">
        <f>IF(ISNUMBER(Regressions!T70),ROUND(Regressions!T70, 1), NA())</f>
        <v>#N/A</v>
      </c>
      <c r="S60" s="256" t="e">
        <f>IF(ISNUMBER(Regressions!U70),ROUND(Regressions!U70, 1), NA())</f>
        <v>#N/A</v>
      </c>
    </row>
    <row xmlns:x14ac="http://schemas.microsoft.com/office/spreadsheetml/2009/9/ac" r="61" hidden="true" x14ac:dyDescent="0.2">
      <c r="A61" s="354" t="str">
        <f>IF(ISBLANK(Regressions!A71), " ", Regressions!A71)</f>
        <v>Senegal</v>
      </c>
      <c r="B61" s="355">
        <f>IF(ISBLANK(Regressions!B71), " ", Regressions!B71)</f>
        <v>2026</v>
      </c>
      <c r="C61" s="361" t="str">
        <f>IF(ISBLANK(Regressions!C71), " ", Regressions!C71)</f>
        <v>Urban</v>
      </c>
      <c r="D61" s="357" t="str">
        <f>IF(ISBLANK(Regressions!D71), " ", Regressions!D71)</f>
        <v> </v>
      </c>
      <c r="E61" s="254" t="e">
        <f>IF(ISNUMBER(Regressions!E71),ROUND(Regressions!E71, 1), NA())</f>
        <v>#N/A</v>
      </c>
      <c r="F61" s="358" t="e">
        <f>IF(ISNUMBER(Regressions!F71),ROUND(Regressions!F71, 1), NA())</f>
        <v>#N/A</v>
      </c>
      <c r="G61" s="255" t="e">
        <f>IF(ISNUMBER(Regressions!G71),ROUND(Regressions!G71, 1), NA())</f>
        <v>#N/A</v>
      </c>
      <c r="H61" s="359" t="e">
        <f>IF(ISNUMBER(Regressions!H71),ROUND(Regressions!H71, 1), NA())</f>
        <v>#N/A</v>
      </c>
      <c r="I61" s="256" t="e">
        <f>IF(ISNUMBER(Regressions!I71),ROUND(Regressions!I71, 1), NA())</f>
        <v>#N/A</v>
      </c>
      <c r="J61" s="360" t="e">
        <f>IF(ISNUMBER(Regressions!K71),ROUND(Regressions!K71, 1), NA())</f>
        <v>#N/A</v>
      </c>
      <c r="K61" s="358" t="e">
        <f>IF(ISNUMBER(Regressions!L71),ROUND(Regressions!L71, 1), NA())</f>
        <v>#N/A</v>
      </c>
      <c r="L61" s="257" t="e">
        <f>IF(ISNUMBER(Regressions!M71),ROUND(Regressions!M71, 1), NA())</f>
        <v>#N/A</v>
      </c>
      <c r="M61" s="359" t="e">
        <f>IF(ISNUMBER(Regressions!N71),ROUND(Regressions!N71, 1), NA())</f>
        <v>#N/A</v>
      </c>
      <c r="N61" s="256" t="e">
        <f>IF(ISNUMBER(Regressions!O71),ROUND(Regressions!O71, 1), NA())</f>
        <v>#N/A</v>
      </c>
      <c r="O61" s="360" t="e">
        <f>IF(ISNUMBER(Regressions!Q71),ROUND(Regressions!Q71, 1), NA())</f>
        <v>#N/A</v>
      </c>
      <c r="P61" s="358" t="e">
        <f>IF(ISNUMBER(Regressions!R71),ROUND(Regressions!R71, 1), NA())</f>
        <v>#N/A</v>
      </c>
      <c r="Q61" s="258" t="e">
        <f>IF(ISNUMBER(Regressions!S71),ROUND(Regressions!S71, 1), NA())</f>
        <v>#N/A</v>
      </c>
      <c r="R61" s="359" t="e">
        <f>IF(ISNUMBER(Regressions!T71),ROUND(Regressions!T71, 1), NA())</f>
        <v>#N/A</v>
      </c>
      <c r="S61" s="256" t="e">
        <f>IF(ISNUMBER(Regressions!U71),ROUND(Regressions!U71, 1), NA())</f>
        <v>#N/A</v>
      </c>
    </row>
    <row xmlns:x14ac="http://schemas.microsoft.com/office/spreadsheetml/2009/9/ac" r="62" hidden="true" x14ac:dyDescent="0.2">
      <c r="A62" s="354" t="str">
        <f>IF(ISBLANK(Regressions!A72), " ", Regressions!A72)</f>
        <v>Senegal</v>
      </c>
      <c r="B62" s="355">
        <f>IF(ISBLANK(Regressions!B72), " ", Regressions!B72)</f>
        <v>2027</v>
      </c>
      <c r="C62" s="361" t="str">
        <f>IF(ISBLANK(Regressions!C72), " ", Regressions!C72)</f>
        <v>Urban</v>
      </c>
      <c r="D62" s="357" t="str">
        <f>IF(ISBLANK(Regressions!D72), " ", Regressions!D72)</f>
        <v> </v>
      </c>
      <c r="E62" s="254" t="e">
        <f>IF(ISNUMBER(Regressions!E72),ROUND(Regressions!E72, 1), NA())</f>
        <v>#N/A</v>
      </c>
      <c r="F62" s="358" t="e">
        <f>IF(ISNUMBER(Regressions!F72),ROUND(Regressions!F72, 1), NA())</f>
        <v>#N/A</v>
      </c>
      <c r="G62" s="255" t="e">
        <f>IF(ISNUMBER(Regressions!G72),ROUND(Regressions!G72, 1), NA())</f>
        <v>#N/A</v>
      </c>
      <c r="H62" s="359" t="e">
        <f>IF(ISNUMBER(Regressions!H72),ROUND(Regressions!H72, 1), NA())</f>
        <v>#N/A</v>
      </c>
      <c r="I62" s="256" t="e">
        <f>IF(ISNUMBER(Regressions!I72),ROUND(Regressions!I72, 1), NA())</f>
        <v>#N/A</v>
      </c>
      <c r="J62" s="360" t="e">
        <f>IF(ISNUMBER(Regressions!K72),ROUND(Regressions!K72, 1), NA())</f>
        <v>#N/A</v>
      </c>
      <c r="K62" s="358" t="e">
        <f>IF(ISNUMBER(Regressions!L72),ROUND(Regressions!L72, 1), NA())</f>
        <v>#N/A</v>
      </c>
      <c r="L62" s="257" t="e">
        <f>IF(ISNUMBER(Regressions!M72),ROUND(Regressions!M72, 1), NA())</f>
        <v>#N/A</v>
      </c>
      <c r="M62" s="359" t="e">
        <f>IF(ISNUMBER(Regressions!N72),ROUND(Regressions!N72, 1), NA())</f>
        <v>#N/A</v>
      </c>
      <c r="N62" s="256" t="e">
        <f>IF(ISNUMBER(Regressions!O72),ROUND(Regressions!O72, 1), NA())</f>
        <v>#N/A</v>
      </c>
      <c r="O62" s="360" t="e">
        <f>IF(ISNUMBER(Regressions!Q72),ROUND(Regressions!Q72, 1), NA())</f>
        <v>#N/A</v>
      </c>
      <c r="P62" s="358" t="e">
        <f>IF(ISNUMBER(Regressions!R72),ROUND(Regressions!R72, 1), NA())</f>
        <v>#N/A</v>
      </c>
      <c r="Q62" s="258" t="e">
        <f>IF(ISNUMBER(Regressions!S72),ROUND(Regressions!S72, 1), NA())</f>
        <v>#N/A</v>
      </c>
      <c r="R62" s="359" t="e">
        <f>IF(ISNUMBER(Regressions!T72),ROUND(Regressions!T72, 1), NA())</f>
        <v>#N/A</v>
      </c>
      <c r="S62" s="256" t="e">
        <f>IF(ISNUMBER(Regressions!U72),ROUND(Regressions!U72, 1), NA())</f>
        <v>#N/A</v>
      </c>
    </row>
    <row xmlns:x14ac="http://schemas.microsoft.com/office/spreadsheetml/2009/9/ac" r="63" hidden="true" x14ac:dyDescent="0.2">
      <c r="A63" s="354" t="str">
        <f>IF(ISBLANK(Regressions!A73), " ", Regressions!A73)</f>
        <v>Senegal</v>
      </c>
      <c r="B63" s="355">
        <f>IF(ISBLANK(Regressions!B73), " ", Regressions!B73)</f>
        <v>2028</v>
      </c>
      <c r="C63" s="361" t="str">
        <f>IF(ISBLANK(Regressions!C73), " ", Regressions!C73)</f>
        <v>Urban</v>
      </c>
      <c r="D63" s="357" t="str">
        <f>IF(ISBLANK(Regressions!D73), " ", Regressions!D73)</f>
        <v> </v>
      </c>
      <c r="E63" s="254" t="e">
        <f>IF(ISNUMBER(Regressions!E73),ROUND(Regressions!E73, 1), NA())</f>
        <v>#N/A</v>
      </c>
      <c r="F63" s="358" t="e">
        <f>IF(ISNUMBER(Regressions!F73),ROUND(Regressions!F73, 1), NA())</f>
        <v>#N/A</v>
      </c>
      <c r="G63" s="255" t="e">
        <f>IF(ISNUMBER(Regressions!G73),ROUND(Regressions!G73, 1), NA())</f>
        <v>#N/A</v>
      </c>
      <c r="H63" s="359" t="e">
        <f>IF(ISNUMBER(Regressions!H73),ROUND(Regressions!H73, 1), NA())</f>
        <v>#N/A</v>
      </c>
      <c r="I63" s="256" t="e">
        <f>IF(ISNUMBER(Regressions!I73),ROUND(Regressions!I73, 1), NA())</f>
        <v>#N/A</v>
      </c>
      <c r="J63" s="360" t="e">
        <f>IF(ISNUMBER(Regressions!K73),ROUND(Regressions!K73, 1), NA())</f>
        <v>#N/A</v>
      </c>
      <c r="K63" s="358" t="e">
        <f>IF(ISNUMBER(Regressions!L73),ROUND(Regressions!L73, 1), NA())</f>
        <v>#N/A</v>
      </c>
      <c r="L63" s="257" t="e">
        <f>IF(ISNUMBER(Regressions!M73),ROUND(Regressions!M73, 1), NA())</f>
        <v>#N/A</v>
      </c>
      <c r="M63" s="359" t="e">
        <f>IF(ISNUMBER(Regressions!N73),ROUND(Regressions!N73, 1), NA())</f>
        <v>#N/A</v>
      </c>
      <c r="N63" s="256" t="e">
        <f>IF(ISNUMBER(Regressions!O73),ROUND(Regressions!O73, 1), NA())</f>
        <v>#N/A</v>
      </c>
      <c r="O63" s="360" t="e">
        <f>IF(ISNUMBER(Regressions!Q73),ROUND(Regressions!Q73, 1), NA())</f>
        <v>#N/A</v>
      </c>
      <c r="P63" s="358" t="e">
        <f>IF(ISNUMBER(Regressions!R73),ROUND(Regressions!R73, 1), NA())</f>
        <v>#N/A</v>
      </c>
      <c r="Q63" s="258" t="e">
        <f>IF(ISNUMBER(Regressions!S73),ROUND(Regressions!S73, 1), NA())</f>
        <v>#N/A</v>
      </c>
      <c r="R63" s="359" t="e">
        <f>IF(ISNUMBER(Regressions!T73),ROUND(Regressions!T73, 1), NA())</f>
        <v>#N/A</v>
      </c>
      <c r="S63" s="256" t="e">
        <f>IF(ISNUMBER(Regressions!U73),ROUND(Regressions!U73, 1), NA())</f>
        <v>#N/A</v>
      </c>
    </row>
    <row xmlns:x14ac="http://schemas.microsoft.com/office/spreadsheetml/2009/9/ac" r="64" hidden="true" x14ac:dyDescent="0.2">
      <c r="A64" s="354" t="str">
        <f>IF(ISBLANK(Regressions!A74), " ", Regressions!A74)</f>
        <v>Senegal</v>
      </c>
      <c r="B64" s="355">
        <f>IF(ISBLANK(Regressions!B74), " ", Regressions!B74)</f>
        <v>2029</v>
      </c>
      <c r="C64" s="361" t="str">
        <f>IF(ISBLANK(Regressions!C74), " ", Regressions!C74)</f>
        <v>Urban</v>
      </c>
      <c r="D64" s="357" t="str">
        <f>IF(ISBLANK(Regressions!D74), " ", Regressions!D74)</f>
        <v> </v>
      </c>
      <c r="E64" s="254" t="e">
        <f>IF(ISNUMBER(Regressions!E74),ROUND(Regressions!E74, 1), NA())</f>
        <v>#N/A</v>
      </c>
      <c r="F64" s="358" t="e">
        <f>IF(ISNUMBER(Regressions!F74),ROUND(Regressions!F74, 1), NA())</f>
        <v>#N/A</v>
      </c>
      <c r="G64" s="255" t="e">
        <f>IF(ISNUMBER(Regressions!G74),ROUND(Regressions!G74, 1), NA())</f>
        <v>#N/A</v>
      </c>
      <c r="H64" s="359" t="e">
        <f>IF(ISNUMBER(Regressions!H74),ROUND(Regressions!H74, 1), NA())</f>
        <v>#N/A</v>
      </c>
      <c r="I64" s="256" t="e">
        <f>IF(ISNUMBER(Regressions!I74),ROUND(Regressions!I74, 1), NA())</f>
        <v>#N/A</v>
      </c>
      <c r="J64" s="360" t="e">
        <f>IF(ISNUMBER(Regressions!K74),ROUND(Regressions!K74, 1), NA())</f>
        <v>#N/A</v>
      </c>
      <c r="K64" s="358" t="e">
        <f>IF(ISNUMBER(Regressions!L74),ROUND(Regressions!L74, 1), NA())</f>
        <v>#N/A</v>
      </c>
      <c r="L64" s="257" t="e">
        <f>IF(ISNUMBER(Regressions!M74),ROUND(Regressions!M74, 1), NA())</f>
        <v>#N/A</v>
      </c>
      <c r="M64" s="359" t="e">
        <f>IF(ISNUMBER(Regressions!N74),ROUND(Regressions!N74, 1), NA())</f>
        <v>#N/A</v>
      </c>
      <c r="N64" s="256" t="e">
        <f>IF(ISNUMBER(Regressions!O74),ROUND(Regressions!O74, 1), NA())</f>
        <v>#N/A</v>
      </c>
      <c r="O64" s="360" t="e">
        <f>IF(ISNUMBER(Regressions!Q74),ROUND(Regressions!Q74, 1), NA())</f>
        <v>#N/A</v>
      </c>
      <c r="P64" s="358" t="e">
        <f>IF(ISNUMBER(Regressions!R74),ROUND(Regressions!R74, 1), NA())</f>
        <v>#N/A</v>
      </c>
      <c r="Q64" s="258" t="e">
        <f>IF(ISNUMBER(Regressions!S74),ROUND(Regressions!S74, 1), NA())</f>
        <v>#N/A</v>
      </c>
      <c r="R64" s="359" t="e">
        <f>IF(ISNUMBER(Regressions!T74),ROUND(Regressions!T74, 1), NA())</f>
        <v>#N/A</v>
      </c>
      <c r="S64" s="256" t="e">
        <f>IF(ISNUMBER(Regressions!U74),ROUND(Regressions!U74, 1), NA())</f>
        <v>#N/A</v>
      </c>
    </row>
    <row xmlns:x14ac="http://schemas.microsoft.com/office/spreadsheetml/2009/9/ac" r="65" hidden="true" x14ac:dyDescent="0.2">
      <c r="A65" s="354" t="str">
        <f>IF(ISBLANK(Regressions!A75), " ", Regressions!A75)</f>
        <v>Senegal</v>
      </c>
      <c r="B65" s="355">
        <f>IF(ISBLANK(Regressions!B75), " ", Regressions!B75)</f>
        <v>2030</v>
      </c>
      <c r="C65" s="361" t="str">
        <f>IF(ISBLANK(Regressions!C75), " ", Regressions!C75)</f>
        <v>Urban</v>
      </c>
      <c r="D65" s="357" t="str">
        <f>IF(ISBLANK(Regressions!D75), " ", Regressions!D75)</f>
        <v> </v>
      </c>
      <c r="E65" s="254" t="e">
        <f>IF(ISNUMBER(Regressions!E75),ROUND(Regressions!E75, 1), NA())</f>
        <v>#N/A</v>
      </c>
      <c r="F65" s="358" t="e">
        <f>IF(ISNUMBER(Regressions!F75),ROUND(Regressions!F75, 1), NA())</f>
        <v>#N/A</v>
      </c>
      <c r="G65" s="255" t="e">
        <f>IF(ISNUMBER(Regressions!G75),ROUND(Regressions!G75, 1), NA())</f>
        <v>#N/A</v>
      </c>
      <c r="H65" s="359" t="e">
        <f>IF(ISNUMBER(Regressions!H75),ROUND(Regressions!H75, 1), NA())</f>
        <v>#N/A</v>
      </c>
      <c r="I65" s="256" t="e">
        <f>IF(ISNUMBER(Regressions!I75),ROUND(Regressions!I75, 1), NA())</f>
        <v>#N/A</v>
      </c>
      <c r="J65" s="360" t="e">
        <f>IF(ISNUMBER(Regressions!K75),ROUND(Regressions!K75, 1), NA())</f>
        <v>#N/A</v>
      </c>
      <c r="K65" s="358" t="e">
        <f>IF(ISNUMBER(Regressions!L75),ROUND(Regressions!L75, 1), NA())</f>
        <v>#N/A</v>
      </c>
      <c r="L65" s="257" t="e">
        <f>IF(ISNUMBER(Regressions!M75),ROUND(Regressions!M75, 1), NA())</f>
        <v>#N/A</v>
      </c>
      <c r="M65" s="359" t="e">
        <f>IF(ISNUMBER(Regressions!N75),ROUND(Regressions!N75, 1), NA())</f>
        <v>#N/A</v>
      </c>
      <c r="N65" s="256" t="e">
        <f>IF(ISNUMBER(Regressions!O75),ROUND(Regressions!O75, 1), NA())</f>
        <v>#N/A</v>
      </c>
      <c r="O65" s="360" t="e">
        <f>IF(ISNUMBER(Regressions!Q75),ROUND(Regressions!Q75, 1), NA())</f>
        <v>#N/A</v>
      </c>
      <c r="P65" s="358" t="e">
        <f>IF(ISNUMBER(Regressions!R75),ROUND(Regressions!R75, 1), NA())</f>
        <v>#N/A</v>
      </c>
      <c r="Q65" s="258" t="e">
        <f>IF(ISNUMBER(Regressions!S75),ROUND(Regressions!S75, 1), NA())</f>
        <v>#N/A</v>
      </c>
      <c r="R65" s="359" t="e">
        <f>IF(ISNUMBER(Regressions!T75),ROUND(Regressions!T75, 1), NA())</f>
        <v>#N/A</v>
      </c>
      <c r="S65" s="256" t="e">
        <f>IF(ISNUMBER(Regressions!U75),ROUND(Regressions!U75, 1), NA())</f>
        <v>#N/A</v>
      </c>
    </row>
    <row xmlns:x14ac="http://schemas.microsoft.com/office/spreadsheetml/2009/9/ac" r="66" x14ac:dyDescent="0.2">
      <c r="A66" s="354" t="str">
        <f>IF(ISBLANK(Regressions!A76), " ", Regressions!A76)</f>
        <v>Senegal</v>
      </c>
      <c r="B66" s="355">
        <f>IF(ISBLANK(Regressions!B76), " ", Regressions!B76)</f>
        <v>2000</v>
      </c>
      <c r="C66" s="361" t="str">
        <f>IF(ISBLANK(Regressions!C76), " ", Regressions!C76)</f>
        <v>Rural</v>
      </c>
      <c r="D66" s="357">
        <f>IF(ISBLANK(Regressions!D76), " ", Regressions!D76)</f>
        <v>2413373.8699408718</v>
      </c>
      <c r="E66" s="254">
        <f>IF(ISNUMBER(Regressions!E76),ROUND(Regressions!E76, 1), NA())</f>
        <v>36.9</v>
      </c>
      <c r="F66" s="358">
        <f>IF(ISNUMBER(Regressions!F76),ROUND(Regressions!F76, 1), NA())</f>
        <v>13.3</v>
      </c>
      <c r="G66" s="255" t="e">
        <f>IF(ISNUMBER(Regressions!G76),ROUND(Regressions!G76, 1), NA())</f>
        <v>#N/A</v>
      </c>
      <c r="H66" s="359" t="e">
        <f>IF(ISNUMBER(Regressions!H76),ROUND(Regressions!H76, 1), NA())</f>
        <v>#N/A</v>
      </c>
      <c r="I66" s="256">
        <f>IF(ISNUMBER(Regressions!I76),ROUND(Regressions!I76, 1), NA())</f>
        <v>86.7</v>
      </c>
      <c r="J66" s="360">
        <f>IF(ISNUMBER(Regressions!K76),ROUND(Regressions!K76, 1), NA())</f>
        <v>41.9</v>
      </c>
      <c r="K66" s="358" t="e">
        <f>IF(ISNUMBER(Regressions!L76),ROUND(Regressions!L76, 1), NA())</f>
        <v>#N/A</v>
      </c>
      <c r="L66" s="257" t="e">
        <f>IF(ISNUMBER(Regressions!M76),ROUND(Regressions!M76, 1), NA())</f>
        <v>#N/A</v>
      </c>
      <c r="M66" s="359" t="e">
        <f>IF(ISNUMBER(Regressions!N76),ROUND(Regressions!N76, 1), NA())</f>
        <v>#N/A</v>
      </c>
      <c r="N66" s="256">
        <f>IF(ISNUMBER(Regressions!O76),ROUND(Regressions!O76, 1), NA())</f>
        <v>58.1</v>
      </c>
      <c r="O66" s="360" t="e">
        <f>IF(ISNUMBER(Regressions!Q76),ROUND(Regressions!Q76, 1), NA())</f>
        <v>#N/A</v>
      </c>
      <c r="P66" s="358" t="e">
        <f>IF(ISNUMBER(Regressions!R76),ROUND(Regressions!R76, 1), NA())</f>
        <v>#N/A</v>
      </c>
      <c r="Q66" s="258" t="e">
        <f>IF(ISNUMBER(Regressions!S76),ROUND(Regressions!S76, 1), NA())</f>
        <v>#N/A</v>
      </c>
      <c r="R66" s="359" t="e">
        <f>IF(ISNUMBER(Regressions!T76),ROUND(Regressions!T76, 1), NA())</f>
        <v>#N/A</v>
      </c>
      <c r="S66" s="256" t="e">
        <f>IF(ISNUMBER(Regressions!U76),ROUND(Regressions!U76, 1), NA())</f>
        <v>#N/A</v>
      </c>
    </row>
    <row xmlns:x14ac="http://schemas.microsoft.com/office/spreadsheetml/2009/9/ac" r="67" x14ac:dyDescent="0.2">
      <c r="A67" s="354" t="str">
        <f>IF(ISBLANK(Regressions!A77), " ", Regressions!A77)</f>
        <v>Senegal</v>
      </c>
      <c r="B67" s="355">
        <f>IF(ISBLANK(Regressions!B77), " ", Regressions!B77)</f>
        <v>2001</v>
      </c>
      <c r="C67" s="361" t="str">
        <f>IF(ISBLANK(Regressions!C77), " ", Regressions!C77)</f>
        <v>Rural</v>
      </c>
      <c r="D67" s="357">
        <f>IF(ISBLANK(Regressions!D77), " ", Regressions!D77)</f>
        <v>2453049.276519584</v>
      </c>
      <c r="E67" s="254">
        <f>IF(ISNUMBER(Regressions!E77),ROUND(Regressions!E77, 1), NA())</f>
        <v>36.9</v>
      </c>
      <c r="F67" s="358">
        <f>IF(ISNUMBER(Regressions!F77),ROUND(Regressions!F77, 1), NA())</f>
        <v>13.3</v>
      </c>
      <c r="G67" s="255" t="e">
        <f>IF(ISNUMBER(Regressions!G77),ROUND(Regressions!G77, 1), NA())</f>
        <v>#N/A</v>
      </c>
      <c r="H67" s="359" t="e">
        <f>IF(ISNUMBER(Regressions!H77),ROUND(Regressions!H77, 1), NA())</f>
        <v>#N/A</v>
      </c>
      <c r="I67" s="256">
        <f>IF(ISNUMBER(Regressions!I77),ROUND(Regressions!I77, 1), NA())</f>
        <v>86.7</v>
      </c>
      <c r="J67" s="360">
        <f>IF(ISNUMBER(Regressions!K77),ROUND(Regressions!K77, 1), NA())</f>
        <v>41.9</v>
      </c>
      <c r="K67" s="358" t="e">
        <f>IF(ISNUMBER(Regressions!L77),ROUND(Regressions!L77, 1), NA())</f>
        <v>#N/A</v>
      </c>
      <c r="L67" s="257" t="e">
        <f>IF(ISNUMBER(Regressions!M77),ROUND(Regressions!M77, 1), NA())</f>
        <v>#N/A</v>
      </c>
      <c r="M67" s="359" t="e">
        <f>IF(ISNUMBER(Regressions!N77),ROUND(Regressions!N77, 1), NA())</f>
        <v>#N/A</v>
      </c>
      <c r="N67" s="256">
        <f>IF(ISNUMBER(Regressions!O77),ROUND(Regressions!O77, 1), NA())</f>
        <v>58.1</v>
      </c>
      <c r="O67" s="360" t="e">
        <f>IF(ISNUMBER(Regressions!Q77),ROUND(Regressions!Q77, 1), NA())</f>
        <v>#N/A</v>
      </c>
      <c r="P67" s="358" t="e">
        <f>IF(ISNUMBER(Regressions!R77),ROUND(Regressions!R77, 1), NA())</f>
        <v>#N/A</v>
      </c>
      <c r="Q67" s="258" t="e">
        <f>IF(ISNUMBER(Regressions!S77),ROUND(Regressions!S77, 1), NA())</f>
        <v>#N/A</v>
      </c>
      <c r="R67" s="359" t="e">
        <f>IF(ISNUMBER(Regressions!T77),ROUND(Regressions!T77, 1), NA())</f>
        <v>#N/A</v>
      </c>
      <c r="S67" s="256" t="e">
        <f>IF(ISNUMBER(Regressions!U77),ROUND(Regressions!U77, 1), NA())</f>
        <v>#N/A</v>
      </c>
    </row>
    <row xmlns:x14ac="http://schemas.microsoft.com/office/spreadsheetml/2009/9/ac" r="68" x14ac:dyDescent="0.2">
      <c r="A68" s="354" t="str">
        <f>IF(ISBLANK(Regressions!A78), " ", Regressions!A78)</f>
        <v>Senegal</v>
      </c>
      <c r="B68" s="355">
        <f>IF(ISBLANK(Regressions!B78), " ", Regressions!B78)</f>
        <v>2002</v>
      </c>
      <c r="C68" s="361" t="str">
        <f>IF(ISBLANK(Regressions!C78), " ", Regressions!C78)</f>
        <v>Rural</v>
      </c>
      <c r="D68" s="357">
        <f>IF(ISBLANK(Regressions!D78), " ", Regressions!D78)</f>
        <v>2493779.6889596172</v>
      </c>
      <c r="E68" s="254">
        <f>IF(ISNUMBER(Regressions!E78),ROUND(Regressions!E78, 1), NA())</f>
        <v>36.9</v>
      </c>
      <c r="F68" s="358">
        <f>IF(ISNUMBER(Regressions!F78),ROUND(Regressions!F78, 1), NA())</f>
        <v>13.3</v>
      </c>
      <c r="G68" s="255" t="e">
        <f>IF(ISNUMBER(Regressions!G78),ROUND(Regressions!G78, 1), NA())</f>
        <v>#N/A</v>
      </c>
      <c r="H68" s="359" t="e">
        <f>IF(ISNUMBER(Regressions!H78),ROUND(Regressions!H78, 1), NA())</f>
        <v>#N/A</v>
      </c>
      <c r="I68" s="256">
        <f>IF(ISNUMBER(Regressions!I78),ROUND(Regressions!I78, 1), NA())</f>
        <v>86.7</v>
      </c>
      <c r="J68" s="360">
        <f>IF(ISNUMBER(Regressions!K78),ROUND(Regressions!K78, 1), NA())</f>
        <v>41.9</v>
      </c>
      <c r="K68" s="358" t="e">
        <f>IF(ISNUMBER(Regressions!L78),ROUND(Regressions!L78, 1), NA())</f>
        <v>#N/A</v>
      </c>
      <c r="L68" s="257" t="e">
        <f>IF(ISNUMBER(Regressions!M78),ROUND(Regressions!M78, 1), NA())</f>
        <v>#N/A</v>
      </c>
      <c r="M68" s="359" t="e">
        <f>IF(ISNUMBER(Regressions!N78),ROUND(Regressions!N78, 1), NA())</f>
        <v>#N/A</v>
      </c>
      <c r="N68" s="256">
        <f>IF(ISNUMBER(Regressions!O78),ROUND(Regressions!O78, 1), NA())</f>
        <v>58.1</v>
      </c>
      <c r="O68" s="360" t="e">
        <f>IF(ISNUMBER(Regressions!Q78),ROUND(Regressions!Q78, 1), NA())</f>
        <v>#N/A</v>
      </c>
      <c r="P68" s="358" t="e">
        <f>IF(ISNUMBER(Regressions!R78),ROUND(Regressions!R78, 1), NA())</f>
        <v>#N/A</v>
      </c>
      <c r="Q68" s="258" t="e">
        <f>IF(ISNUMBER(Regressions!S78),ROUND(Regressions!S78, 1), NA())</f>
        <v>#N/A</v>
      </c>
      <c r="R68" s="359" t="e">
        <f>IF(ISNUMBER(Regressions!T78),ROUND(Regressions!T78, 1), NA())</f>
        <v>#N/A</v>
      </c>
      <c r="S68" s="256" t="e">
        <f>IF(ISNUMBER(Regressions!U78),ROUND(Regressions!U78, 1), NA())</f>
        <v>#N/A</v>
      </c>
    </row>
    <row xmlns:x14ac="http://schemas.microsoft.com/office/spreadsheetml/2009/9/ac" r="69" x14ac:dyDescent="0.2">
      <c r="A69" s="354" t="str">
        <f>IF(ISBLANK(Regressions!A79), " ", Regressions!A79)</f>
        <v>Senegal</v>
      </c>
      <c r="B69" s="355">
        <f>IF(ISBLANK(Regressions!B79), " ", Regressions!B79)</f>
        <v>2003</v>
      </c>
      <c r="C69" s="361" t="str">
        <f>IF(ISBLANK(Regressions!C79), " ", Regressions!C79)</f>
        <v>Rural</v>
      </c>
      <c r="D69" s="357">
        <f>IF(ISBLANK(Regressions!D79), " ", Regressions!D79)</f>
        <v>2529433.2624572748</v>
      </c>
      <c r="E69" s="254">
        <f>IF(ISNUMBER(Regressions!E79),ROUND(Regressions!E79, 1), NA())</f>
        <v>36.9</v>
      </c>
      <c r="F69" s="358">
        <f>IF(ISNUMBER(Regressions!F79),ROUND(Regressions!F79, 1), NA())</f>
        <v>13.3</v>
      </c>
      <c r="G69" s="255" t="e">
        <f>IF(ISNUMBER(Regressions!G79),ROUND(Regressions!G79, 1), NA())</f>
        <v>#N/A</v>
      </c>
      <c r="H69" s="359" t="e">
        <f>IF(ISNUMBER(Regressions!H79),ROUND(Regressions!H79, 1), NA())</f>
        <v>#N/A</v>
      </c>
      <c r="I69" s="256">
        <f>IF(ISNUMBER(Regressions!I79),ROUND(Regressions!I79, 1), NA())</f>
        <v>86.7</v>
      </c>
      <c r="J69" s="360">
        <f>IF(ISNUMBER(Regressions!K79),ROUND(Regressions!K79, 1), NA())</f>
        <v>41.9</v>
      </c>
      <c r="K69" s="358" t="e">
        <f>IF(ISNUMBER(Regressions!L79),ROUND(Regressions!L79, 1), NA())</f>
        <v>#N/A</v>
      </c>
      <c r="L69" s="257" t="e">
        <f>IF(ISNUMBER(Regressions!M79),ROUND(Regressions!M79, 1), NA())</f>
        <v>#N/A</v>
      </c>
      <c r="M69" s="359" t="e">
        <f>IF(ISNUMBER(Regressions!N79),ROUND(Regressions!N79, 1), NA())</f>
        <v>#N/A</v>
      </c>
      <c r="N69" s="256">
        <f>IF(ISNUMBER(Regressions!O79),ROUND(Regressions!O79, 1), NA())</f>
        <v>58.1</v>
      </c>
      <c r="O69" s="360" t="e">
        <f>IF(ISNUMBER(Regressions!Q79),ROUND(Regressions!Q79, 1), NA())</f>
        <v>#N/A</v>
      </c>
      <c r="P69" s="358" t="e">
        <f>IF(ISNUMBER(Regressions!R79),ROUND(Regressions!R79, 1), NA())</f>
        <v>#N/A</v>
      </c>
      <c r="Q69" s="258" t="e">
        <f>IF(ISNUMBER(Regressions!S79),ROUND(Regressions!S79, 1), NA())</f>
        <v>#N/A</v>
      </c>
      <c r="R69" s="359" t="e">
        <f>IF(ISNUMBER(Regressions!T79),ROUND(Regressions!T79, 1), NA())</f>
        <v>#N/A</v>
      </c>
      <c r="S69" s="256" t="e">
        <f>IF(ISNUMBER(Regressions!U79),ROUND(Regressions!U79, 1), NA())</f>
        <v>#N/A</v>
      </c>
    </row>
    <row xmlns:x14ac="http://schemas.microsoft.com/office/spreadsheetml/2009/9/ac" r="70" x14ac:dyDescent="0.2">
      <c r="A70" s="354" t="str">
        <f>IF(ISBLANK(Regressions!A80), " ", Regressions!A80)</f>
        <v>Senegal</v>
      </c>
      <c r="B70" s="355">
        <f>IF(ISBLANK(Regressions!B80), " ", Regressions!B80)</f>
        <v>2004</v>
      </c>
      <c r="C70" s="361" t="str">
        <f>IF(ISBLANK(Regressions!C80), " ", Regressions!C80)</f>
        <v>Rural</v>
      </c>
      <c r="D70" s="357">
        <f>IF(ISBLANK(Regressions!D80), " ", Regressions!D80)</f>
        <v>2626993.7812271118</v>
      </c>
      <c r="E70" s="254">
        <f>IF(ISNUMBER(Regressions!E80),ROUND(Regressions!E80, 1), NA())</f>
        <v>36.9</v>
      </c>
      <c r="F70" s="358">
        <f>IF(ISNUMBER(Regressions!F80),ROUND(Regressions!F80, 1), NA())</f>
        <v>13.3</v>
      </c>
      <c r="G70" s="255" t="e">
        <f>IF(ISNUMBER(Regressions!G80),ROUND(Regressions!G80, 1), NA())</f>
        <v>#N/A</v>
      </c>
      <c r="H70" s="359" t="e">
        <f>IF(ISNUMBER(Regressions!H80),ROUND(Regressions!H80, 1), NA())</f>
        <v>#N/A</v>
      </c>
      <c r="I70" s="256">
        <f>IF(ISNUMBER(Regressions!I80),ROUND(Regressions!I80, 1), NA())</f>
        <v>86.7</v>
      </c>
      <c r="J70" s="360">
        <f>IF(ISNUMBER(Regressions!K80),ROUND(Regressions!K80, 1), NA())</f>
        <v>41.9</v>
      </c>
      <c r="K70" s="358" t="e">
        <f>IF(ISNUMBER(Regressions!L80),ROUND(Regressions!L80, 1), NA())</f>
        <v>#N/A</v>
      </c>
      <c r="L70" s="257" t="e">
        <f>IF(ISNUMBER(Regressions!M80),ROUND(Regressions!M80, 1), NA())</f>
        <v>#N/A</v>
      </c>
      <c r="M70" s="359" t="e">
        <f>IF(ISNUMBER(Regressions!N80),ROUND(Regressions!N80, 1), NA())</f>
        <v>#N/A</v>
      </c>
      <c r="N70" s="256">
        <f>IF(ISNUMBER(Regressions!O80),ROUND(Regressions!O80, 1), NA())</f>
        <v>58.1</v>
      </c>
      <c r="O70" s="360" t="e">
        <f>IF(ISNUMBER(Regressions!Q80),ROUND(Regressions!Q80, 1), NA())</f>
        <v>#N/A</v>
      </c>
      <c r="P70" s="358" t="e">
        <f>IF(ISNUMBER(Regressions!R80),ROUND(Regressions!R80, 1), NA())</f>
        <v>#N/A</v>
      </c>
      <c r="Q70" s="258" t="e">
        <f>IF(ISNUMBER(Regressions!S80),ROUND(Regressions!S80, 1), NA())</f>
        <v>#N/A</v>
      </c>
      <c r="R70" s="359" t="e">
        <f>IF(ISNUMBER(Regressions!T80),ROUND(Regressions!T80, 1), NA())</f>
        <v>#N/A</v>
      </c>
      <c r="S70" s="256" t="e">
        <f>IF(ISNUMBER(Regressions!U80),ROUND(Regressions!U80, 1), NA())</f>
        <v>#N/A</v>
      </c>
    </row>
    <row xmlns:x14ac="http://schemas.microsoft.com/office/spreadsheetml/2009/9/ac" r="71" x14ac:dyDescent="0.2">
      <c r="A71" s="354" t="str">
        <f>IF(ISBLANK(Regressions!A81), " ", Regressions!A81)</f>
        <v>Senegal</v>
      </c>
      <c r="B71" s="355">
        <f>IF(ISBLANK(Regressions!B81), " ", Regressions!B81)</f>
        <v>2005</v>
      </c>
      <c r="C71" s="361" t="str">
        <f>IF(ISBLANK(Regressions!C81), " ", Regressions!C81)</f>
        <v>Rural</v>
      </c>
      <c r="D71" s="357">
        <f>IF(ISBLANK(Regressions!D81), " ", Regressions!D81)</f>
        <v>2662824.4380731578</v>
      </c>
      <c r="E71" s="254">
        <f>IF(ISNUMBER(Regressions!E81),ROUND(Regressions!E81, 1), NA())</f>
        <v>40.1</v>
      </c>
      <c r="F71" s="358">
        <f>IF(ISNUMBER(Regressions!F81),ROUND(Regressions!F81, 1), NA())</f>
        <v>17.399999999999999</v>
      </c>
      <c r="G71" s="255" t="e">
        <f>IF(ISNUMBER(Regressions!G81),ROUND(Regressions!G81, 1), NA())</f>
        <v>#N/A</v>
      </c>
      <c r="H71" s="359" t="e">
        <f>IF(ISNUMBER(Regressions!H81),ROUND(Regressions!H81, 1), NA())</f>
        <v>#N/A</v>
      </c>
      <c r="I71" s="256">
        <f>IF(ISNUMBER(Regressions!I81),ROUND(Regressions!I81, 1), NA())</f>
        <v>82.6</v>
      </c>
      <c r="J71" s="360">
        <f>IF(ISNUMBER(Regressions!K81),ROUND(Regressions!K81, 1), NA())</f>
        <v>44</v>
      </c>
      <c r="K71" s="358" t="e">
        <f>IF(ISNUMBER(Regressions!L81),ROUND(Regressions!L81, 1), NA())</f>
        <v>#N/A</v>
      </c>
      <c r="L71" s="257" t="e">
        <f>IF(ISNUMBER(Regressions!M81),ROUND(Regressions!M81, 1), NA())</f>
        <v>#N/A</v>
      </c>
      <c r="M71" s="359" t="e">
        <f>IF(ISNUMBER(Regressions!N81),ROUND(Regressions!N81, 1), NA())</f>
        <v>#N/A</v>
      </c>
      <c r="N71" s="256">
        <f>IF(ISNUMBER(Regressions!O81),ROUND(Regressions!O81, 1), NA())</f>
        <v>56</v>
      </c>
      <c r="O71" s="360" t="e">
        <f>IF(ISNUMBER(Regressions!Q81),ROUND(Regressions!Q81, 1), NA())</f>
        <v>#N/A</v>
      </c>
      <c r="P71" s="358" t="e">
        <f>IF(ISNUMBER(Regressions!R81),ROUND(Regressions!R81, 1), NA())</f>
        <v>#N/A</v>
      </c>
      <c r="Q71" s="258" t="e">
        <f>IF(ISNUMBER(Regressions!S81),ROUND(Regressions!S81, 1), NA())</f>
        <v>#N/A</v>
      </c>
      <c r="R71" s="359" t="e">
        <f>IF(ISNUMBER(Regressions!T81),ROUND(Regressions!T81, 1), NA())</f>
        <v>#N/A</v>
      </c>
      <c r="S71" s="256" t="e">
        <f>IF(ISNUMBER(Regressions!U81),ROUND(Regressions!U81, 1), NA())</f>
        <v>#N/A</v>
      </c>
    </row>
    <row xmlns:x14ac="http://schemas.microsoft.com/office/spreadsheetml/2009/9/ac" r="72" x14ac:dyDescent="0.2">
      <c r="A72" s="354" t="str">
        <f>IF(ISBLANK(Regressions!A82), " ", Regressions!A82)</f>
        <v>Senegal</v>
      </c>
      <c r="B72" s="355">
        <f>IF(ISBLANK(Regressions!B82), " ", Regressions!B82)</f>
        <v>2006</v>
      </c>
      <c r="C72" s="361" t="str">
        <f>IF(ISBLANK(Regressions!C82), " ", Regressions!C82)</f>
        <v>Rural</v>
      </c>
      <c r="D72" s="357">
        <f>IF(ISBLANK(Regressions!D82), " ", Regressions!D82)</f>
        <v>2701059.004123535</v>
      </c>
      <c r="E72" s="254">
        <f>IF(ISNUMBER(Regressions!E82),ROUND(Regressions!E82, 1), NA())</f>
        <v>43.2</v>
      </c>
      <c r="F72" s="358">
        <f>IF(ISNUMBER(Regressions!F82),ROUND(Regressions!F82, 1), NA())</f>
        <v>21.5</v>
      </c>
      <c r="G72" s="255" t="e">
        <f>IF(ISNUMBER(Regressions!G82),ROUND(Regressions!G82, 1), NA())</f>
        <v>#N/A</v>
      </c>
      <c r="H72" s="359" t="e">
        <f>IF(ISNUMBER(Regressions!H82),ROUND(Regressions!H82, 1), NA())</f>
        <v>#N/A</v>
      </c>
      <c r="I72" s="256">
        <f>IF(ISNUMBER(Regressions!I82),ROUND(Regressions!I82, 1), NA())</f>
        <v>78.5</v>
      </c>
      <c r="J72" s="360">
        <f>IF(ISNUMBER(Regressions!K82),ROUND(Regressions!K82, 1), NA())</f>
        <v>46.1</v>
      </c>
      <c r="K72" s="358" t="e">
        <f>IF(ISNUMBER(Regressions!L82),ROUND(Regressions!L82, 1), NA())</f>
        <v>#N/A</v>
      </c>
      <c r="L72" s="257" t="e">
        <f>IF(ISNUMBER(Regressions!M82),ROUND(Regressions!M82, 1), NA())</f>
        <v>#N/A</v>
      </c>
      <c r="M72" s="359" t="e">
        <f>IF(ISNUMBER(Regressions!N82),ROUND(Regressions!N82, 1), NA())</f>
        <v>#N/A</v>
      </c>
      <c r="N72" s="256">
        <f>IF(ISNUMBER(Regressions!O82),ROUND(Regressions!O82, 1), NA())</f>
        <v>53.9</v>
      </c>
      <c r="O72" s="360" t="e">
        <f>IF(ISNUMBER(Regressions!Q82),ROUND(Regressions!Q82, 1), NA())</f>
        <v>#N/A</v>
      </c>
      <c r="P72" s="358" t="e">
        <f>IF(ISNUMBER(Regressions!R82),ROUND(Regressions!R82, 1), NA())</f>
        <v>#N/A</v>
      </c>
      <c r="Q72" s="258" t="e">
        <f>IF(ISNUMBER(Regressions!S82),ROUND(Regressions!S82, 1), NA())</f>
        <v>#N/A</v>
      </c>
      <c r="R72" s="359" t="e">
        <f>IF(ISNUMBER(Regressions!T82),ROUND(Regressions!T82, 1), NA())</f>
        <v>#N/A</v>
      </c>
      <c r="S72" s="256" t="e">
        <f>IF(ISNUMBER(Regressions!U82),ROUND(Regressions!U82, 1), NA())</f>
        <v>#N/A</v>
      </c>
    </row>
    <row xmlns:x14ac="http://schemas.microsoft.com/office/spreadsheetml/2009/9/ac" r="73" x14ac:dyDescent="0.2">
      <c r="A73" s="354" t="str">
        <f>IF(ISBLANK(Regressions!A83), " ", Regressions!A83)</f>
        <v>Senegal</v>
      </c>
      <c r="B73" s="355">
        <f>IF(ISBLANK(Regressions!B83), " ", Regressions!B83)</f>
        <v>2007</v>
      </c>
      <c r="C73" s="361" t="str">
        <f>IF(ISBLANK(Regressions!C83), " ", Regressions!C83)</f>
        <v>Rural</v>
      </c>
      <c r="D73" s="357">
        <f>IF(ISBLANK(Regressions!D83), " ", Regressions!D83)</f>
        <v>2742088.4433811191</v>
      </c>
      <c r="E73" s="254">
        <f>IF(ISNUMBER(Regressions!E83),ROUND(Regressions!E83, 1), NA())</f>
        <v>46.3</v>
      </c>
      <c r="F73" s="358">
        <f>IF(ISNUMBER(Regressions!F83),ROUND(Regressions!F83, 1), NA())</f>
        <v>25.6</v>
      </c>
      <c r="G73" s="255" t="e">
        <f>IF(ISNUMBER(Regressions!G83),ROUND(Regressions!G83, 1), NA())</f>
        <v>#N/A</v>
      </c>
      <c r="H73" s="359" t="e">
        <f>IF(ISNUMBER(Regressions!H83),ROUND(Regressions!H83, 1), NA())</f>
        <v>#N/A</v>
      </c>
      <c r="I73" s="256">
        <f>IF(ISNUMBER(Regressions!I83),ROUND(Regressions!I83, 1), NA())</f>
        <v>74.400000000000006</v>
      </c>
      <c r="J73" s="360">
        <f>IF(ISNUMBER(Regressions!K83),ROUND(Regressions!K83, 1), NA())</f>
        <v>48.2</v>
      </c>
      <c r="K73" s="358" t="e">
        <f>IF(ISNUMBER(Regressions!L83),ROUND(Regressions!L83, 1), NA())</f>
        <v>#N/A</v>
      </c>
      <c r="L73" s="257" t="e">
        <f>IF(ISNUMBER(Regressions!M83),ROUND(Regressions!M83, 1), NA())</f>
        <v>#N/A</v>
      </c>
      <c r="M73" s="359" t="e">
        <f>IF(ISNUMBER(Regressions!N83),ROUND(Regressions!N83, 1), NA())</f>
        <v>#N/A</v>
      </c>
      <c r="N73" s="256">
        <f>IF(ISNUMBER(Regressions!O83),ROUND(Regressions!O83, 1), NA())</f>
        <v>51.8</v>
      </c>
      <c r="O73" s="360" t="e">
        <f>IF(ISNUMBER(Regressions!Q83),ROUND(Regressions!Q83, 1), NA())</f>
        <v>#N/A</v>
      </c>
      <c r="P73" s="358" t="e">
        <f>IF(ISNUMBER(Regressions!R83),ROUND(Regressions!R83, 1), NA())</f>
        <v>#N/A</v>
      </c>
      <c r="Q73" s="258" t="e">
        <f>IF(ISNUMBER(Regressions!S83),ROUND(Regressions!S83, 1), NA())</f>
        <v>#N/A</v>
      </c>
      <c r="R73" s="359" t="e">
        <f>IF(ISNUMBER(Regressions!T83),ROUND(Regressions!T83, 1), NA())</f>
        <v>#N/A</v>
      </c>
      <c r="S73" s="256" t="e">
        <f>IF(ISNUMBER(Regressions!U83),ROUND(Regressions!U83, 1), NA())</f>
        <v>#N/A</v>
      </c>
    </row>
    <row xmlns:x14ac="http://schemas.microsoft.com/office/spreadsheetml/2009/9/ac" r="74" x14ac:dyDescent="0.2">
      <c r="A74" s="354" t="str">
        <f>IF(ISBLANK(Regressions!A84), " ", Regressions!A84)</f>
        <v>Senegal</v>
      </c>
      <c r="B74" s="355">
        <f>IF(ISBLANK(Regressions!B84), " ", Regressions!B84)</f>
        <v>2008</v>
      </c>
      <c r="C74" s="361" t="str">
        <f>IF(ISBLANK(Regressions!C84), " ", Regressions!C84)</f>
        <v>Rural</v>
      </c>
      <c r="D74" s="357">
        <f>IF(ISBLANK(Regressions!D84), " ", Regressions!D84)</f>
        <v>2786476.0054521938</v>
      </c>
      <c r="E74" s="254">
        <f>IF(ISNUMBER(Regressions!E84),ROUND(Regressions!E84, 1), NA())</f>
        <v>49.5</v>
      </c>
      <c r="F74" s="358">
        <f>IF(ISNUMBER(Regressions!F84),ROUND(Regressions!F84, 1), NA())</f>
        <v>29.7</v>
      </c>
      <c r="G74" s="255" t="e">
        <f>IF(ISNUMBER(Regressions!G84),ROUND(Regressions!G84, 1), NA())</f>
        <v>#N/A</v>
      </c>
      <c r="H74" s="359" t="e">
        <f>IF(ISNUMBER(Regressions!H84),ROUND(Regressions!H84, 1), NA())</f>
        <v>#N/A</v>
      </c>
      <c r="I74" s="256">
        <f>IF(ISNUMBER(Regressions!I84),ROUND(Regressions!I84, 1), NA())</f>
        <v>70.3</v>
      </c>
      <c r="J74" s="360">
        <f>IF(ISNUMBER(Regressions!K84),ROUND(Regressions!K84, 1), NA())</f>
        <v>50.3</v>
      </c>
      <c r="K74" s="358" t="e">
        <f>IF(ISNUMBER(Regressions!L84),ROUND(Regressions!L84, 1), NA())</f>
        <v>#N/A</v>
      </c>
      <c r="L74" s="257" t="e">
        <f>IF(ISNUMBER(Regressions!M84),ROUND(Regressions!M84, 1), NA())</f>
        <v>#N/A</v>
      </c>
      <c r="M74" s="359" t="e">
        <f>IF(ISNUMBER(Regressions!N84),ROUND(Regressions!N84, 1), NA())</f>
        <v>#N/A</v>
      </c>
      <c r="N74" s="256">
        <f>IF(ISNUMBER(Regressions!O84),ROUND(Regressions!O84, 1), NA())</f>
        <v>49.7</v>
      </c>
      <c r="O74" s="360" t="e">
        <f>IF(ISNUMBER(Regressions!Q84),ROUND(Regressions!Q84, 1), NA())</f>
        <v>#N/A</v>
      </c>
      <c r="P74" s="358" t="e">
        <f>IF(ISNUMBER(Regressions!R84),ROUND(Regressions!R84, 1), NA())</f>
        <v>#N/A</v>
      </c>
      <c r="Q74" s="258" t="e">
        <f>IF(ISNUMBER(Regressions!S84),ROUND(Regressions!S84, 1), NA())</f>
        <v>#N/A</v>
      </c>
      <c r="R74" s="359" t="e">
        <f>IF(ISNUMBER(Regressions!T84),ROUND(Regressions!T84, 1), NA())</f>
        <v>#N/A</v>
      </c>
      <c r="S74" s="256" t="e">
        <f>IF(ISNUMBER(Regressions!U84),ROUND(Regressions!U84, 1), NA())</f>
        <v>#N/A</v>
      </c>
    </row>
    <row xmlns:x14ac="http://schemas.microsoft.com/office/spreadsheetml/2009/9/ac" r="75" x14ac:dyDescent="0.2">
      <c r="A75" s="354" t="str">
        <f>IF(ISBLANK(Regressions!A85), " ", Regressions!A85)</f>
        <v>Senegal</v>
      </c>
      <c r="B75" s="355">
        <f>IF(ISBLANK(Regressions!B85), " ", Regressions!B85)</f>
        <v>2009</v>
      </c>
      <c r="C75" s="361" t="str">
        <f>IF(ISBLANK(Regressions!C85), " ", Regressions!C85)</f>
        <v>Rural</v>
      </c>
      <c r="D75" s="357">
        <f>IF(ISBLANK(Regressions!D85), " ", Regressions!D85)</f>
        <v>2834589.157994614</v>
      </c>
      <c r="E75" s="254">
        <f>IF(ISNUMBER(Regressions!E85),ROUND(Regressions!E85, 1), NA())</f>
        <v>52.6</v>
      </c>
      <c r="F75" s="358">
        <f>IF(ISNUMBER(Regressions!F85),ROUND(Regressions!F85, 1), NA())</f>
        <v>33.799999999999997</v>
      </c>
      <c r="G75" s="255" t="e">
        <f>IF(ISNUMBER(Regressions!G85),ROUND(Regressions!G85, 1), NA())</f>
        <v>#N/A</v>
      </c>
      <c r="H75" s="359" t="e">
        <f>IF(ISNUMBER(Regressions!H85),ROUND(Regressions!H85, 1), NA())</f>
        <v>#N/A</v>
      </c>
      <c r="I75" s="256">
        <f>IF(ISNUMBER(Regressions!I85),ROUND(Regressions!I85, 1), NA())</f>
        <v>66.2</v>
      </c>
      <c r="J75" s="360">
        <f>IF(ISNUMBER(Regressions!K85),ROUND(Regressions!K85, 1), NA())</f>
        <v>52.4</v>
      </c>
      <c r="K75" s="358" t="e">
        <f>IF(ISNUMBER(Regressions!L85),ROUND(Regressions!L85, 1), NA())</f>
        <v>#N/A</v>
      </c>
      <c r="L75" s="257" t="e">
        <f>IF(ISNUMBER(Regressions!M85),ROUND(Regressions!M85, 1), NA())</f>
        <v>#N/A</v>
      </c>
      <c r="M75" s="359" t="e">
        <f>IF(ISNUMBER(Regressions!N85),ROUND(Regressions!N85, 1), NA())</f>
        <v>#N/A</v>
      </c>
      <c r="N75" s="256">
        <f>IF(ISNUMBER(Regressions!O85),ROUND(Regressions!O85, 1), NA())</f>
        <v>47.6</v>
      </c>
      <c r="O75" s="360" t="e">
        <f>IF(ISNUMBER(Regressions!Q85),ROUND(Regressions!Q85, 1), NA())</f>
        <v>#N/A</v>
      </c>
      <c r="P75" s="358" t="e">
        <f>IF(ISNUMBER(Regressions!R85),ROUND(Regressions!R85, 1), NA())</f>
        <v>#N/A</v>
      </c>
      <c r="Q75" s="258" t="e">
        <f>IF(ISNUMBER(Regressions!S85),ROUND(Regressions!S85, 1), NA())</f>
        <v>#N/A</v>
      </c>
      <c r="R75" s="359" t="e">
        <f>IF(ISNUMBER(Regressions!T85),ROUND(Regressions!T85, 1), NA())</f>
        <v>#N/A</v>
      </c>
      <c r="S75" s="256" t="e">
        <f>IF(ISNUMBER(Regressions!U85),ROUND(Regressions!U85, 1), NA())</f>
        <v>#N/A</v>
      </c>
    </row>
    <row xmlns:x14ac="http://schemas.microsoft.com/office/spreadsheetml/2009/9/ac" r="76" x14ac:dyDescent="0.2">
      <c r="A76" s="354" t="str">
        <f>IF(ISBLANK(Regressions!A86), " ", Regressions!A86)</f>
        <v>Senegal</v>
      </c>
      <c r="B76" s="355">
        <f>IF(ISBLANK(Regressions!B86), " ", Regressions!B86)</f>
        <v>2010</v>
      </c>
      <c r="C76" s="361" t="str">
        <f>IF(ISBLANK(Regressions!C86), " ", Regressions!C86)</f>
        <v>Rural</v>
      </c>
      <c r="D76" s="357">
        <f>IF(ISBLANK(Regressions!D86), " ", Regressions!D86)</f>
        <v>2886717.2941746139</v>
      </c>
      <c r="E76" s="254">
        <f>IF(ISNUMBER(Regressions!E86),ROUND(Regressions!E86, 1), NA())</f>
        <v>55.7</v>
      </c>
      <c r="F76" s="358">
        <f>IF(ISNUMBER(Regressions!F86),ROUND(Regressions!F86, 1), NA())</f>
        <v>37.9</v>
      </c>
      <c r="G76" s="255" t="e">
        <f>IF(ISNUMBER(Regressions!G86),ROUND(Regressions!G86, 1), NA())</f>
        <v>#N/A</v>
      </c>
      <c r="H76" s="359" t="e">
        <f>IF(ISNUMBER(Regressions!H86),ROUND(Regressions!H86, 1), NA())</f>
        <v>#N/A</v>
      </c>
      <c r="I76" s="256">
        <f>IF(ISNUMBER(Regressions!I86),ROUND(Regressions!I86, 1), NA())</f>
        <v>62.1</v>
      </c>
      <c r="J76" s="360">
        <f>IF(ISNUMBER(Regressions!K86),ROUND(Regressions!K86, 1), NA())</f>
        <v>54.5</v>
      </c>
      <c r="K76" s="358" t="e">
        <f>IF(ISNUMBER(Regressions!L86),ROUND(Regressions!L86, 1), NA())</f>
        <v>#N/A</v>
      </c>
      <c r="L76" s="257" t="e">
        <f>IF(ISNUMBER(Regressions!M86),ROUND(Regressions!M86, 1), NA())</f>
        <v>#N/A</v>
      </c>
      <c r="M76" s="359" t="e">
        <f>IF(ISNUMBER(Regressions!N86),ROUND(Regressions!N86, 1), NA())</f>
        <v>#N/A</v>
      </c>
      <c r="N76" s="256">
        <f>IF(ISNUMBER(Regressions!O86),ROUND(Regressions!O86, 1), NA())</f>
        <v>45.5</v>
      </c>
      <c r="O76" s="360" t="e">
        <f>IF(ISNUMBER(Regressions!Q86),ROUND(Regressions!Q86, 1), NA())</f>
        <v>#N/A</v>
      </c>
      <c r="P76" s="358" t="e">
        <f>IF(ISNUMBER(Regressions!R86),ROUND(Regressions!R86, 1), NA())</f>
        <v>#N/A</v>
      </c>
      <c r="Q76" s="258" t="e">
        <f>IF(ISNUMBER(Regressions!S86),ROUND(Regressions!S86, 1), NA())</f>
        <v>#N/A</v>
      </c>
      <c r="R76" s="359" t="e">
        <f>IF(ISNUMBER(Regressions!T86),ROUND(Regressions!T86, 1), NA())</f>
        <v>#N/A</v>
      </c>
      <c r="S76" s="256" t="e">
        <f>IF(ISNUMBER(Regressions!U86),ROUND(Regressions!U86, 1), NA())</f>
        <v>#N/A</v>
      </c>
    </row>
    <row xmlns:x14ac="http://schemas.microsoft.com/office/spreadsheetml/2009/9/ac" r="77" x14ac:dyDescent="0.2">
      <c r="A77" s="354" t="str">
        <f>IF(ISBLANK(Regressions!A87), " ", Regressions!A87)</f>
        <v>Senegal</v>
      </c>
      <c r="B77" s="355">
        <f>IF(ISBLANK(Regressions!B87), " ", Regressions!B87)</f>
        <v>2011</v>
      </c>
      <c r="C77" s="361" t="str">
        <f>IF(ISBLANK(Regressions!C87), " ", Regressions!C87)</f>
        <v>Rural</v>
      </c>
      <c r="D77" s="357">
        <f>IF(ISBLANK(Regressions!D87), " ", Regressions!D87)</f>
        <v>2940225.289029236</v>
      </c>
      <c r="E77" s="254">
        <f>IF(ISNUMBER(Regressions!E87),ROUND(Regressions!E87, 1), NA())</f>
        <v>58.9</v>
      </c>
      <c r="F77" s="358">
        <f>IF(ISNUMBER(Regressions!F87),ROUND(Regressions!F87, 1), NA())</f>
        <v>42</v>
      </c>
      <c r="G77" s="255" t="e">
        <f>IF(ISNUMBER(Regressions!G87),ROUND(Regressions!G87, 1), NA())</f>
        <v>#N/A</v>
      </c>
      <c r="H77" s="359" t="e">
        <f>IF(ISNUMBER(Regressions!H87),ROUND(Regressions!H87, 1), NA())</f>
        <v>#N/A</v>
      </c>
      <c r="I77" s="256">
        <f>IF(ISNUMBER(Regressions!I87),ROUND(Regressions!I87, 1), NA())</f>
        <v>58</v>
      </c>
      <c r="J77" s="360">
        <f>IF(ISNUMBER(Regressions!K87),ROUND(Regressions!K87, 1), NA())</f>
        <v>56.6</v>
      </c>
      <c r="K77" s="358" t="e">
        <f>IF(ISNUMBER(Regressions!L87),ROUND(Regressions!L87, 1), NA())</f>
        <v>#N/A</v>
      </c>
      <c r="L77" s="257" t="e">
        <f>IF(ISNUMBER(Regressions!M87),ROUND(Regressions!M87, 1), NA())</f>
        <v>#N/A</v>
      </c>
      <c r="M77" s="359" t="e">
        <f>IF(ISNUMBER(Regressions!N87),ROUND(Regressions!N87, 1), NA())</f>
        <v>#N/A</v>
      </c>
      <c r="N77" s="256">
        <f>IF(ISNUMBER(Regressions!O87),ROUND(Regressions!O87, 1), NA())</f>
        <v>43.4</v>
      </c>
      <c r="O77" s="360" t="e">
        <f>IF(ISNUMBER(Regressions!Q87),ROUND(Regressions!Q87, 1), NA())</f>
        <v>#N/A</v>
      </c>
      <c r="P77" s="358" t="e">
        <f>IF(ISNUMBER(Regressions!R87),ROUND(Regressions!R87, 1), NA())</f>
        <v>#N/A</v>
      </c>
      <c r="Q77" s="258" t="e">
        <f>IF(ISNUMBER(Regressions!S87),ROUND(Regressions!S87, 1), NA())</f>
        <v>#N/A</v>
      </c>
      <c r="R77" s="359" t="e">
        <f>IF(ISNUMBER(Regressions!T87),ROUND(Regressions!T87, 1), NA())</f>
        <v>#N/A</v>
      </c>
      <c r="S77" s="256" t="e">
        <f>IF(ISNUMBER(Regressions!U87),ROUND(Regressions!U87, 1), NA())</f>
        <v>#N/A</v>
      </c>
    </row>
    <row xmlns:x14ac="http://schemas.microsoft.com/office/spreadsheetml/2009/9/ac" r="78" x14ac:dyDescent="0.2">
      <c r="A78" s="354" t="str">
        <f>IF(ISBLANK(Regressions!A88), " ", Regressions!A88)</f>
        <v>Senegal</v>
      </c>
      <c r="B78" s="355">
        <f>IF(ISBLANK(Regressions!B88), " ", Regressions!B88)</f>
        <v>2012</v>
      </c>
      <c r="C78" s="361" t="str">
        <f>IF(ISBLANK(Regressions!C88), " ", Regressions!C88)</f>
        <v>Rural</v>
      </c>
      <c r="D78" s="357">
        <f>IF(ISBLANK(Regressions!D88), " ", Regressions!D88)</f>
        <v>2995911.8270613099</v>
      </c>
      <c r="E78" s="254">
        <f>IF(ISNUMBER(Regressions!E88),ROUND(Regressions!E88, 1), NA())</f>
        <v>62</v>
      </c>
      <c r="F78" s="358">
        <f>IF(ISNUMBER(Regressions!F88),ROUND(Regressions!F88, 1), NA())</f>
        <v>46.1</v>
      </c>
      <c r="G78" s="255" t="e">
        <f>IF(ISNUMBER(Regressions!G88),ROUND(Regressions!G88, 1), NA())</f>
        <v>#N/A</v>
      </c>
      <c r="H78" s="359" t="e">
        <f>IF(ISNUMBER(Regressions!H88),ROUND(Regressions!H88, 1), NA())</f>
        <v>#N/A</v>
      </c>
      <c r="I78" s="256">
        <f>IF(ISNUMBER(Regressions!I88),ROUND(Regressions!I88, 1), NA())</f>
        <v>53.9</v>
      </c>
      <c r="J78" s="360">
        <f>IF(ISNUMBER(Regressions!K88),ROUND(Regressions!K88, 1), NA())</f>
        <v>58.7</v>
      </c>
      <c r="K78" s="358" t="e">
        <f>IF(ISNUMBER(Regressions!L88),ROUND(Regressions!L88, 1), NA())</f>
        <v>#N/A</v>
      </c>
      <c r="L78" s="257" t="e">
        <f>IF(ISNUMBER(Regressions!M88),ROUND(Regressions!M88, 1), NA())</f>
        <v>#N/A</v>
      </c>
      <c r="M78" s="359" t="e">
        <f>IF(ISNUMBER(Regressions!N88),ROUND(Regressions!N88, 1), NA())</f>
        <v>#N/A</v>
      </c>
      <c r="N78" s="256">
        <f>IF(ISNUMBER(Regressions!O88),ROUND(Regressions!O88, 1), NA())</f>
        <v>41.3</v>
      </c>
      <c r="O78" s="360">
        <f>IF(ISNUMBER(Regressions!Q88),ROUND(Regressions!Q88, 1), NA())</f>
        <v>19</v>
      </c>
      <c r="P78" s="358" t="e">
        <f>IF(ISNUMBER(Regressions!R88),ROUND(Regressions!R88, 1), NA())</f>
        <v>#N/A</v>
      </c>
      <c r="Q78" s="258" t="e">
        <f>IF(ISNUMBER(Regressions!S88),ROUND(Regressions!S88, 1), NA())</f>
        <v>#N/A</v>
      </c>
      <c r="R78" s="359" t="e">
        <f>IF(ISNUMBER(Regressions!T88),ROUND(Regressions!T88, 1), NA())</f>
        <v>#N/A</v>
      </c>
      <c r="S78" s="256">
        <f>IF(ISNUMBER(Regressions!U88),ROUND(Regressions!U88, 1), NA())</f>
        <v>81</v>
      </c>
    </row>
    <row xmlns:x14ac="http://schemas.microsoft.com/office/spreadsheetml/2009/9/ac" r="79" x14ac:dyDescent="0.2">
      <c r="A79" s="354" t="str">
        <f>IF(ISBLANK(Regressions!A89), " ", Regressions!A89)</f>
        <v>Senegal</v>
      </c>
      <c r="B79" s="355">
        <f>IF(ISBLANK(Regressions!B89), " ", Regressions!B89)</f>
        <v>2013</v>
      </c>
      <c r="C79" s="361" t="str">
        <f>IF(ISBLANK(Regressions!C89), " ", Regressions!C89)</f>
        <v>Rural</v>
      </c>
      <c r="D79" s="357">
        <f>IF(ISBLANK(Regressions!D89), " ", Regressions!D89)</f>
        <v>3056199.1012799842</v>
      </c>
      <c r="E79" s="254">
        <f>IF(ISNUMBER(Regressions!E89),ROUND(Regressions!E89, 1), NA())</f>
        <v>65.099999999999994</v>
      </c>
      <c r="F79" s="358">
        <f>IF(ISNUMBER(Regressions!F89),ROUND(Regressions!F89, 1), NA())</f>
        <v>50.2</v>
      </c>
      <c r="G79" s="255" t="e">
        <f>IF(ISNUMBER(Regressions!G89),ROUND(Regressions!G89, 1), NA())</f>
        <v>#N/A</v>
      </c>
      <c r="H79" s="359" t="e">
        <f>IF(ISNUMBER(Regressions!H89),ROUND(Regressions!H89, 1), NA())</f>
        <v>#N/A</v>
      </c>
      <c r="I79" s="256">
        <f>IF(ISNUMBER(Regressions!I89),ROUND(Regressions!I89, 1), NA())</f>
        <v>49.8</v>
      </c>
      <c r="J79" s="360">
        <f>IF(ISNUMBER(Regressions!K89),ROUND(Regressions!K89, 1), NA())</f>
        <v>60.8</v>
      </c>
      <c r="K79" s="358" t="e">
        <f>IF(ISNUMBER(Regressions!L89),ROUND(Regressions!L89, 1), NA())</f>
        <v>#N/A</v>
      </c>
      <c r="L79" s="257" t="e">
        <f>IF(ISNUMBER(Regressions!M89),ROUND(Regressions!M89, 1), NA())</f>
        <v>#N/A</v>
      </c>
      <c r="M79" s="359" t="e">
        <f>IF(ISNUMBER(Regressions!N89),ROUND(Regressions!N89, 1), NA())</f>
        <v>#N/A</v>
      </c>
      <c r="N79" s="256">
        <f>IF(ISNUMBER(Regressions!O89),ROUND(Regressions!O89, 1), NA())</f>
        <v>39.200000000000003</v>
      </c>
      <c r="O79" s="360">
        <f>IF(ISNUMBER(Regressions!Q89),ROUND(Regressions!Q89, 1), NA())</f>
        <v>19</v>
      </c>
      <c r="P79" s="358" t="e">
        <f>IF(ISNUMBER(Regressions!R89),ROUND(Regressions!R89, 1), NA())</f>
        <v>#N/A</v>
      </c>
      <c r="Q79" s="258" t="e">
        <f>IF(ISNUMBER(Regressions!S89),ROUND(Regressions!S89, 1), NA())</f>
        <v>#N/A</v>
      </c>
      <c r="R79" s="359" t="e">
        <f>IF(ISNUMBER(Regressions!T89),ROUND(Regressions!T89, 1), NA())</f>
        <v>#N/A</v>
      </c>
      <c r="S79" s="256">
        <f>IF(ISNUMBER(Regressions!U89),ROUND(Regressions!U89, 1), NA())</f>
        <v>81</v>
      </c>
    </row>
    <row xmlns:x14ac="http://schemas.microsoft.com/office/spreadsheetml/2009/9/ac" r="80" x14ac:dyDescent="0.2">
      <c r="A80" s="354" t="str">
        <f>IF(ISBLANK(Regressions!A90), " ", Regressions!A90)</f>
        <v>Senegal</v>
      </c>
      <c r="B80" s="355">
        <f>IF(ISBLANK(Regressions!B90), " ", Regressions!B90)</f>
        <v>2014</v>
      </c>
      <c r="C80" s="361" t="str">
        <f>IF(ISBLANK(Regressions!C90), " ", Regressions!C90)</f>
        <v>Rural</v>
      </c>
      <c r="D80" s="357">
        <f>IF(ISBLANK(Regressions!D90), " ", Regressions!D90)</f>
        <v>3118643.0220651631</v>
      </c>
      <c r="E80" s="254">
        <f>IF(ISNUMBER(Regressions!E90),ROUND(Regressions!E90, 1), NA())</f>
        <v>68.3</v>
      </c>
      <c r="F80" s="358">
        <f>IF(ISNUMBER(Regressions!F90),ROUND(Regressions!F90, 1), NA())</f>
        <v>54.4</v>
      </c>
      <c r="G80" s="255" t="e">
        <f>IF(ISNUMBER(Regressions!G90),ROUND(Regressions!G90, 1), NA())</f>
        <v>#N/A</v>
      </c>
      <c r="H80" s="359" t="e">
        <f>IF(ISNUMBER(Regressions!H90),ROUND(Regressions!H90, 1), NA())</f>
        <v>#N/A</v>
      </c>
      <c r="I80" s="256">
        <f>IF(ISNUMBER(Regressions!I90),ROUND(Regressions!I90, 1), NA())</f>
        <v>45.6</v>
      </c>
      <c r="J80" s="360">
        <f>IF(ISNUMBER(Regressions!K90),ROUND(Regressions!K90, 1), NA())</f>
        <v>62.9</v>
      </c>
      <c r="K80" s="358" t="e">
        <f>IF(ISNUMBER(Regressions!L90),ROUND(Regressions!L90, 1), NA())</f>
        <v>#N/A</v>
      </c>
      <c r="L80" s="257" t="e">
        <f>IF(ISNUMBER(Regressions!M90),ROUND(Regressions!M90, 1), NA())</f>
        <v>#N/A</v>
      </c>
      <c r="M80" s="359" t="e">
        <f>IF(ISNUMBER(Regressions!N90),ROUND(Regressions!N90, 1), NA())</f>
        <v>#N/A</v>
      </c>
      <c r="N80" s="256">
        <f>IF(ISNUMBER(Regressions!O90),ROUND(Regressions!O90, 1), NA())</f>
        <v>37.1</v>
      </c>
      <c r="O80" s="360">
        <f>IF(ISNUMBER(Regressions!Q90),ROUND(Regressions!Q90, 1), NA())</f>
        <v>19</v>
      </c>
      <c r="P80" s="358" t="e">
        <f>IF(ISNUMBER(Regressions!R90),ROUND(Regressions!R90, 1), NA())</f>
        <v>#N/A</v>
      </c>
      <c r="Q80" s="258" t="e">
        <f>IF(ISNUMBER(Regressions!S90),ROUND(Regressions!S90, 1), NA())</f>
        <v>#N/A</v>
      </c>
      <c r="R80" s="359" t="e">
        <f>IF(ISNUMBER(Regressions!T90),ROUND(Regressions!T90, 1), NA())</f>
        <v>#N/A</v>
      </c>
      <c r="S80" s="256">
        <f>IF(ISNUMBER(Regressions!U90),ROUND(Regressions!U90, 1), NA())</f>
        <v>81</v>
      </c>
    </row>
    <row xmlns:x14ac="http://schemas.microsoft.com/office/spreadsheetml/2009/9/ac" r="81" x14ac:dyDescent="0.2">
      <c r="A81" s="354" t="str">
        <f>IF(ISBLANK(Regressions!A91), " ", Regressions!A91)</f>
        <v>Senegal</v>
      </c>
      <c r="B81" s="355">
        <f>IF(ISBLANK(Regressions!B91), " ", Regressions!B91)</f>
        <v>2015</v>
      </c>
      <c r="C81" s="361" t="str">
        <f>IF(ISBLANK(Regressions!C91), " ", Regressions!C91)</f>
        <v>Rural</v>
      </c>
      <c r="D81" s="357">
        <f>IF(ISBLANK(Regressions!D91), " ", Regressions!D91)</f>
        <v>3182852.6315667718</v>
      </c>
      <c r="E81" s="254">
        <f>IF(ISNUMBER(Regressions!E91),ROUND(Regressions!E91, 1), NA())</f>
        <v>71.400000000000006</v>
      </c>
      <c r="F81" s="358">
        <f>IF(ISNUMBER(Regressions!F91),ROUND(Regressions!F91, 1), NA())</f>
        <v>58.5</v>
      </c>
      <c r="G81" s="255" t="e">
        <f>IF(ISNUMBER(Regressions!G91),ROUND(Regressions!G91, 1), NA())</f>
        <v>#N/A</v>
      </c>
      <c r="H81" s="359" t="e">
        <f>IF(ISNUMBER(Regressions!H91),ROUND(Regressions!H91, 1), NA())</f>
        <v>#N/A</v>
      </c>
      <c r="I81" s="256">
        <f>IF(ISNUMBER(Regressions!I91),ROUND(Regressions!I91, 1), NA())</f>
        <v>41.5</v>
      </c>
      <c r="J81" s="360">
        <f>IF(ISNUMBER(Regressions!K91),ROUND(Regressions!K91, 1), NA())</f>
        <v>65</v>
      </c>
      <c r="K81" s="358" t="e">
        <f>IF(ISNUMBER(Regressions!L91),ROUND(Regressions!L91, 1), NA())</f>
        <v>#N/A</v>
      </c>
      <c r="L81" s="257" t="e">
        <f>IF(ISNUMBER(Regressions!M91),ROUND(Regressions!M91, 1), NA())</f>
        <v>#N/A</v>
      </c>
      <c r="M81" s="359" t="e">
        <f>IF(ISNUMBER(Regressions!N91),ROUND(Regressions!N91, 1), NA())</f>
        <v>#N/A</v>
      </c>
      <c r="N81" s="256">
        <f>IF(ISNUMBER(Regressions!O91),ROUND(Regressions!O91, 1), NA())</f>
        <v>35</v>
      </c>
      <c r="O81" s="360">
        <f>IF(ISNUMBER(Regressions!Q91),ROUND(Regressions!Q91, 1), NA())</f>
        <v>19</v>
      </c>
      <c r="P81" s="358" t="e">
        <f>IF(ISNUMBER(Regressions!R91),ROUND(Regressions!R91, 1), NA())</f>
        <v>#N/A</v>
      </c>
      <c r="Q81" s="258" t="e">
        <f>IF(ISNUMBER(Regressions!S91),ROUND(Regressions!S91, 1), NA())</f>
        <v>#N/A</v>
      </c>
      <c r="R81" s="359" t="e">
        <f>IF(ISNUMBER(Regressions!T91),ROUND(Regressions!T91, 1), NA())</f>
        <v>#N/A</v>
      </c>
      <c r="S81" s="256">
        <f>IF(ISNUMBER(Regressions!U91),ROUND(Regressions!U91, 1), NA())</f>
        <v>81</v>
      </c>
    </row>
    <row xmlns:x14ac="http://schemas.microsoft.com/office/spreadsheetml/2009/9/ac" r="82" x14ac:dyDescent="0.2">
      <c r="A82" s="354" t="str">
        <f>IF(ISBLANK(Regressions!A92), " ", Regressions!A92)</f>
        <v>Senegal</v>
      </c>
      <c r="B82" s="355">
        <f>IF(ISBLANK(Regressions!B92), " ", Regressions!B92)</f>
        <v>2016</v>
      </c>
      <c r="C82" s="361" t="str">
        <f>IF(ISBLANK(Regressions!C92), " ", Regressions!C92)</f>
        <v>Rural</v>
      </c>
      <c r="D82" s="357">
        <f>IF(ISBLANK(Regressions!D92), " ", Regressions!D92)</f>
        <v>3248071.5372505188</v>
      </c>
      <c r="E82" s="254">
        <f>IF(ISNUMBER(Regressions!E92),ROUND(Regressions!E92, 1), NA())</f>
        <v>74.599999999999994</v>
      </c>
      <c r="F82" s="358">
        <f>IF(ISNUMBER(Regressions!F92),ROUND(Regressions!F92, 1), NA())</f>
        <v>62.6</v>
      </c>
      <c r="G82" s="255" t="e">
        <f>IF(ISNUMBER(Regressions!G92),ROUND(Regressions!G92, 1), NA())</f>
        <v>#N/A</v>
      </c>
      <c r="H82" s="359" t="e">
        <f>IF(ISNUMBER(Regressions!H92),ROUND(Regressions!H92, 1), NA())</f>
        <v>#N/A</v>
      </c>
      <c r="I82" s="256">
        <f>IF(ISNUMBER(Regressions!I92),ROUND(Regressions!I92, 1), NA())</f>
        <v>37.4</v>
      </c>
      <c r="J82" s="360">
        <f>IF(ISNUMBER(Regressions!K92),ROUND(Regressions!K92, 1), NA())</f>
        <v>67.099999999999994</v>
      </c>
      <c r="K82" s="358" t="e">
        <f>IF(ISNUMBER(Regressions!L92),ROUND(Regressions!L92, 1), NA())</f>
        <v>#N/A</v>
      </c>
      <c r="L82" s="257" t="e">
        <f>IF(ISNUMBER(Regressions!M92),ROUND(Regressions!M92, 1), NA())</f>
        <v>#N/A</v>
      </c>
      <c r="M82" s="359" t="e">
        <f>IF(ISNUMBER(Regressions!N92),ROUND(Regressions!N92, 1), NA())</f>
        <v>#N/A</v>
      </c>
      <c r="N82" s="256">
        <f>IF(ISNUMBER(Regressions!O92),ROUND(Regressions!O92, 1), NA())</f>
        <v>32.9</v>
      </c>
      <c r="O82" s="360">
        <f>IF(ISNUMBER(Regressions!Q92),ROUND(Regressions!Q92, 1), NA())</f>
        <v>19</v>
      </c>
      <c r="P82" s="358" t="e">
        <f>IF(ISNUMBER(Regressions!R92),ROUND(Regressions!R92, 1), NA())</f>
        <v>#N/A</v>
      </c>
      <c r="Q82" s="258" t="e">
        <f>IF(ISNUMBER(Regressions!S92),ROUND(Regressions!S92, 1), NA())</f>
        <v>#N/A</v>
      </c>
      <c r="R82" s="359" t="e">
        <f>IF(ISNUMBER(Regressions!T92),ROUND(Regressions!T92, 1), NA())</f>
        <v>#N/A</v>
      </c>
      <c r="S82" s="256">
        <f>IF(ISNUMBER(Regressions!U92),ROUND(Regressions!U92, 1), NA())</f>
        <v>81</v>
      </c>
    </row>
    <row xmlns:x14ac="http://schemas.microsoft.com/office/spreadsheetml/2009/9/ac" r="83" x14ac:dyDescent="0.2">
      <c r="A83" s="354" t="str">
        <f>IF(ISBLANK(Regressions!A93), " ", Regressions!A93)</f>
        <v>Senegal</v>
      </c>
      <c r="B83" s="355">
        <f>IF(ISBLANK(Regressions!B93), " ", Regressions!B93)</f>
        <v>2017</v>
      </c>
      <c r="C83" s="361" t="str">
        <f>IF(ISBLANK(Regressions!C93), " ", Regressions!C93)</f>
        <v>Rural</v>
      </c>
      <c r="D83" s="357">
        <f>IF(ISBLANK(Regressions!D93), " ", Regressions!D93)</f>
        <v>3312452.335609437</v>
      </c>
      <c r="E83" s="254">
        <f>IF(ISNUMBER(Regressions!E93),ROUND(Regressions!E93, 1), NA())</f>
        <v>77.7</v>
      </c>
      <c r="F83" s="358">
        <f>IF(ISNUMBER(Regressions!F93),ROUND(Regressions!F93, 1), NA())</f>
        <v>66.7</v>
      </c>
      <c r="G83" s="255" t="e">
        <f>IF(ISNUMBER(Regressions!G93),ROUND(Regressions!G93, 1), NA())</f>
        <v>#N/A</v>
      </c>
      <c r="H83" s="359" t="e">
        <f>IF(ISNUMBER(Regressions!H93),ROUND(Regressions!H93, 1), NA())</f>
        <v>#N/A</v>
      </c>
      <c r="I83" s="256">
        <f>IF(ISNUMBER(Regressions!I93),ROUND(Regressions!I93, 1), NA())</f>
        <v>33.299999999999997</v>
      </c>
      <c r="J83" s="360">
        <f>IF(ISNUMBER(Regressions!K93),ROUND(Regressions!K93, 1), NA())</f>
        <v>69.2</v>
      </c>
      <c r="K83" s="358" t="e">
        <f>IF(ISNUMBER(Regressions!L93),ROUND(Regressions!L93, 1), NA())</f>
        <v>#N/A</v>
      </c>
      <c r="L83" s="257" t="e">
        <f>IF(ISNUMBER(Regressions!M93),ROUND(Regressions!M93, 1), NA())</f>
        <v>#N/A</v>
      </c>
      <c r="M83" s="359" t="e">
        <f>IF(ISNUMBER(Regressions!N93),ROUND(Regressions!N93, 1), NA())</f>
        <v>#N/A</v>
      </c>
      <c r="N83" s="256">
        <f>IF(ISNUMBER(Regressions!O93),ROUND(Regressions!O93, 1), NA())</f>
        <v>30.8</v>
      </c>
      <c r="O83" s="360">
        <f>IF(ISNUMBER(Regressions!Q93),ROUND(Regressions!Q93, 1), NA())</f>
        <v>22.6</v>
      </c>
      <c r="P83" s="358" t="e">
        <f>IF(ISNUMBER(Regressions!R93),ROUND(Regressions!R93, 1), NA())</f>
        <v>#N/A</v>
      </c>
      <c r="Q83" s="258" t="e">
        <f>IF(ISNUMBER(Regressions!S93),ROUND(Regressions!S93, 1), NA())</f>
        <v>#N/A</v>
      </c>
      <c r="R83" s="359" t="e">
        <f>IF(ISNUMBER(Regressions!T93),ROUND(Regressions!T93, 1), NA())</f>
        <v>#N/A</v>
      </c>
      <c r="S83" s="256">
        <f>IF(ISNUMBER(Regressions!U93),ROUND(Regressions!U93, 1), NA())</f>
        <v>77.400000000000006</v>
      </c>
    </row>
    <row xmlns:x14ac="http://schemas.microsoft.com/office/spreadsheetml/2009/9/ac" r="84" x14ac:dyDescent="0.2">
      <c r="A84" s="354" t="str">
        <f>IF(ISBLANK(Regressions!A94), " ", Regressions!A94)</f>
        <v>Senegal</v>
      </c>
      <c r="B84" s="355">
        <f>IF(ISBLANK(Regressions!B94), " ", Regressions!B94)</f>
        <v>2018</v>
      </c>
      <c r="C84" s="361" t="str">
        <f>IF(ISBLANK(Regressions!C94), " ", Regressions!C94)</f>
        <v>Rural</v>
      </c>
      <c r="D84" s="357">
        <f>IF(ISBLANK(Regressions!D94), " ", Regressions!D94)</f>
        <v>3374571.583473206</v>
      </c>
      <c r="E84" s="254">
        <f>IF(ISNUMBER(Regressions!E94),ROUND(Regressions!E94, 1), NA())</f>
        <v>80.8</v>
      </c>
      <c r="F84" s="358">
        <f>IF(ISNUMBER(Regressions!F94),ROUND(Regressions!F94, 1), NA())</f>
        <v>70.8</v>
      </c>
      <c r="G84" s="255">
        <f>IF(ISNUMBER(Regressions!G94),ROUND(Regressions!G94, 1), NA())</f>
        <v>70.8</v>
      </c>
      <c r="H84" s="359">
        <f>IF(ISNUMBER(Regressions!H94),ROUND(Regressions!H94, 1), NA())</f>
        <v>0</v>
      </c>
      <c r="I84" s="256">
        <f>IF(ISNUMBER(Regressions!I94),ROUND(Regressions!I94, 1), NA())</f>
        <v>29.2</v>
      </c>
      <c r="J84" s="360">
        <f>IF(ISNUMBER(Regressions!K94),ROUND(Regressions!K94, 1), NA())</f>
        <v>71.3</v>
      </c>
      <c r="K84" s="358" t="e">
        <f>IF(ISNUMBER(Regressions!L94),ROUND(Regressions!L94, 1), NA())</f>
        <v>#N/A</v>
      </c>
      <c r="L84" s="257" t="e">
        <f>IF(ISNUMBER(Regressions!M94),ROUND(Regressions!M94, 1), NA())</f>
        <v>#N/A</v>
      </c>
      <c r="M84" s="359" t="e">
        <f>IF(ISNUMBER(Regressions!N94),ROUND(Regressions!N94, 1), NA())</f>
        <v>#N/A</v>
      </c>
      <c r="N84" s="256">
        <f>IF(ISNUMBER(Regressions!O94),ROUND(Regressions!O94, 1), NA())</f>
        <v>28.7</v>
      </c>
      <c r="O84" s="360">
        <f>IF(ISNUMBER(Regressions!Q94),ROUND(Regressions!Q94, 1), NA())</f>
        <v>26.1</v>
      </c>
      <c r="P84" s="358" t="e">
        <f>IF(ISNUMBER(Regressions!R94),ROUND(Regressions!R94, 1), NA())</f>
        <v>#N/A</v>
      </c>
      <c r="Q84" s="258" t="e">
        <f>IF(ISNUMBER(Regressions!S94),ROUND(Regressions!S94, 1), NA())</f>
        <v>#N/A</v>
      </c>
      <c r="R84" s="359" t="e">
        <f>IF(ISNUMBER(Regressions!T94),ROUND(Regressions!T94, 1), NA())</f>
        <v>#N/A</v>
      </c>
      <c r="S84" s="256">
        <f>IF(ISNUMBER(Regressions!U94),ROUND(Regressions!U94, 1), NA())</f>
        <v>73.900000000000006</v>
      </c>
    </row>
    <row xmlns:x14ac="http://schemas.microsoft.com/office/spreadsheetml/2009/9/ac" r="85" x14ac:dyDescent="0.2">
      <c r="A85" s="354" t="str">
        <f>IF(ISBLANK(Regressions!A95), " ", Regressions!A95)</f>
        <v>Senegal</v>
      </c>
      <c r="B85" s="355">
        <f>IF(ISBLANK(Regressions!B95), " ", Regressions!B95)</f>
        <v>2019</v>
      </c>
      <c r="C85" s="361" t="str">
        <f>IF(ISBLANK(Regressions!C95), " ", Regressions!C95)</f>
        <v>Rural</v>
      </c>
      <c r="D85" s="357">
        <f>IF(ISBLANK(Regressions!D95), " ", Regressions!D95)</f>
        <v>3428956.740916138</v>
      </c>
      <c r="E85" s="254">
        <f>IF(ISNUMBER(Regressions!E95),ROUND(Regressions!E95, 1), NA())</f>
        <v>84</v>
      </c>
      <c r="F85" s="358">
        <f>IF(ISNUMBER(Regressions!F95),ROUND(Regressions!F95, 1), NA())</f>
        <v>74.900000000000006</v>
      </c>
      <c r="G85" s="255">
        <f>IF(ISNUMBER(Regressions!G95),ROUND(Regressions!G95, 1), NA())</f>
        <v>74.900000000000006</v>
      </c>
      <c r="H85" s="359">
        <f>IF(ISNUMBER(Regressions!H95),ROUND(Regressions!H95, 1), NA())</f>
        <v>0</v>
      </c>
      <c r="I85" s="256">
        <f>IF(ISNUMBER(Regressions!I95),ROUND(Regressions!I95, 1), NA())</f>
        <v>25.1</v>
      </c>
      <c r="J85" s="360">
        <f>IF(ISNUMBER(Regressions!K95),ROUND(Regressions!K95, 1), NA())</f>
        <v>73.400000000000006</v>
      </c>
      <c r="K85" s="358" t="e">
        <f>IF(ISNUMBER(Regressions!L95),ROUND(Regressions!L95, 1), NA())</f>
        <v>#N/A</v>
      </c>
      <c r="L85" s="257" t="e">
        <f>IF(ISNUMBER(Regressions!M95),ROUND(Regressions!M95, 1), NA())</f>
        <v>#N/A</v>
      </c>
      <c r="M85" s="359" t="e">
        <f>IF(ISNUMBER(Regressions!N95),ROUND(Regressions!N95, 1), NA())</f>
        <v>#N/A</v>
      </c>
      <c r="N85" s="256">
        <f>IF(ISNUMBER(Regressions!O95),ROUND(Regressions!O95, 1), NA())</f>
        <v>26.6</v>
      </c>
      <c r="O85" s="360">
        <f>IF(ISNUMBER(Regressions!Q95),ROUND(Regressions!Q95, 1), NA())</f>
        <v>29.6</v>
      </c>
      <c r="P85" s="358" t="e">
        <f>IF(ISNUMBER(Regressions!R95),ROUND(Regressions!R95, 1), NA())</f>
        <v>#N/A</v>
      </c>
      <c r="Q85" s="258" t="e">
        <f>IF(ISNUMBER(Regressions!S95),ROUND(Regressions!S95, 1), NA())</f>
        <v>#N/A</v>
      </c>
      <c r="R85" s="359" t="e">
        <f>IF(ISNUMBER(Regressions!T95),ROUND(Regressions!T95, 1), NA())</f>
        <v>#N/A</v>
      </c>
      <c r="S85" s="256">
        <f>IF(ISNUMBER(Regressions!U95),ROUND(Regressions!U95, 1), NA())</f>
        <v>70.400000000000006</v>
      </c>
    </row>
    <row xmlns:x14ac="http://schemas.microsoft.com/office/spreadsheetml/2009/9/ac" r="86" x14ac:dyDescent="0.2">
      <c r="A86" s="354" t="str">
        <f>IF(ISBLANK(Regressions!A96), " ", Regressions!A96)</f>
        <v>Senegal</v>
      </c>
      <c r="B86" s="355">
        <f>IF(ISBLANK(Regressions!B96), " ", Regressions!B96)</f>
        <v>2020</v>
      </c>
      <c r="C86" s="361" t="str">
        <f>IF(ISBLANK(Regressions!C96), " ", Regressions!C96)</f>
        <v>Rural</v>
      </c>
      <c r="D86" s="357">
        <f>IF(ISBLANK(Regressions!D96), " ", Regressions!D96)</f>
        <v>3479492.1077309418</v>
      </c>
      <c r="E86" s="254">
        <f>IF(ISNUMBER(Regressions!E96),ROUND(Regressions!E96, 1), NA())</f>
        <v>87.1</v>
      </c>
      <c r="F86" s="358">
        <f>IF(ISNUMBER(Regressions!F96),ROUND(Regressions!F96, 1), NA())</f>
        <v>79</v>
      </c>
      <c r="G86" s="255">
        <f>IF(ISNUMBER(Regressions!G96),ROUND(Regressions!G96, 1), NA())</f>
        <v>75.7</v>
      </c>
      <c r="H86" s="359">
        <f>IF(ISNUMBER(Regressions!H96),ROUND(Regressions!H96, 1), NA())</f>
        <v>3.3</v>
      </c>
      <c r="I86" s="256">
        <f>IF(ISNUMBER(Regressions!I96),ROUND(Regressions!I96, 1), NA())</f>
        <v>21</v>
      </c>
      <c r="J86" s="360">
        <f>IF(ISNUMBER(Regressions!K96),ROUND(Regressions!K96, 1), NA())</f>
        <v>75.5</v>
      </c>
      <c r="K86" s="358" t="e">
        <f>IF(ISNUMBER(Regressions!L96),ROUND(Regressions!L96, 1), NA())</f>
        <v>#N/A</v>
      </c>
      <c r="L86" s="257" t="e">
        <f>IF(ISNUMBER(Regressions!M96),ROUND(Regressions!M96, 1), NA())</f>
        <v>#N/A</v>
      </c>
      <c r="M86" s="359" t="e">
        <f>IF(ISNUMBER(Regressions!N96),ROUND(Regressions!N96, 1), NA())</f>
        <v>#N/A</v>
      </c>
      <c r="N86" s="256">
        <f>IF(ISNUMBER(Regressions!O96),ROUND(Regressions!O96, 1), NA())</f>
        <v>24.5</v>
      </c>
      <c r="O86" s="360">
        <f>IF(ISNUMBER(Regressions!Q96),ROUND(Regressions!Q96, 1), NA())</f>
        <v>33.1</v>
      </c>
      <c r="P86" s="358" t="e">
        <f>IF(ISNUMBER(Regressions!R96),ROUND(Regressions!R96, 1), NA())</f>
        <v>#N/A</v>
      </c>
      <c r="Q86" s="258" t="e">
        <f>IF(ISNUMBER(Regressions!S96),ROUND(Regressions!S96, 1), NA())</f>
        <v>#N/A</v>
      </c>
      <c r="R86" s="359" t="e">
        <f>IF(ISNUMBER(Regressions!T96),ROUND(Regressions!T96, 1), NA())</f>
        <v>#N/A</v>
      </c>
      <c r="S86" s="256">
        <f>IF(ISNUMBER(Regressions!U96),ROUND(Regressions!U96, 1), NA())</f>
        <v>66.900000000000006</v>
      </c>
    </row>
    <row xmlns:x14ac="http://schemas.microsoft.com/office/spreadsheetml/2009/9/ac" r="87" x14ac:dyDescent="0.2">
      <c r="A87" s="409" t="str">
        <f>IF(ISBLANK(Regressions!A97), " ", Regressions!A97)</f>
        <v>Senegal</v>
      </c>
      <c r="B87" s="410">
        <f>IF(ISBLANK(Regressions!B97), " ", Regressions!B97)</f>
        <v>2021</v>
      </c>
      <c r="C87" s="411" t="str">
        <f>IF(ISBLANK(Regressions!C97), " ", Regressions!C97)</f>
        <v>Rural</v>
      </c>
      <c r="D87" s="412">
        <f>IF(ISBLANK(Regressions!D97), " ", Regressions!D97)</f>
        <v>3528193.2507392131</v>
      </c>
      <c r="E87" s="415">
        <f>IF(ISNUMBER(Regressions!E97),ROUND(Regressions!E97, 1), NA())</f>
        <v>90.2</v>
      </c>
      <c r="F87" s="413">
        <f>IF(ISNUMBER(Regressions!F97),ROUND(Regressions!F97, 1), NA())</f>
        <v>83.1</v>
      </c>
      <c r="G87" s="416">
        <f>IF(ISNUMBER(Regressions!G97),ROUND(Regressions!G97, 1), NA())</f>
        <v>75.7</v>
      </c>
      <c r="H87" s="414">
        <f>IF(ISNUMBER(Regressions!H97),ROUND(Regressions!H97, 1), NA())</f>
        <v>7.4</v>
      </c>
      <c r="I87" s="417">
        <f>IF(ISNUMBER(Regressions!I97),ROUND(Regressions!I97, 1), NA())</f>
        <v>16.899999999999999</v>
      </c>
      <c r="J87" s="415">
        <f>IF(ISNUMBER(Regressions!K97),ROUND(Regressions!K97, 1), NA())</f>
        <v>77.599999999999994</v>
      </c>
      <c r="K87" s="413" t="e">
        <f>IF(ISNUMBER(Regressions!L97),ROUND(Regressions!L97, 1), NA())</f>
        <v>#N/A</v>
      </c>
      <c r="L87" s="418" t="e">
        <f>IF(ISNUMBER(Regressions!M97),ROUND(Regressions!M97, 1), NA())</f>
        <v>#N/A</v>
      </c>
      <c r="M87" s="414" t="e">
        <f>IF(ISNUMBER(Regressions!N97),ROUND(Regressions!N97, 1), NA())</f>
        <v>#N/A</v>
      </c>
      <c r="N87" s="417">
        <f>IF(ISNUMBER(Regressions!O97),ROUND(Regressions!O97, 1), NA())</f>
        <v>22.4</v>
      </c>
      <c r="O87" s="415">
        <f>IF(ISNUMBER(Regressions!Q97),ROUND(Regressions!Q97, 1), NA())</f>
        <v>36.700000000000003</v>
      </c>
      <c r="P87" s="413" t="e">
        <f>IF(ISNUMBER(Regressions!R97),ROUND(Regressions!R97, 1), NA())</f>
        <v>#N/A</v>
      </c>
      <c r="Q87" s="419" t="e">
        <f>IF(ISNUMBER(Regressions!S97),ROUND(Regressions!S97, 1), NA())</f>
        <v>#N/A</v>
      </c>
      <c r="R87" s="414" t="e">
        <f>IF(ISNUMBER(Regressions!T97),ROUND(Regressions!T97, 1), NA())</f>
        <v>#N/A</v>
      </c>
      <c r="S87" s="417">
        <f>IF(ISNUMBER(Regressions!U97),ROUND(Regressions!U97, 1), NA())</f>
        <v>63.3</v>
      </c>
      <c r="T87" s="408"/>
      <c r="U87" s="408"/>
      <c r="V87" s="408"/>
      <c r="W87" s="408"/>
      <c r="X87" s="408"/>
      <c r="Y87" s="408"/>
      <c r="Z87" s="408"/>
      <c r="AA87" s="408"/>
      <c r="AB87" s="408"/>
      <c r="AC87" s="408"/>
    </row>
    <row xmlns:x14ac="http://schemas.microsoft.com/office/spreadsheetml/2009/9/ac" r="88" x14ac:dyDescent="0.2">
      <c r="A88" s="354" t="str">
        <f>IF(ISBLANK(Regressions!A98), " ", Regressions!A98)</f>
        <v>Senegal</v>
      </c>
      <c r="B88" s="355">
        <f>IF(ISBLANK(Regressions!B98), " ", Regressions!B98)</f>
        <v>2022</v>
      </c>
      <c r="C88" s="361" t="str">
        <f>IF(ISBLANK(Regressions!C98), " ", Regressions!C98)</f>
        <v>Rural</v>
      </c>
      <c r="D88" s="357">
        <f>IF(ISBLANK(Regressions!D98), " ", Regressions!D98)</f>
        <v>3575066.117218018</v>
      </c>
      <c r="E88" s="254">
        <f>IF(ISNUMBER(Regressions!E98),ROUND(Regressions!E98, 1), NA())</f>
        <v>93.4</v>
      </c>
      <c r="F88" s="358">
        <f>IF(ISNUMBER(Regressions!F98),ROUND(Regressions!F98, 1), NA())</f>
        <v>87.2</v>
      </c>
      <c r="G88" s="255">
        <f>IF(ISNUMBER(Regressions!G98),ROUND(Regressions!G98, 1), NA())</f>
        <v>75.7</v>
      </c>
      <c r="H88" s="359">
        <f>IF(ISNUMBER(Regressions!H98),ROUND(Regressions!H98, 1), NA())</f>
        <v>11.5</v>
      </c>
      <c r="I88" s="256">
        <f>IF(ISNUMBER(Regressions!I98),ROUND(Regressions!I98, 1), NA())</f>
        <v>12.8</v>
      </c>
      <c r="J88" s="360">
        <f>IF(ISNUMBER(Regressions!K98),ROUND(Regressions!K98, 1), NA())</f>
        <v>79.7</v>
      </c>
      <c r="K88" s="358" t="e">
        <f>IF(ISNUMBER(Regressions!L98),ROUND(Regressions!L98, 1), NA())</f>
        <v>#N/A</v>
      </c>
      <c r="L88" s="257" t="e">
        <f>IF(ISNUMBER(Regressions!M98),ROUND(Regressions!M98, 1), NA())</f>
        <v>#N/A</v>
      </c>
      <c r="M88" s="359" t="e">
        <f>IF(ISNUMBER(Regressions!N98),ROUND(Regressions!N98, 1), NA())</f>
        <v>#N/A</v>
      </c>
      <c r="N88" s="256">
        <f>IF(ISNUMBER(Regressions!O98),ROUND(Regressions!O98, 1), NA())</f>
        <v>20.3</v>
      </c>
      <c r="O88" s="360">
        <f>IF(ISNUMBER(Regressions!Q98),ROUND(Regressions!Q98, 1), NA())</f>
        <v>40.200000000000003</v>
      </c>
      <c r="P88" s="358" t="e">
        <f>IF(ISNUMBER(Regressions!R98),ROUND(Regressions!R98, 1), NA())</f>
        <v>#N/A</v>
      </c>
      <c r="Q88" s="258" t="e">
        <f>IF(ISNUMBER(Regressions!S98),ROUND(Regressions!S98, 1), NA())</f>
        <v>#N/A</v>
      </c>
      <c r="R88" s="359" t="e">
        <f>IF(ISNUMBER(Regressions!T98),ROUND(Regressions!T98, 1), NA())</f>
        <v>#N/A</v>
      </c>
      <c r="S88" s="256">
        <f>IF(ISNUMBER(Regressions!U98),ROUND(Regressions!U98, 1), NA())</f>
        <v>59.8</v>
      </c>
    </row>
    <row xmlns:x14ac="http://schemas.microsoft.com/office/spreadsheetml/2009/9/ac" r="89" x14ac:dyDescent="0.2">
      <c r="A89" s="362" t="str">
        <f>IF(ISBLANK(Regressions!A99), " ", Regressions!A99)</f>
        <v>Senegal</v>
      </c>
      <c r="B89" s="363">
        <f>IF(ISBLANK(Regressions!B99), " ", Regressions!B99)</f>
        <v>2023</v>
      </c>
      <c r="C89" s="364" t="str">
        <f>IF(ISBLANK(Regressions!C99), " ", Regressions!C99)</f>
        <v>Rural</v>
      </c>
      <c r="D89" s="365">
        <f>IF(ISBLANK(Regressions!D99), " ", Regressions!D99)</f>
        <v>3547275.2686393359</v>
      </c>
      <c r="E89" s="366">
        <f>IF(ISNUMBER(Regressions!E99),ROUND(Regressions!E99, 1), NA())</f>
        <v>96.5</v>
      </c>
      <c r="F89" s="367">
        <f>IF(ISNUMBER(Regressions!F99),ROUND(Regressions!F99, 1), NA())</f>
        <v>91.3</v>
      </c>
      <c r="G89" s="368">
        <f>IF(ISNUMBER(Regressions!G99),ROUND(Regressions!G99, 1), NA())</f>
        <v>75.7</v>
      </c>
      <c r="H89" s="369">
        <f>IF(ISNUMBER(Regressions!H99),ROUND(Regressions!H99, 1), NA())</f>
        <v>15.6</v>
      </c>
      <c r="I89" s="370">
        <f>IF(ISNUMBER(Regressions!I99),ROUND(Regressions!I99, 1), NA())</f>
        <v>8.6999999999999993</v>
      </c>
      <c r="J89" s="371">
        <f>IF(ISNUMBER(Regressions!K99),ROUND(Regressions!K99, 1), NA())</f>
        <v>81.8</v>
      </c>
      <c r="K89" s="367" t="e">
        <f>IF(ISNUMBER(Regressions!L99),ROUND(Regressions!L99, 1), NA())</f>
        <v>#N/A</v>
      </c>
      <c r="L89" s="372" t="e">
        <f>IF(ISNUMBER(Regressions!M99),ROUND(Regressions!M99, 1), NA())</f>
        <v>#N/A</v>
      </c>
      <c r="M89" s="369" t="e">
        <f>IF(ISNUMBER(Regressions!N99),ROUND(Regressions!N99, 1), NA())</f>
        <v>#N/A</v>
      </c>
      <c r="N89" s="370">
        <f>IF(ISNUMBER(Regressions!O99),ROUND(Regressions!O99, 1), NA())</f>
        <v>18.2</v>
      </c>
      <c r="O89" s="371">
        <f>IF(ISNUMBER(Regressions!Q99),ROUND(Regressions!Q99, 1), NA())</f>
        <v>43.7</v>
      </c>
      <c r="P89" s="367" t="e">
        <f>IF(ISNUMBER(Regressions!R99),ROUND(Regressions!R99, 1), NA())</f>
        <v>#N/A</v>
      </c>
      <c r="Q89" s="373" t="e">
        <f>IF(ISNUMBER(Regressions!S99),ROUND(Regressions!S99, 1), NA())</f>
        <v>#N/A</v>
      </c>
      <c r="R89" s="369" t="e">
        <f>IF(ISNUMBER(Regressions!T99),ROUND(Regressions!T99, 1), NA())</f>
        <v>#N/A</v>
      </c>
      <c r="S89" s="370">
        <f>IF(ISNUMBER(Regressions!U99),ROUND(Regressions!U99, 1), NA())</f>
        <v>56.3</v>
      </c>
    </row>
    <row xmlns:x14ac="http://schemas.microsoft.com/office/spreadsheetml/2009/9/ac" r="90" hidden="true" x14ac:dyDescent="0.2">
      <c r="A90" s="354" t="str">
        <f>IF(ISBLANK(Regressions!A100), " ", Regressions!A100)</f>
        <v>Senegal</v>
      </c>
      <c r="B90" s="355">
        <f>IF(ISBLANK(Regressions!B100), " ", Regressions!B100)</f>
        <v>2024</v>
      </c>
      <c r="C90" s="361" t="str">
        <f>IF(ISBLANK(Regressions!C100), " ", Regressions!C100)</f>
        <v>Rural</v>
      </c>
      <c r="D90" s="357" t="str">
        <f>IF(ISBLANK(Regressions!D100), " ", Regressions!D100)</f>
        <v> </v>
      </c>
      <c r="E90" s="254" t="e">
        <f>IF(ISNUMBER(Regressions!E100),ROUND(Regressions!E100, 1), NA())</f>
        <v>#N/A</v>
      </c>
      <c r="F90" s="358" t="e">
        <f>IF(ISNUMBER(Regressions!F100),ROUND(Regressions!F100, 1), NA())</f>
        <v>#N/A</v>
      </c>
      <c r="G90" s="255" t="e">
        <f>IF(ISNUMBER(Regressions!G100),ROUND(Regressions!G100, 1), NA())</f>
        <v>#N/A</v>
      </c>
      <c r="H90" s="359" t="e">
        <f>IF(ISNUMBER(Regressions!H100),ROUND(Regressions!H100, 1), NA())</f>
        <v>#N/A</v>
      </c>
      <c r="I90" s="256" t="e">
        <f>IF(ISNUMBER(Regressions!I100),ROUND(Regressions!I100, 1), NA())</f>
        <v>#N/A</v>
      </c>
      <c r="J90" s="360" t="e">
        <f>IF(ISNUMBER(Regressions!K100),ROUND(Regressions!K100, 1), NA())</f>
        <v>#N/A</v>
      </c>
      <c r="K90" s="358" t="e">
        <f>IF(ISNUMBER(Regressions!L100),ROUND(Regressions!L100, 1), NA())</f>
        <v>#N/A</v>
      </c>
      <c r="L90" s="257" t="e">
        <f>IF(ISNUMBER(Regressions!M100),ROUND(Regressions!M100, 1), NA())</f>
        <v>#N/A</v>
      </c>
      <c r="M90" s="359" t="e">
        <f>IF(ISNUMBER(Regressions!N100),ROUND(Regressions!N100, 1), NA())</f>
        <v>#N/A</v>
      </c>
      <c r="N90" s="256" t="e">
        <f>IF(ISNUMBER(Regressions!O100),ROUND(Regressions!O100, 1), NA())</f>
        <v>#N/A</v>
      </c>
      <c r="O90" s="360" t="e">
        <f>IF(ISNUMBER(Regressions!Q100),ROUND(Regressions!Q100, 1), NA())</f>
        <v>#N/A</v>
      </c>
      <c r="P90" s="358" t="e">
        <f>IF(ISNUMBER(Regressions!R100),ROUND(Regressions!R100, 1), NA())</f>
        <v>#N/A</v>
      </c>
      <c r="Q90" s="258" t="e">
        <f>IF(ISNUMBER(Regressions!S100),ROUND(Regressions!S100, 1), NA())</f>
        <v>#N/A</v>
      </c>
      <c r="R90" s="359" t="e">
        <f>IF(ISNUMBER(Regressions!T100),ROUND(Regressions!T100, 1), NA())</f>
        <v>#N/A</v>
      </c>
      <c r="S90" s="256" t="e">
        <f>IF(ISNUMBER(Regressions!U100),ROUND(Regressions!U100, 1), NA())</f>
        <v>#N/A</v>
      </c>
    </row>
    <row xmlns:x14ac="http://schemas.microsoft.com/office/spreadsheetml/2009/9/ac" r="91" hidden="true" x14ac:dyDescent="0.2">
      <c r="A91" s="354" t="str">
        <f>IF(ISBLANK(Regressions!A101), " ", Regressions!A101)</f>
        <v>Senegal</v>
      </c>
      <c r="B91" s="355">
        <f>IF(ISBLANK(Regressions!B101), " ", Regressions!B101)</f>
        <v>2025</v>
      </c>
      <c r="C91" s="361" t="str">
        <f>IF(ISBLANK(Regressions!C101), " ", Regressions!C101)</f>
        <v>Rural</v>
      </c>
      <c r="D91" s="357" t="str">
        <f>IF(ISBLANK(Regressions!D101), " ", Regressions!D101)</f>
        <v> </v>
      </c>
      <c r="E91" s="254" t="e">
        <f>IF(ISNUMBER(Regressions!E101),ROUND(Regressions!E101, 1), NA())</f>
        <v>#N/A</v>
      </c>
      <c r="F91" s="358" t="e">
        <f>IF(ISNUMBER(Regressions!F101),ROUND(Regressions!F101, 1), NA())</f>
        <v>#N/A</v>
      </c>
      <c r="G91" s="255" t="e">
        <f>IF(ISNUMBER(Regressions!G101),ROUND(Regressions!G101, 1), NA())</f>
        <v>#N/A</v>
      </c>
      <c r="H91" s="359" t="e">
        <f>IF(ISNUMBER(Regressions!H101),ROUND(Regressions!H101, 1), NA())</f>
        <v>#N/A</v>
      </c>
      <c r="I91" s="256" t="e">
        <f>IF(ISNUMBER(Regressions!I101),ROUND(Regressions!I101, 1), NA())</f>
        <v>#N/A</v>
      </c>
      <c r="J91" s="360" t="e">
        <f>IF(ISNUMBER(Regressions!K101),ROUND(Regressions!K101, 1), NA())</f>
        <v>#N/A</v>
      </c>
      <c r="K91" s="358" t="e">
        <f>IF(ISNUMBER(Regressions!L101),ROUND(Regressions!L101, 1), NA())</f>
        <v>#N/A</v>
      </c>
      <c r="L91" s="257" t="e">
        <f>IF(ISNUMBER(Regressions!M101),ROUND(Regressions!M101, 1), NA())</f>
        <v>#N/A</v>
      </c>
      <c r="M91" s="359" t="e">
        <f>IF(ISNUMBER(Regressions!N101),ROUND(Regressions!N101, 1), NA())</f>
        <v>#N/A</v>
      </c>
      <c r="N91" s="256" t="e">
        <f>IF(ISNUMBER(Regressions!O101),ROUND(Regressions!O101, 1), NA())</f>
        <v>#N/A</v>
      </c>
      <c r="O91" s="360" t="e">
        <f>IF(ISNUMBER(Regressions!Q101),ROUND(Regressions!Q101, 1), NA())</f>
        <v>#N/A</v>
      </c>
      <c r="P91" s="358" t="e">
        <f>IF(ISNUMBER(Regressions!R101),ROUND(Regressions!R101, 1), NA())</f>
        <v>#N/A</v>
      </c>
      <c r="Q91" s="258" t="e">
        <f>IF(ISNUMBER(Regressions!S101),ROUND(Regressions!S101, 1), NA())</f>
        <v>#N/A</v>
      </c>
      <c r="R91" s="359" t="e">
        <f>IF(ISNUMBER(Regressions!T101),ROUND(Regressions!T101, 1), NA())</f>
        <v>#N/A</v>
      </c>
      <c r="S91" s="256" t="e">
        <f>IF(ISNUMBER(Regressions!U101),ROUND(Regressions!U101, 1), NA())</f>
        <v>#N/A</v>
      </c>
    </row>
    <row xmlns:x14ac="http://schemas.microsoft.com/office/spreadsheetml/2009/9/ac" r="92" hidden="true" x14ac:dyDescent="0.2">
      <c r="A92" s="354" t="str">
        <f>IF(ISBLANK(Regressions!A102), " ", Regressions!A102)</f>
        <v>Senegal</v>
      </c>
      <c r="B92" s="355">
        <f>IF(ISBLANK(Regressions!B102), " ", Regressions!B102)</f>
        <v>2026</v>
      </c>
      <c r="C92" s="361" t="str">
        <f>IF(ISBLANK(Regressions!C102), " ", Regressions!C102)</f>
        <v>Rural</v>
      </c>
      <c r="D92" s="357" t="str">
        <f>IF(ISBLANK(Regressions!D102), " ", Regressions!D102)</f>
        <v> </v>
      </c>
      <c r="E92" s="254" t="e">
        <f>IF(ISNUMBER(Regressions!E102),ROUND(Regressions!E102, 1), NA())</f>
        <v>#N/A</v>
      </c>
      <c r="F92" s="358" t="e">
        <f>IF(ISNUMBER(Regressions!F102),ROUND(Regressions!F102, 1), NA())</f>
        <v>#N/A</v>
      </c>
      <c r="G92" s="255" t="e">
        <f>IF(ISNUMBER(Regressions!G102),ROUND(Regressions!G102, 1), NA())</f>
        <v>#N/A</v>
      </c>
      <c r="H92" s="359" t="e">
        <f>IF(ISNUMBER(Regressions!H102),ROUND(Regressions!H102, 1), NA())</f>
        <v>#N/A</v>
      </c>
      <c r="I92" s="256" t="e">
        <f>IF(ISNUMBER(Regressions!I102),ROUND(Regressions!I102, 1), NA())</f>
        <v>#N/A</v>
      </c>
      <c r="J92" s="360" t="e">
        <f>IF(ISNUMBER(Regressions!K102),ROUND(Regressions!K102, 1), NA())</f>
        <v>#N/A</v>
      </c>
      <c r="K92" s="358" t="e">
        <f>IF(ISNUMBER(Regressions!L102),ROUND(Regressions!L102, 1), NA())</f>
        <v>#N/A</v>
      </c>
      <c r="L92" s="257" t="e">
        <f>IF(ISNUMBER(Regressions!M102),ROUND(Regressions!M102, 1), NA())</f>
        <v>#N/A</v>
      </c>
      <c r="M92" s="359" t="e">
        <f>IF(ISNUMBER(Regressions!N102),ROUND(Regressions!N102, 1), NA())</f>
        <v>#N/A</v>
      </c>
      <c r="N92" s="256" t="e">
        <f>IF(ISNUMBER(Regressions!O102),ROUND(Regressions!O102, 1), NA())</f>
        <v>#N/A</v>
      </c>
      <c r="O92" s="360" t="e">
        <f>IF(ISNUMBER(Regressions!Q102),ROUND(Regressions!Q102, 1), NA())</f>
        <v>#N/A</v>
      </c>
      <c r="P92" s="358" t="e">
        <f>IF(ISNUMBER(Regressions!R102),ROUND(Regressions!R102, 1), NA())</f>
        <v>#N/A</v>
      </c>
      <c r="Q92" s="258" t="e">
        <f>IF(ISNUMBER(Regressions!S102),ROUND(Regressions!S102, 1), NA())</f>
        <v>#N/A</v>
      </c>
      <c r="R92" s="359" t="e">
        <f>IF(ISNUMBER(Regressions!T102),ROUND(Regressions!T102, 1), NA())</f>
        <v>#N/A</v>
      </c>
      <c r="S92" s="256" t="e">
        <f>IF(ISNUMBER(Regressions!U102),ROUND(Regressions!U102, 1), NA())</f>
        <v>#N/A</v>
      </c>
    </row>
    <row xmlns:x14ac="http://schemas.microsoft.com/office/spreadsheetml/2009/9/ac" r="93" hidden="true" x14ac:dyDescent="0.2">
      <c r="A93" s="354" t="str">
        <f>IF(ISBLANK(Regressions!A103), " ", Regressions!A103)</f>
        <v>Senegal</v>
      </c>
      <c r="B93" s="355">
        <f>IF(ISBLANK(Regressions!B103), " ", Regressions!B103)</f>
        <v>2027</v>
      </c>
      <c r="C93" s="361" t="str">
        <f>IF(ISBLANK(Regressions!C103), " ", Regressions!C103)</f>
        <v>Rural</v>
      </c>
      <c r="D93" s="357" t="str">
        <f>IF(ISBLANK(Regressions!D103), " ", Regressions!D103)</f>
        <v> </v>
      </c>
      <c r="E93" s="254" t="e">
        <f>IF(ISNUMBER(Regressions!E103),ROUND(Regressions!E103, 1), NA())</f>
        <v>#N/A</v>
      </c>
      <c r="F93" s="358" t="e">
        <f>IF(ISNUMBER(Regressions!F103),ROUND(Regressions!F103, 1), NA())</f>
        <v>#N/A</v>
      </c>
      <c r="G93" s="255" t="e">
        <f>IF(ISNUMBER(Regressions!G103),ROUND(Regressions!G103, 1), NA())</f>
        <v>#N/A</v>
      </c>
      <c r="H93" s="359" t="e">
        <f>IF(ISNUMBER(Regressions!H103),ROUND(Regressions!H103, 1), NA())</f>
        <v>#N/A</v>
      </c>
      <c r="I93" s="256" t="e">
        <f>IF(ISNUMBER(Regressions!I103),ROUND(Regressions!I103, 1), NA())</f>
        <v>#N/A</v>
      </c>
      <c r="J93" s="360" t="e">
        <f>IF(ISNUMBER(Regressions!K103),ROUND(Regressions!K103, 1), NA())</f>
        <v>#N/A</v>
      </c>
      <c r="K93" s="358" t="e">
        <f>IF(ISNUMBER(Regressions!L103),ROUND(Regressions!L103, 1), NA())</f>
        <v>#N/A</v>
      </c>
      <c r="L93" s="257" t="e">
        <f>IF(ISNUMBER(Regressions!M103),ROUND(Regressions!M103, 1), NA())</f>
        <v>#N/A</v>
      </c>
      <c r="M93" s="359" t="e">
        <f>IF(ISNUMBER(Regressions!N103),ROUND(Regressions!N103, 1), NA())</f>
        <v>#N/A</v>
      </c>
      <c r="N93" s="256" t="e">
        <f>IF(ISNUMBER(Regressions!O103),ROUND(Regressions!O103, 1), NA())</f>
        <v>#N/A</v>
      </c>
      <c r="O93" s="360" t="e">
        <f>IF(ISNUMBER(Regressions!Q103),ROUND(Regressions!Q103, 1), NA())</f>
        <v>#N/A</v>
      </c>
      <c r="P93" s="358" t="e">
        <f>IF(ISNUMBER(Regressions!R103),ROUND(Regressions!R103, 1), NA())</f>
        <v>#N/A</v>
      </c>
      <c r="Q93" s="258" t="e">
        <f>IF(ISNUMBER(Regressions!S103),ROUND(Regressions!S103, 1), NA())</f>
        <v>#N/A</v>
      </c>
      <c r="R93" s="359" t="e">
        <f>IF(ISNUMBER(Regressions!T103),ROUND(Regressions!T103, 1), NA())</f>
        <v>#N/A</v>
      </c>
      <c r="S93" s="256" t="e">
        <f>IF(ISNUMBER(Regressions!U103),ROUND(Regressions!U103, 1), NA())</f>
        <v>#N/A</v>
      </c>
    </row>
    <row xmlns:x14ac="http://schemas.microsoft.com/office/spreadsheetml/2009/9/ac" r="94" hidden="true" x14ac:dyDescent="0.2">
      <c r="A94" s="354" t="str">
        <f>IF(ISBLANK(Regressions!A104), " ", Regressions!A104)</f>
        <v>Senegal</v>
      </c>
      <c r="B94" s="355">
        <f>IF(ISBLANK(Regressions!B104), " ", Regressions!B104)</f>
        <v>2028</v>
      </c>
      <c r="C94" s="361" t="str">
        <f>IF(ISBLANK(Regressions!C104), " ", Regressions!C104)</f>
        <v>Rural</v>
      </c>
      <c r="D94" s="357" t="str">
        <f>IF(ISBLANK(Regressions!D104), " ", Regressions!D104)</f>
        <v> </v>
      </c>
      <c r="E94" s="254" t="e">
        <f>IF(ISNUMBER(Regressions!E104),ROUND(Regressions!E104, 1), NA())</f>
        <v>#N/A</v>
      </c>
      <c r="F94" s="358" t="e">
        <f>IF(ISNUMBER(Regressions!F104),ROUND(Regressions!F104, 1), NA())</f>
        <v>#N/A</v>
      </c>
      <c r="G94" s="255" t="e">
        <f>IF(ISNUMBER(Regressions!G104),ROUND(Regressions!G104, 1), NA())</f>
        <v>#N/A</v>
      </c>
      <c r="H94" s="359" t="e">
        <f>IF(ISNUMBER(Regressions!H104),ROUND(Regressions!H104, 1), NA())</f>
        <v>#N/A</v>
      </c>
      <c r="I94" s="256" t="e">
        <f>IF(ISNUMBER(Regressions!I104),ROUND(Regressions!I104, 1), NA())</f>
        <v>#N/A</v>
      </c>
      <c r="J94" s="360" t="e">
        <f>IF(ISNUMBER(Regressions!K104),ROUND(Regressions!K104, 1), NA())</f>
        <v>#N/A</v>
      </c>
      <c r="K94" s="358" t="e">
        <f>IF(ISNUMBER(Regressions!L104),ROUND(Regressions!L104, 1), NA())</f>
        <v>#N/A</v>
      </c>
      <c r="L94" s="257" t="e">
        <f>IF(ISNUMBER(Regressions!M104),ROUND(Regressions!M104, 1), NA())</f>
        <v>#N/A</v>
      </c>
      <c r="M94" s="359" t="e">
        <f>IF(ISNUMBER(Regressions!N104),ROUND(Regressions!N104, 1), NA())</f>
        <v>#N/A</v>
      </c>
      <c r="N94" s="256" t="e">
        <f>IF(ISNUMBER(Regressions!O104),ROUND(Regressions!O104, 1), NA())</f>
        <v>#N/A</v>
      </c>
      <c r="O94" s="360" t="e">
        <f>IF(ISNUMBER(Regressions!Q104),ROUND(Regressions!Q104, 1), NA())</f>
        <v>#N/A</v>
      </c>
      <c r="P94" s="358" t="e">
        <f>IF(ISNUMBER(Regressions!R104),ROUND(Regressions!R104, 1), NA())</f>
        <v>#N/A</v>
      </c>
      <c r="Q94" s="258" t="e">
        <f>IF(ISNUMBER(Regressions!S104),ROUND(Regressions!S104, 1), NA())</f>
        <v>#N/A</v>
      </c>
      <c r="R94" s="359" t="e">
        <f>IF(ISNUMBER(Regressions!T104),ROUND(Regressions!T104, 1), NA())</f>
        <v>#N/A</v>
      </c>
      <c r="S94" s="256" t="e">
        <f>IF(ISNUMBER(Regressions!U104),ROUND(Regressions!U104, 1), NA())</f>
        <v>#N/A</v>
      </c>
    </row>
    <row xmlns:x14ac="http://schemas.microsoft.com/office/spreadsheetml/2009/9/ac" r="95" hidden="true" x14ac:dyDescent="0.2">
      <c r="A95" s="354" t="str">
        <f>IF(ISBLANK(Regressions!A105), " ", Regressions!A105)</f>
        <v>Senegal</v>
      </c>
      <c r="B95" s="355">
        <f>IF(ISBLANK(Regressions!B105), " ", Regressions!B105)</f>
        <v>2029</v>
      </c>
      <c r="C95" s="361" t="str">
        <f>IF(ISBLANK(Regressions!C105), " ", Regressions!C105)</f>
        <v>Rural</v>
      </c>
      <c r="D95" s="357" t="str">
        <f>IF(ISBLANK(Regressions!D105), " ", Regressions!D105)</f>
        <v> </v>
      </c>
      <c r="E95" s="254" t="e">
        <f>IF(ISNUMBER(Regressions!E105),ROUND(Regressions!E105, 1), NA())</f>
        <v>#N/A</v>
      </c>
      <c r="F95" s="358" t="e">
        <f>IF(ISNUMBER(Regressions!F105),ROUND(Regressions!F105, 1), NA())</f>
        <v>#N/A</v>
      </c>
      <c r="G95" s="255" t="e">
        <f>IF(ISNUMBER(Regressions!G105),ROUND(Regressions!G105, 1), NA())</f>
        <v>#N/A</v>
      </c>
      <c r="H95" s="359" t="e">
        <f>IF(ISNUMBER(Regressions!H105),ROUND(Regressions!H105, 1), NA())</f>
        <v>#N/A</v>
      </c>
      <c r="I95" s="256" t="e">
        <f>IF(ISNUMBER(Regressions!I105),ROUND(Regressions!I105, 1), NA())</f>
        <v>#N/A</v>
      </c>
      <c r="J95" s="360" t="e">
        <f>IF(ISNUMBER(Regressions!K105),ROUND(Regressions!K105, 1), NA())</f>
        <v>#N/A</v>
      </c>
      <c r="K95" s="358" t="e">
        <f>IF(ISNUMBER(Regressions!L105),ROUND(Regressions!L105, 1), NA())</f>
        <v>#N/A</v>
      </c>
      <c r="L95" s="257" t="e">
        <f>IF(ISNUMBER(Regressions!M105),ROUND(Regressions!M105, 1), NA())</f>
        <v>#N/A</v>
      </c>
      <c r="M95" s="359" t="e">
        <f>IF(ISNUMBER(Regressions!N105),ROUND(Regressions!N105, 1), NA())</f>
        <v>#N/A</v>
      </c>
      <c r="N95" s="256" t="e">
        <f>IF(ISNUMBER(Regressions!O105),ROUND(Regressions!O105, 1), NA())</f>
        <v>#N/A</v>
      </c>
      <c r="O95" s="360" t="e">
        <f>IF(ISNUMBER(Regressions!Q105),ROUND(Regressions!Q105, 1), NA())</f>
        <v>#N/A</v>
      </c>
      <c r="P95" s="358" t="e">
        <f>IF(ISNUMBER(Regressions!R105),ROUND(Regressions!R105, 1), NA())</f>
        <v>#N/A</v>
      </c>
      <c r="Q95" s="258" t="e">
        <f>IF(ISNUMBER(Regressions!S105),ROUND(Regressions!S105, 1), NA())</f>
        <v>#N/A</v>
      </c>
      <c r="R95" s="359" t="e">
        <f>IF(ISNUMBER(Regressions!T105),ROUND(Regressions!T105, 1), NA())</f>
        <v>#N/A</v>
      </c>
      <c r="S95" s="256" t="e">
        <f>IF(ISNUMBER(Regressions!U105),ROUND(Regressions!U105, 1), NA())</f>
        <v>#N/A</v>
      </c>
    </row>
    <row xmlns:x14ac="http://schemas.microsoft.com/office/spreadsheetml/2009/9/ac" r="96" hidden="true" x14ac:dyDescent="0.2">
      <c r="A96" s="354" t="str">
        <f>IF(ISBLANK(Regressions!A106), " ", Regressions!A106)</f>
        <v>Senegal</v>
      </c>
      <c r="B96" s="355">
        <f>IF(ISBLANK(Regressions!B106), " ", Regressions!B106)</f>
        <v>2030</v>
      </c>
      <c r="C96" s="361" t="str">
        <f>IF(ISBLANK(Regressions!C106), " ", Regressions!C106)</f>
        <v>Rural</v>
      </c>
      <c r="D96" s="357" t="str">
        <f>IF(ISBLANK(Regressions!D106), " ", Regressions!D106)</f>
        <v> </v>
      </c>
      <c r="E96" s="254" t="e">
        <f>IF(ISNUMBER(Regressions!E106),ROUND(Regressions!E106, 1), NA())</f>
        <v>#N/A</v>
      </c>
      <c r="F96" s="358" t="e">
        <f>IF(ISNUMBER(Regressions!F106),ROUND(Regressions!F106, 1), NA())</f>
        <v>#N/A</v>
      </c>
      <c r="G96" s="255" t="e">
        <f>IF(ISNUMBER(Regressions!G106),ROUND(Regressions!G106, 1), NA())</f>
        <v>#N/A</v>
      </c>
      <c r="H96" s="359" t="e">
        <f>IF(ISNUMBER(Regressions!H106),ROUND(Regressions!H106, 1), NA())</f>
        <v>#N/A</v>
      </c>
      <c r="I96" s="256" t="e">
        <f>IF(ISNUMBER(Regressions!I106),ROUND(Regressions!I106, 1), NA())</f>
        <v>#N/A</v>
      </c>
      <c r="J96" s="360" t="e">
        <f>IF(ISNUMBER(Regressions!K106),ROUND(Regressions!K106, 1), NA())</f>
        <v>#N/A</v>
      </c>
      <c r="K96" s="358" t="e">
        <f>IF(ISNUMBER(Regressions!L106),ROUND(Regressions!L106, 1), NA())</f>
        <v>#N/A</v>
      </c>
      <c r="L96" s="257" t="e">
        <f>IF(ISNUMBER(Regressions!M106),ROUND(Regressions!M106, 1), NA())</f>
        <v>#N/A</v>
      </c>
      <c r="M96" s="359" t="e">
        <f>IF(ISNUMBER(Regressions!N106),ROUND(Regressions!N106, 1), NA())</f>
        <v>#N/A</v>
      </c>
      <c r="N96" s="256" t="e">
        <f>IF(ISNUMBER(Regressions!O106),ROUND(Regressions!O106, 1), NA())</f>
        <v>#N/A</v>
      </c>
      <c r="O96" s="360" t="e">
        <f>IF(ISNUMBER(Regressions!Q106),ROUND(Regressions!Q106, 1), NA())</f>
        <v>#N/A</v>
      </c>
      <c r="P96" s="358" t="e">
        <f>IF(ISNUMBER(Regressions!R106),ROUND(Regressions!R106, 1), NA())</f>
        <v>#N/A</v>
      </c>
      <c r="Q96" s="258" t="e">
        <f>IF(ISNUMBER(Regressions!S106),ROUND(Regressions!S106, 1), NA())</f>
        <v>#N/A</v>
      </c>
      <c r="R96" s="359" t="e">
        <f>IF(ISNUMBER(Regressions!T106),ROUND(Regressions!T106, 1), NA())</f>
        <v>#N/A</v>
      </c>
      <c r="S96" s="256" t="e">
        <f>IF(ISNUMBER(Regressions!U106),ROUND(Regressions!U106, 1), NA())</f>
        <v>#N/A</v>
      </c>
    </row>
    <row xmlns:x14ac="http://schemas.microsoft.com/office/spreadsheetml/2009/9/ac" r="97" x14ac:dyDescent="0.2">
      <c r="A97" s="354" t="str">
        <f>IF(ISBLANK(Regressions!A107), " ", Regressions!A107)</f>
        <v>Senegal</v>
      </c>
      <c r="B97" s="355">
        <f>IF(ISBLANK(Regressions!B107), " ", Regressions!B107)</f>
        <v>2000</v>
      </c>
      <c r="C97" s="361" t="str">
        <f>IF(ISBLANK(Regressions!C107), " ", Regressions!C107)</f>
        <v>Pre-primary</v>
      </c>
      <c r="D97" s="357">
        <f>IF(ISBLANK(Regressions!D107), " ", Regressions!D107)</f>
        <v>863156</v>
      </c>
      <c r="E97" s="254" t="e">
        <f>IF(ISNUMBER(Regressions!E107),ROUND(Regressions!E107, 1), NA())</f>
        <v>#N/A</v>
      </c>
      <c r="F97" s="358" t="e">
        <f>IF(ISNUMBER(Regressions!F107),ROUND(Regressions!F107, 1), NA())</f>
        <v>#N/A</v>
      </c>
      <c r="G97" s="255" t="e">
        <f>IF(ISNUMBER(Regressions!G107),ROUND(Regressions!G107, 1), NA())</f>
        <v>#N/A</v>
      </c>
      <c r="H97" s="359" t="e">
        <f>IF(ISNUMBER(Regressions!H107),ROUND(Regressions!H107, 1), NA())</f>
        <v>#N/A</v>
      </c>
      <c r="I97" s="256" t="e">
        <f>IF(ISNUMBER(Regressions!I107),ROUND(Regressions!I107, 1), NA())</f>
        <v>#N/A</v>
      </c>
      <c r="J97" s="360" t="e">
        <f>IF(ISNUMBER(Regressions!K107),ROUND(Regressions!K107, 1), NA())</f>
        <v>#N/A</v>
      </c>
      <c r="K97" s="358" t="e">
        <f>IF(ISNUMBER(Regressions!L107),ROUND(Regressions!L107, 1), NA())</f>
        <v>#N/A</v>
      </c>
      <c r="L97" s="257" t="e">
        <f>IF(ISNUMBER(Regressions!M107),ROUND(Regressions!M107, 1), NA())</f>
        <v>#N/A</v>
      </c>
      <c r="M97" s="359" t="e">
        <f>IF(ISNUMBER(Regressions!N107),ROUND(Regressions!N107, 1), NA())</f>
        <v>#N/A</v>
      </c>
      <c r="N97" s="256" t="e">
        <f>IF(ISNUMBER(Regressions!O107),ROUND(Regressions!O107, 1), NA())</f>
        <v>#N/A</v>
      </c>
      <c r="O97" s="360" t="e">
        <f>IF(ISNUMBER(Regressions!Q107),ROUND(Regressions!Q107, 1), NA())</f>
        <v>#N/A</v>
      </c>
      <c r="P97" s="358" t="e">
        <f>IF(ISNUMBER(Regressions!R107),ROUND(Regressions!R107, 1), NA())</f>
        <v>#N/A</v>
      </c>
      <c r="Q97" s="258" t="e">
        <f>IF(ISNUMBER(Regressions!S107),ROUND(Regressions!S107, 1), NA())</f>
        <v>#N/A</v>
      </c>
      <c r="R97" s="359" t="e">
        <f>IF(ISNUMBER(Regressions!T107),ROUND(Regressions!T107, 1), NA())</f>
        <v>#N/A</v>
      </c>
      <c r="S97" s="256" t="e">
        <f>IF(ISNUMBER(Regressions!U107),ROUND(Regressions!U107, 1), NA())</f>
        <v>#N/A</v>
      </c>
    </row>
    <row xmlns:x14ac="http://schemas.microsoft.com/office/spreadsheetml/2009/9/ac" r="98" x14ac:dyDescent="0.2">
      <c r="A98" s="354" t="str">
        <f>IF(ISBLANK(Regressions!A108), " ", Regressions!A108)</f>
        <v>Senegal</v>
      </c>
      <c r="B98" s="355">
        <f>IF(ISBLANK(Regressions!B108), " ", Regressions!B108)</f>
        <v>2001</v>
      </c>
      <c r="C98" s="361" t="str">
        <f>IF(ISBLANK(Regressions!C108), " ", Regressions!C108)</f>
        <v>Pre-primary</v>
      </c>
      <c r="D98" s="357">
        <f>IF(ISBLANK(Regressions!D108), " ", Regressions!D108)</f>
        <v>876761</v>
      </c>
      <c r="E98" s="254" t="e">
        <f>IF(ISNUMBER(Regressions!E108),ROUND(Regressions!E108, 1), NA())</f>
        <v>#N/A</v>
      </c>
      <c r="F98" s="358" t="e">
        <f>IF(ISNUMBER(Regressions!F108),ROUND(Regressions!F108, 1), NA())</f>
        <v>#N/A</v>
      </c>
      <c r="G98" s="255" t="e">
        <f>IF(ISNUMBER(Regressions!G108),ROUND(Regressions!G108, 1), NA())</f>
        <v>#N/A</v>
      </c>
      <c r="H98" s="359" t="e">
        <f>IF(ISNUMBER(Regressions!H108),ROUND(Regressions!H108, 1), NA())</f>
        <v>#N/A</v>
      </c>
      <c r="I98" s="256" t="e">
        <f>IF(ISNUMBER(Regressions!I108),ROUND(Regressions!I108, 1), NA())</f>
        <v>#N/A</v>
      </c>
      <c r="J98" s="360" t="e">
        <f>IF(ISNUMBER(Regressions!K108),ROUND(Regressions!K108, 1), NA())</f>
        <v>#N/A</v>
      </c>
      <c r="K98" s="358" t="e">
        <f>IF(ISNUMBER(Regressions!L108),ROUND(Regressions!L108, 1), NA())</f>
        <v>#N/A</v>
      </c>
      <c r="L98" s="257" t="e">
        <f>IF(ISNUMBER(Regressions!M108),ROUND(Regressions!M108, 1), NA())</f>
        <v>#N/A</v>
      </c>
      <c r="M98" s="359" t="e">
        <f>IF(ISNUMBER(Regressions!N108),ROUND(Regressions!N108, 1), NA())</f>
        <v>#N/A</v>
      </c>
      <c r="N98" s="256" t="e">
        <f>IF(ISNUMBER(Regressions!O108),ROUND(Regressions!O108, 1), NA())</f>
        <v>#N/A</v>
      </c>
      <c r="O98" s="360" t="e">
        <f>IF(ISNUMBER(Regressions!Q108),ROUND(Regressions!Q108, 1), NA())</f>
        <v>#N/A</v>
      </c>
      <c r="P98" s="358" t="e">
        <f>IF(ISNUMBER(Regressions!R108),ROUND(Regressions!R108, 1), NA())</f>
        <v>#N/A</v>
      </c>
      <c r="Q98" s="258" t="e">
        <f>IF(ISNUMBER(Regressions!S108),ROUND(Regressions!S108, 1), NA())</f>
        <v>#N/A</v>
      </c>
      <c r="R98" s="359" t="e">
        <f>IF(ISNUMBER(Regressions!T108),ROUND(Regressions!T108, 1), NA())</f>
        <v>#N/A</v>
      </c>
      <c r="S98" s="256" t="e">
        <f>IF(ISNUMBER(Regressions!U108),ROUND(Regressions!U108, 1), NA())</f>
        <v>#N/A</v>
      </c>
    </row>
    <row xmlns:x14ac="http://schemas.microsoft.com/office/spreadsheetml/2009/9/ac" r="99" x14ac:dyDescent="0.2">
      <c r="A99" s="354" t="str">
        <f>IF(ISBLANK(Regressions!A109), " ", Regressions!A109)</f>
        <v>Senegal</v>
      </c>
      <c r="B99" s="355">
        <f>IF(ISBLANK(Regressions!B109), " ", Regressions!B109)</f>
        <v>2002</v>
      </c>
      <c r="C99" s="361" t="str">
        <f>IF(ISBLANK(Regressions!C109), " ", Regressions!C109)</f>
        <v>Pre-primary</v>
      </c>
      <c r="D99" s="357">
        <f>IF(ISBLANK(Regressions!D109), " ", Regressions!D109)</f>
        <v>895407</v>
      </c>
      <c r="E99" s="254" t="e">
        <f>IF(ISNUMBER(Regressions!E109),ROUND(Regressions!E109, 1), NA())</f>
        <v>#N/A</v>
      </c>
      <c r="F99" s="358" t="e">
        <f>IF(ISNUMBER(Regressions!F109),ROUND(Regressions!F109, 1), NA())</f>
        <v>#N/A</v>
      </c>
      <c r="G99" s="255" t="e">
        <f>IF(ISNUMBER(Regressions!G109),ROUND(Regressions!G109, 1), NA())</f>
        <v>#N/A</v>
      </c>
      <c r="H99" s="359" t="e">
        <f>IF(ISNUMBER(Regressions!H109),ROUND(Regressions!H109, 1), NA())</f>
        <v>#N/A</v>
      </c>
      <c r="I99" s="256" t="e">
        <f>IF(ISNUMBER(Regressions!I109),ROUND(Regressions!I109, 1), NA())</f>
        <v>#N/A</v>
      </c>
      <c r="J99" s="360" t="e">
        <f>IF(ISNUMBER(Regressions!K109),ROUND(Regressions!K109, 1), NA())</f>
        <v>#N/A</v>
      </c>
      <c r="K99" s="358" t="e">
        <f>IF(ISNUMBER(Regressions!L109),ROUND(Regressions!L109, 1), NA())</f>
        <v>#N/A</v>
      </c>
      <c r="L99" s="257" t="e">
        <f>IF(ISNUMBER(Regressions!M109),ROUND(Regressions!M109, 1), NA())</f>
        <v>#N/A</v>
      </c>
      <c r="M99" s="359" t="e">
        <f>IF(ISNUMBER(Regressions!N109),ROUND(Regressions!N109, 1), NA())</f>
        <v>#N/A</v>
      </c>
      <c r="N99" s="256" t="e">
        <f>IF(ISNUMBER(Regressions!O109),ROUND(Regressions!O109, 1), NA())</f>
        <v>#N/A</v>
      </c>
      <c r="O99" s="360" t="e">
        <f>IF(ISNUMBER(Regressions!Q109),ROUND(Regressions!Q109, 1), NA())</f>
        <v>#N/A</v>
      </c>
      <c r="P99" s="358" t="e">
        <f>IF(ISNUMBER(Regressions!R109),ROUND(Regressions!R109, 1), NA())</f>
        <v>#N/A</v>
      </c>
      <c r="Q99" s="258" t="e">
        <f>IF(ISNUMBER(Regressions!S109),ROUND(Regressions!S109, 1), NA())</f>
        <v>#N/A</v>
      </c>
      <c r="R99" s="359" t="e">
        <f>IF(ISNUMBER(Regressions!T109),ROUND(Regressions!T109, 1), NA())</f>
        <v>#N/A</v>
      </c>
      <c r="S99" s="256" t="e">
        <f>IF(ISNUMBER(Regressions!U109),ROUND(Regressions!U109, 1), NA())</f>
        <v>#N/A</v>
      </c>
    </row>
    <row xmlns:x14ac="http://schemas.microsoft.com/office/spreadsheetml/2009/9/ac" r="100" x14ac:dyDescent="0.2">
      <c r="A100" s="354" t="str">
        <f>IF(ISBLANK(Regressions!A110), " ", Regressions!A110)</f>
        <v>Senegal</v>
      </c>
      <c r="B100" s="355">
        <f>IF(ISBLANK(Regressions!B110), " ", Regressions!B110)</f>
        <v>2003</v>
      </c>
      <c r="C100" s="361" t="str">
        <f>IF(ISBLANK(Regressions!C110), " ", Regressions!C110)</f>
        <v>Pre-primary</v>
      </c>
      <c r="D100" s="357">
        <f>IF(ISBLANK(Regressions!D110), " ", Regressions!D110)</f>
        <v>916868</v>
      </c>
      <c r="E100" s="254" t="e">
        <f>IF(ISNUMBER(Regressions!E110),ROUND(Regressions!E110, 1), NA())</f>
        <v>#N/A</v>
      </c>
      <c r="F100" s="358" t="e">
        <f>IF(ISNUMBER(Regressions!F110),ROUND(Regressions!F110, 1), NA())</f>
        <v>#N/A</v>
      </c>
      <c r="G100" s="255" t="e">
        <f>IF(ISNUMBER(Regressions!G110),ROUND(Regressions!G110, 1), NA())</f>
        <v>#N/A</v>
      </c>
      <c r="H100" s="359" t="e">
        <f>IF(ISNUMBER(Regressions!H110),ROUND(Regressions!H110, 1), NA())</f>
        <v>#N/A</v>
      </c>
      <c r="I100" s="256" t="e">
        <f>IF(ISNUMBER(Regressions!I110),ROUND(Regressions!I110, 1), NA())</f>
        <v>#N/A</v>
      </c>
      <c r="J100" s="360" t="e">
        <f>IF(ISNUMBER(Regressions!K110),ROUND(Regressions!K110, 1), NA())</f>
        <v>#N/A</v>
      </c>
      <c r="K100" s="358" t="e">
        <f>IF(ISNUMBER(Regressions!L110),ROUND(Regressions!L110, 1), NA())</f>
        <v>#N/A</v>
      </c>
      <c r="L100" s="257" t="e">
        <f>IF(ISNUMBER(Regressions!M110),ROUND(Regressions!M110, 1), NA())</f>
        <v>#N/A</v>
      </c>
      <c r="M100" s="359" t="e">
        <f>IF(ISNUMBER(Regressions!N110),ROUND(Regressions!N110, 1), NA())</f>
        <v>#N/A</v>
      </c>
      <c r="N100" s="256" t="e">
        <f>IF(ISNUMBER(Regressions!O110),ROUND(Regressions!O110, 1), NA())</f>
        <v>#N/A</v>
      </c>
      <c r="O100" s="360" t="e">
        <f>IF(ISNUMBER(Regressions!Q110),ROUND(Regressions!Q110, 1), NA())</f>
        <v>#N/A</v>
      </c>
      <c r="P100" s="358" t="e">
        <f>IF(ISNUMBER(Regressions!R110),ROUND(Regressions!R110, 1), NA())</f>
        <v>#N/A</v>
      </c>
      <c r="Q100" s="258" t="e">
        <f>IF(ISNUMBER(Regressions!S110),ROUND(Regressions!S110, 1), NA())</f>
        <v>#N/A</v>
      </c>
      <c r="R100" s="359" t="e">
        <f>IF(ISNUMBER(Regressions!T110),ROUND(Regressions!T110, 1), NA())</f>
        <v>#N/A</v>
      </c>
      <c r="S100" s="256" t="e">
        <f>IF(ISNUMBER(Regressions!U110),ROUND(Regressions!U110, 1), NA())</f>
        <v>#N/A</v>
      </c>
    </row>
    <row xmlns:x14ac="http://schemas.microsoft.com/office/spreadsheetml/2009/9/ac" r="101" x14ac:dyDescent="0.2">
      <c r="A101" s="354" t="str">
        <f>IF(ISBLANK(Regressions!A111), " ", Regressions!A111)</f>
        <v>Senegal</v>
      </c>
      <c r="B101" s="355">
        <f>IF(ISBLANK(Regressions!B111), " ", Regressions!B111)</f>
        <v>2004</v>
      </c>
      <c r="C101" s="361" t="str">
        <f>IF(ISBLANK(Regressions!C111), " ", Regressions!C111)</f>
        <v>Pre-primary</v>
      </c>
      <c r="D101" s="357">
        <f>IF(ISBLANK(Regressions!D111), " ", Regressions!D111)</f>
        <v>978298</v>
      </c>
      <c r="E101" s="254" t="e">
        <f>IF(ISNUMBER(Regressions!E111),ROUND(Regressions!E111, 1), NA())</f>
        <v>#N/A</v>
      </c>
      <c r="F101" s="358" t="e">
        <f>IF(ISNUMBER(Regressions!F111),ROUND(Regressions!F111, 1), NA())</f>
        <v>#N/A</v>
      </c>
      <c r="G101" s="255" t="e">
        <f>IF(ISNUMBER(Regressions!G111),ROUND(Regressions!G111, 1), NA())</f>
        <v>#N/A</v>
      </c>
      <c r="H101" s="359" t="e">
        <f>IF(ISNUMBER(Regressions!H111),ROUND(Regressions!H111, 1), NA())</f>
        <v>#N/A</v>
      </c>
      <c r="I101" s="256" t="e">
        <f>IF(ISNUMBER(Regressions!I111),ROUND(Regressions!I111, 1), NA())</f>
        <v>#N/A</v>
      </c>
      <c r="J101" s="360" t="e">
        <f>IF(ISNUMBER(Regressions!K111),ROUND(Regressions!K111, 1), NA())</f>
        <v>#N/A</v>
      </c>
      <c r="K101" s="358" t="e">
        <f>IF(ISNUMBER(Regressions!L111),ROUND(Regressions!L111, 1), NA())</f>
        <v>#N/A</v>
      </c>
      <c r="L101" s="257" t="e">
        <f>IF(ISNUMBER(Regressions!M111),ROUND(Regressions!M111, 1), NA())</f>
        <v>#N/A</v>
      </c>
      <c r="M101" s="359" t="e">
        <f>IF(ISNUMBER(Regressions!N111),ROUND(Regressions!N111, 1), NA())</f>
        <v>#N/A</v>
      </c>
      <c r="N101" s="256" t="e">
        <f>IF(ISNUMBER(Regressions!O111),ROUND(Regressions!O111, 1), NA())</f>
        <v>#N/A</v>
      </c>
      <c r="O101" s="360" t="e">
        <f>IF(ISNUMBER(Regressions!Q111),ROUND(Regressions!Q111, 1), NA())</f>
        <v>#N/A</v>
      </c>
      <c r="P101" s="358" t="e">
        <f>IF(ISNUMBER(Regressions!R111),ROUND(Regressions!R111, 1), NA())</f>
        <v>#N/A</v>
      </c>
      <c r="Q101" s="258" t="e">
        <f>IF(ISNUMBER(Regressions!S111),ROUND(Regressions!S111, 1), NA())</f>
        <v>#N/A</v>
      </c>
      <c r="R101" s="359" t="e">
        <f>IF(ISNUMBER(Regressions!T111),ROUND(Regressions!T111, 1), NA())</f>
        <v>#N/A</v>
      </c>
      <c r="S101" s="256" t="e">
        <f>IF(ISNUMBER(Regressions!U111),ROUND(Regressions!U111, 1), NA())</f>
        <v>#N/A</v>
      </c>
    </row>
    <row xmlns:x14ac="http://schemas.microsoft.com/office/spreadsheetml/2009/9/ac" r="102" x14ac:dyDescent="0.2">
      <c r="A102" s="354" t="str">
        <f>IF(ISBLANK(Regressions!A112), " ", Regressions!A112)</f>
        <v>Senegal</v>
      </c>
      <c r="B102" s="355">
        <f>IF(ISBLANK(Regressions!B112), " ", Regressions!B112)</f>
        <v>2005</v>
      </c>
      <c r="C102" s="361" t="str">
        <f>IF(ISBLANK(Regressions!C112), " ", Regressions!C112)</f>
        <v>Pre-primary</v>
      </c>
      <c r="D102" s="357">
        <f>IF(ISBLANK(Regressions!D112), " ", Regressions!D112)</f>
        <v>1006502</v>
      </c>
      <c r="E102" s="254" t="e">
        <f>IF(ISNUMBER(Regressions!E112),ROUND(Regressions!E112, 1), NA())</f>
        <v>#N/A</v>
      </c>
      <c r="F102" s="358" t="e">
        <f>IF(ISNUMBER(Regressions!F112),ROUND(Regressions!F112, 1), NA())</f>
        <v>#N/A</v>
      </c>
      <c r="G102" s="255" t="e">
        <f>IF(ISNUMBER(Regressions!G112),ROUND(Regressions!G112, 1), NA())</f>
        <v>#N/A</v>
      </c>
      <c r="H102" s="359" t="e">
        <f>IF(ISNUMBER(Regressions!H112),ROUND(Regressions!H112, 1), NA())</f>
        <v>#N/A</v>
      </c>
      <c r="I102" s="256" t="e">
        <f>IF(ISNUMBER(Regressions!I112),ROUND(Regressions!I112, 1), NA())</f>
        <v>#N/A</v>
      </c>
      <c r="J102" s="360" t="e">
        <f>IF(ISNUMBER(Regressions!K112),ROUND(Regressions!K112, 1), NA())</f>
        <v>#N/A</v>
      </c>
      <c r="K102" s="358" t="e">
        <f>IF(ISNUMBER(Regressions!L112),ROUND(Regressions!L112, 1), NA())</f>
        <v>#N/A</v>
      </c>
      <c r="L102" s="257" t="e">
        <f>IF(ISNUMBER(Regressions!M112),ROUND(Regressions!M112, 1), NA())</f>
        <v>#N/A</v>
      </c>
      <c r="M102" s="359" t="e">
        <f>IF(ISNUMBER(Regressions!N112),ROUND(Regressions!N112, 1), NA())</f>
        <v>#N/A</v>
      </c>
      <c r="N102" s="256" t="e">
        <f>IF(ISNUMBER(Regressions!O112),ROUND(Regressions!O112, 1), NA())</f>
        <v>#N/A</v>
      </c>
      <c r="O102" s="360" t="e">
        <f>IF(ISNUMBER(Regressions!Q112),ROUND(Regressions!Q112, 1), NA())</f>
        <v>#N/A</v>
      </c>
      <c r="P102" s="358" t="e">
        <f>IF(ISNUMBER(Regressions!R112),ROUND(Regressions!R112, 1), NA())</f>
        <v>#N/A</v>
      </c>
      <c r="Q102" s="258" t="e">
        <f>IF(ISNUMBER(Regressions!S112),ROUND(Regressions!S112, 1), NA())</f>
        <v>#N/A</v>
      </c>
      <c r="R102" s="359" t="e">
        <f>IF(ISNUMBER(Regressions!T112),ROUND(Regressions!T112, 1), NA())</f>
        <v>#N/A</v>
      </c>
      <c r="S102" s="256" t="e">
        <f>IF(ISNUMBER(Regressions!U112),ROUND(Regressions!U112, 1), NA())</f>
        <v>#N/A</v>
      </c>
    </row>
    <row xmlns:x14ac="http://schemas.microsoft.com/office/spreadsheetml/2009/9/ac" r="103" x14ac:dyDescent="0.2">
      <c r="A103" s="354" t="str">
        <f>IF(ISBLANK(Regressions!A113), " ", Regressions!A113)</f>
        <v>Senegal</v>
      </c>
      <c r="B103" s="355">
        <f>IF(ISBLANK(Regressions!B113), " ", Regressions!B113)</f>
        <v>2006</v>
      </c>
      <c r="C103" s="361" t="str">
        <f>IF(ISBLANK(Regressions!C113), " ", Regressions!C113)</f>
        <v>Pre-primary</v>
      </c>
      <c r="D103" s="357">
        <f>IF(ISBLANK(Regressions!D113), " ", Regressions!D113)</f>
        <v>1032455</v>
      </c>
      <c r="E103" s="254" t="e">
        <f>IF(ISNUMBER(Regressions!E113),ROUND(Regressions!E113, 1), NA())</f>
        <v>#N/A</v>
      </c>
      <c r="F103" s="358" t="e">
        <f>IF(ISNUMBER(Regressions!F113),ROUND(Regressions!F113, 1), NA())</f>
        <v>#N/A</v>
      </c>
      <c r="G103" s="255" t="e">
        <f>IF(ISNUMBER(Regressions!G113),ROUND(Regressions!G113, 1), NA())</f>
        <v>#N/A</v>
      </c>
      <c r="H103" s="359" t="e">
        <f>IF(ISNUMBER(Regressions!H113),ROUND(Regressions!H113, 1), NA())</f>
        <v>#N/A</v>
      </c>
      <c r="I103" s="256" t="e">
        <f>IF(ISNUMBER(Regressions!I113),ROUND(Regressions!I113, 1), NA())</f>
        <v>#N/A</v>
      </c>
      <c r="J103" s="360" t="e">
        <f>IF(ISNUMBER(Regressions!K113),ROUND(Regressions!K113, 1), NA())</f>
        <v>#N/A</v>
      </c>
      <c r="K103" s="358" t="e">
        <f>IF(ISNUMBER(Regressions!L113),ROUND(Regressions!L113, 1), NA())</f>
        <v>#N/A</v>
      </c>
      <c r="L103" s="257" t="e">
        <f>IF(ISNUMBER(Regressions!M113),ROUND(Regressions!M113, 1), NA())</f>
        <v>#N/A</v>
      </c>
      <c r="M103" s="359" t="e">
        <f>IF(ISNUMBER(Regressions!N113),ROUND(Regressions!N113, 1), NA())</f>
        <v>#N/A</v>
      </c>
      <c r="N103" s="256" t="e">
        <f>IF(ISNUMBER(Regressions!O113),ROUND(Regressions!O113, 1), NA())</f>
        <v>#N/A</v>
      </c>
      <c r="O103" s="360" t="e">
        <f>IF(ISNUMBER(Regressions!Q113),ROUND(Regressions!Q113, 1), NA())</f>
        <v>#N/A</v>
      </c>
      <c r="P103" s="358" t="e">
        <f>IF(ISNUMBER(Regressions!R113),ROUND(Regressions!R113, 1), NA())</f>
        <v>#N/A</v>
      </c>
      <c r="Q103" s="258" t="e">
        <f>IF(ISNUMBER(Regressions!S113),ROUND(Regressions!S113, 1), NA())</f>
        <v>#N/A</v>
      </c>
      <c r="R103" s="359" t="e">
        <f>IF(ISNUMBER(Regressions!T113),ROUND(Regressions!T113, 1), NA())</f>
        <v>#N/A</v>
      </c>
      <c r="S103" s="256" t="e">
        <f>IF(ISNUMBER(Regressions!U113),ROUND(Regressions!U113, 1), NA())</f>
        <v>#N/A</v>
      </c>
    </row>
    <row xmlns:x14ac="http://schemas.microsoft.com/office/spreadsheetml/2009/9/ac" r="104" x14ac:dyDescent="0.2">
      <c r="A104" s="354" t="str">
        <f>IF(ISBLANK(Regressions!A114), " ", Regressions!A114)</f>
        <v>Senegal</v>
      </c>
      <c r="B104" s="355">
        <f>IF(ISBLANK(Regressions!B114), " ", Regressions!B114)</f>
        <v>2007</v>
      </c>
      <c r="C104" s="361" t="str">
        <f>IF(ISBLANK(Regressions!C114), " ", Regressions!C114)</f>
        <v>Pre-primary</v>
      </c>
      <c r="D104" s="357">
        <f>IF(ISBLANK(Regressions!D114), " ", Regressions!D114)</f>
        <v>1061434</v>
      </c>
      <c r="E104" s="254" t="e">
        <f>IF(ISNUMBER(Regressions!E114),ROUND(Regressions!E114, 1), NA())</f>
        <v>#N/A</v>
      </c>
      <c r="F104" s="358" t="e">
        <f>IF(ISNUMBER(Regressions!F114),ROUND(Regressions!F114, 1), NA())</f>
        <v>#N/A</v>
      </c>
      <c r="G104" s="255" t="e">
        <f>IF(ISNUMBER(Regressions!G114),ROUND(Regressions!G114, 1), NA())</f>
        <v>#N/A</v>
      </c>
      <c r="H104" s="359" t="e">
        <f>IF(ISNUMBER(Regressions!H114),ROUND(Regressions!H114, 1), NA())</f>
        <v>#N/A</v>
      </c>
      <c r="I104" s="256" t="e">
        <f>IF(ISNUMBER(Regressions!I114),ROUND(Regressions!I114, 1), NA())</f>
        <v>#N/A</v>
      </c>
      <c r="J104" s="360" t="e">
        <f>IF(ISNUMBER(Regressions!K114),ROUND(Regressions!K114, 1), NA())</f>
        <v>#N/A</v>
      </c>
      <c r="K104" s="358" t="e">
        <f>IF(ISNUMBER(Regressions!L114),ROUND(Regressions!L114, 1), NA())</f>
        <v>#N/A</v>
      </c>
      <c r="L104" s="257" t="e">
        <f>IF(ISNUMBER(Regressions!M114),ROUND(Regressions!M114, 1), NA())</f>
        <v>#N/A</v>
      </c>
      <c r="M104" s="359" t="e">
        <f>IF(ISNUMBER(Regressions!N114),ROUND(Regressions!N114, 1), NA())</f>
        <v>#N/A</v>
      </c>
      <c r="N104" s="256" t="e">
        <f>IF(ISNUMBER(Regressions!O114),ROUND(Regressions!O114, 1), NA())</f>
        <v>#N/A</v>
      </c>
      <c r="O104" s="360" t="e">
        <f>IF(ISNUMBER(Regressions!Q114),ROUND(Regressions!Q114, 1), NA())</f>
        <v>#N/A</v>
      </c>
      <c r="P104" s="358" t="e">
        <f>IF(ISNUMBER(Regressions!R114),ROUND(Regressions!R114, 1), NA())</f>
        <v>#N/A</v>
      </c>
      <c r="Q104" s="258" t="e">
        <f>IF(ISNUMBER(Regressions!S114),ROUND(Regressions!S114, 1), NA())</f>
        <v>#N/A</v>
      </c>
      <c r="R104" s="359" t="e">
        <f>IF(ISNUMBER(Regressions!T114),ROUND(Regressions!T114, 1), NA())</f>
        <v>#N/A</v>
      </c>
      <c r="S104" s="256" t="e">
        <f>IF(ISNUMBER(Regressions!U114),ROUND(Regressions!U114, 1), NA())</f>
        <v>#N/A</v>
      </c>
    </row>
    <row xmlns:x14ac="http://schemas.microsoft.com/office/spreadsheetml/2009/9/ac" r="105" x14ac:dyDescent="0.2">
      <c r="A105" s="354" t="str">
        <f>IF(ISBLANK(Regressions!A115), " ", Regressions!A115)</f>
        <v>Senegal</v>
      </c>
      <c r="B105" s="355">
        <f>IF(ISBLANK(Regressions!B115), " ", Regressions!B115)</f>
        <v>2008</v>
      </c>
      <c r="C105" s="361" t="str">
        <f>IF(ISBLANK(Regressions!C115), " ", Regressions!C115)</f>
        <v>Pre-primary</v>
      </c>
      <c r="D105" s="357">
        <f>IF(ISBLANK(Regressions!D115), " ", Regressions!D115)</f>
        <v>1091275</v>
      </c>
      <c r="E105" s="254" t="e">
        <f>IF(ISNUMBER(Regressions!E115),ROUND(Regressions!E115, 1), NA())</f>
        <v>#N/A</v>
      </c>
      <c r="F105" s="358" t="e">
        <f>IF(ISNUMBER(Regressions!F115),ROUND(Regressions!F115, 1), NA())</f>
        <v>#N/A</v>
      </c>
      <c r="G105" s="255" t="e">
        <f>IF(ISNUMBER(Regressions!G115),ROUND(Regressions!G115, 1), NA())</f>
        <v>#N/A</v>
      </c>
      <c r="H105" s="359" t="e">
        <f>IF(ISNUMBER(Regressions!H115),ROUND(Regressions!H115, 1), NA())</f>
        <v>#N/A</v>
      </c>
      <c r="I105" s="256" t="e">
        <f>IF(ISNUMBER(Regressions!I115),ROUND(Regressions!I115, 1), NA())</f>
        <v>#N/A</v>
      </c>
      <c r="J105" s="360" t="e">
        <f>IF(ISNUMBER(Regressions!K115),ROUND(Regressions!K115, 1), NA())</f>
        <v>#N/A</v>
      </c>
      <c r="K105" s="358" t="e">
        <f>IF(ISNUMBER(Regressions!L115),ROUND(Regressions!L115, 1), NA())</f>
        <v>#N/A</v>
      </c>
      <c r="L105" s="257" t="e">
        <f>IF(ISNUMBER(Regressions!M115),ROUND(Regressions!M115, 1), NA())</f>
        <v>#N/A</v>
      </c>
      <c r="M105" s="359" t="e">
        <f>IF(ISNUMBER(Regressions!N115),ROUND(Regressions!N115, 1), NA())</f>
        <v>#N/A</v>
      </c>
      <c r="N105" s="256" t="e">
        <f>IF(ISNUMBER(Regressions!O115),ROUND(Regressions!O115, 1), NA())</f>
        <v>#N/A</v>
      </c>
      <c r="O105" s="360" t="e">
        <f>IF(ISNUMBER(Regressions!Q115),ROUND(Regressions!Q115, 1), NA())</f>
        <v>#N/A</v>
      </c>
      <c r="P105" s="358" t="e">
        <f>IF(ISNUMBER(Regressions!R115),ROUND(Regressions!R115, 1), NA())</f>
        <v>#N/A</v>
      </c>
      <c r="Q105" s="258" t="e">
        <f>IF(ISNUMBER(Regressions!S115),ROUND(Regressions!S115, 1), NA())</f>
        <v>#N/A</v>
      </c>
      <c r="R105" s="359" t="e">
        <f>IF(ISNUMBER(Regressions!T115),ROUND(Regressions!T115, 1), NA())</f>
        <v>#N/A</v>
      </c>
      <c r="S105" s="256" t="e">
        <f>IF(ISNUMBER(Regressions!U115),ROUND(Regressions!U115, 1), NA())</f>
        <v>#N/A</v>
      </c>
    </row>
    <row xmlns:x14ac="http://schemas.microsoft.com/office/spreadsheetml/2009/9/ac" r="106" x14ac:dyDescent="0.2">
      <c r="A106" s="354" t="str">
        <f>IF(ISBLANK(Regressions!A116), " ", Regressions!A116)</f>
        <v>Senegal</v>
      </c>
      <c r="B106" s="355">
        <f>IF(ISBLANK(Regressions!B116), " ", Regressions!B116)</f>
        <v>2009</v>
      </c>
      <c r="C106" s="361" t="str">
        <f>IF(ISBLANK(Regressions!C116), " ", Regressions!C116)</f>
        <v>Pre-primary</v>
      </c>
      <c r="D106" s="357">
        <f>IF(ISBLANK(Regressions!D116), " ", Regressions!D116)</f>
        <v>1124658</v>
      </c>
      <c r="E106" s="254" t="e">
        <f>IF(ISNUMBER(Regressions!E116),ROUND(Regressions!E116, 1), NA())</f>
        <v>#N/A</v>
      </c>
      <c r="F106" s="358" t="e">
        <f>IF(ISNUMBER(Regressions!F116),ROUND(Regressions!F116, 1), NA())</f>
        <v>#N/A</v>
      </c>
      <c r="G106" s="255" t="e">
        <f>IF(ISNUMBER(Regressions!G116),ROUND(Regressions!G116, 1), NA())</f>
        <v>#N/A</v>
      </c>
      <c r="H106" s="359" t="e">
        <f>IF(ISNUMBER(Regressions!H116),ROUND(Regressions!H116, 1), NA())</f>
        <v>#N/A</v>
      </c>
      <c r="I106" s="256" t="e">
        <f>IF(ISNUMBER(Regressions!I116),ROUND(Regressions!I116, 1), NA())</f>
        <v>#N/A</v>
      </c>
      <c r="J106" s="360" t="e">
        <f>IF(ISNUMBER(Regressions!K116),ROUND(Regressions!K116, 1), NA())</f>
        <v>#N/A</v>
      </c>
      <c r="K106" s="358" t="e">
        <f>IF(ISNUMBER(Regressions!L116),ROUND(Regressions!L116, 1), NA())</f>
        <v>#N/A</v>
      </c>
      <c r="L106" s="257" t="e">
        <f>IF(ISNUMBER(Regressions!M116),ROUND(Regressions!M116, 1), NA())</f>
        <v>#N/A</v>
      </c>
      <c r="M106" s="359" t="e">
        <f>IF(ISNUMBER(Regressions!N116),ROUND(Regressions!N116, 1), NA())</f>
        <v>#N/A</v>
      </c>
      <c r="N106" s="256" t="e">
        <f>IF(ISNUMBER(Regressions!O116),ROUND(Regressions!O116, 1), NA())</f>
        <v>#N/A</v>
      </c>
      <c r="O106" s="360" t="e">
        <f>IF(ISNUMBER(Regressions!Q116),ROUND(Regressions!Q116, 1), NA())</f>
        <v>#N/A</v>
      </c>
      <c r="P106" s="358" t="e">
        <f>IF(ISNUMBER(Regressions!R116),ROUND(Regressions!R116, 1), NA())</f>
        <v>#N/A</v>
      </c>
      <c r="Q106" s="258" t="e">
        <f>IF(ISNUMBER(Regressions!S116),ROUND(Regressions!S116, 1), NA())</f>
        <v>#N/A</v>
      </c>
      <c r="R106" s="359" t="e">
        <f>IF(ISNUMBER(Regressions!T116),ROUND(Regressions!T116, 1), NA())</f>
        <v>#N/A</v>
      </c>
      <c r="S106" s="256" t="e">
        <f>IF(ISNUMBER(Regressions!U116),ROUND(Regressions!U116, 1), NA())</f>
        <v>#N/A</v>
      </c>
    </row>
    <row xmlns:x14ac="http://schemas.microsoft.com/office/spreadsheetml/2009/9/ac" r="107" x14ac:dyDescent="0.2">
      <c r="A107" s="354" t="str">
        <f>IF(ISBLANK(Regressions!A117), " ", Regressions!A117)</f>
        <v>Senegal</v>
      </c>
      <c r="B107" s="355">
        <f>IF(ISBLANK(Regressions!B117), " ", Regressions!B117)</f>
        <v>2010</v>
      </c>
      <c r="C107" s="361" t="str">
        <f>IF(ISBLANK(Regressions!C117), " ", Regressions!C117)</f>
        <v>Pre-primary</v>
      </c>
      <c r="D107" s="357">
        <f>IF(ISBLANK(Regressions!D117), " ", Regressions!D117)</f>
        <v>1162010</v>
      </c>
      <c r="E107" s="254" t="e">
        <f>IF(ISNUMBER(Regressions!E117),ROUND(Regressions!E117, 1), NA())</f>
        <v>#N/A</v>
      </c>
      <c r="F107" s="358" t="e">
        <f>IF(ISNUMBER(Regressions!F117),ROUND(Regressions!F117, 1), NA())</f>
        <v>#N/A</v>
      </c>
      <c r="G107" s="255" t="e">
        <f>IF(ISNUMBER(Regressions!G117),ROUND(Regressions!G117, 1), NA())</f>
        <v>#N/A</v>
      </c>
      <c r="H107" s="359" t="e">
        <f>IF(ISNUMBER(Regressions!H117),ROUND(Regressions!H117, 1), NA())</f>
        <v>#N/A</v>
      </c>
      <c r="I107" s="256" t="e">
        <f>IF(ISNUMBER(Regressions!I117),ROUND(Regressions!I117, 1), NA())</f>
        <v>#N/A</v>
      </c>
      <c r="J107" s="360">
        <f>IF(ISNUMBER(Regressions!K117),ROUND(Regressions!K117, 1), NA())</f>
        <v>58.2</v>
      </c>
      <c r="K107" s="358" t="e">
        <f>IF(ISNUMBER(Regressions!L117),ROUND(Regressions!L117, 1), NA())</f>
        <v>#N/A</v>
      </c>
      <c r="L107" s="257" t="e">
        <f>IF(ISNUMBER(Regressions!M117),ROUND(Regressions!M117, 1), NA())</f>
        <v>#N/A</v>
      </c>
      <c r="M107" s="359" t="e">
        <f>IF(ISNUMBER(Regressions!N117),ROUND(Regressions!N117, 1), NA())</f>
        <v>#N/A</v>
      </c>
      <c r="N107" s="256">
        <f>IF(ISNUMBER(Regressions!O117),ROUND(Regressions!O117, 1), NA())</f>
        <v>41.8</v>
      </c>
      <c r="O107" s="360" t="e">
        <f>IF(ISNUMBER(Regressions!Q117),ROUND(Regressions!Q117, 1), NA())</f>
        <v>#N/A</v>
      </c>
      <c r="P107" s="358" t="e">
        <f>IF(ISNUMBER(Regressions!R117),ROUND(Regressions!R117, 1), NA())</f>
        <v>#N/A</v>
      </c>
      <c r="Q107" s="258" t="e">
        <f>IF(ISNUMBER(Regressions!S117),ROUND(Regressions!S117, 1), NA())</f>
        <v>#N/A</v>
      </c>
      <c r="R107" s="359" t="e">
        <f>IF(ISNUMBER(Regressions!T117),ROUND(Regressions!T117, 1), NA())</f>
        <v>#N/A</v>
      </c>
      <c r="S107" s="256" t="e">
        <f>IF(ISNUMBER(Regressions!U117),ROUND(Regressions!U117, 1), NA())</f>
        <v>#N/A</v>
      </c>
    </row>
    <row xmlns:x14ac="http://schemas.microsoft.com/office/spreadsheetml/2009/9/ac" r="108" x14ac:dyDescent="0.2">
      <c r="A108" s="354" t="str">
        <f>IF(ISBLANK(Regressions!A118), " ", Regressions!A118)</f>
        <v>Senegal</v>
      </c>
      <c r="B108" s="355">
        <f>IF(ISBLANK(Regressions!B118), " ", Regressions!B118)</f>
        <v>2011</v>
      </c>
      <c r="C108" s="361" t="str">
        <f>IF(ISBLANK(Regressions!C118), " ", Regressions!C118)</f>
        <v>Pre-primary</v>
      </c>
      <c r="D108" s="357">
        <f>IF(ISBLANK(Regressions!D118), " ", Regressions!D118)</f>
        <v>1197389</v>
      </c>
      <c r="E108" s="254" t="e">
        <f>IF(ISNUMBER(Regressions!E118),ROUND(Regressions!E118, 1), NA())</f>
        <v>#N/A</v>
      </c>
      <c r="F108" s="358" t="e">
        <f>IF(ISNUMBER(Regressions!F118),ROUND(Regressions!F118, 1), NA())</f>
        <v>#N/A</v>
      </c>
      <c r="G108" s="255" t="e">
        <f>IF(ISNUMBER(Regressions!G118),ROUND(Regressions!G118, 1), NA())</f>
        <v>#N/A</v>
      </c>
      <c r="H108" s="359" t="e">
        <f>IF(ISNUMBER(Regressions!H118),ROUND(Regressions!H118, 1), NA())</f>
        <v>#N/A</v>
      </c>
      <c r="I108" s="256" t="e">
        <f>IF(ISNUMBER(Regressions!I118),ROUND(Regressions!I118, 1), NA())</f>
        <v>#N/A</v>
      </c>
      <c r="J108" s="360">
        <f>IF(ISNUMBER(Regressions!K118),ROUND(Regressions!K118, 1), NA())</f>
        <v>58.2</v>
      </c>
      <c r="K108" s="358" t="e">
        <f>IF(ISNUMBER(Regressions!L118),ROUND(Regressions!L118, 1), NA())</f>
        <v>#N/A</v>
      </c>
      <c r="L108" s="257" t="e">
        <f>IF(ISNUMBER(Regressions!M118),ROUND(Regressions!M118, 1), NA())</f>
        <v>#N/A</v>
      </c>
      <c r="M108" s="359" t="e">
        <f>IF(ISNUMBER(Regressions!N118),ROUND(Regressions!N118, 1), NA())</f>
        <v>#N/A</v>
      </c>
      <c r="N108" s="256">
        <f>IF(ISNUMBER(Regressions!O118),ROUND(Regressions!O118, 1), NA())</f>
        <v>41.8</v>
      </c>
      <c r="O108" s="360" t="e">
        <f>IF(ISNUMBER(Regressions!Q118),ROUND(Regressions!Q118, 1), NA())</f>
        <v>#N/A</v>
      </c>
      <c r="P108" s="358" t="e">
        <f>IF(ISNUMBER(Regressions!R118),ROUND(Regressions!R118, 1), NA())</f>
        <v>#N/A</v>
      </c>
      <c r="Q108" s="258" t="e">
        <f>IF(ISNUMBER(Regressions!S118),ROUND(Regressions!S118, 1), NA())</f>
        <v>#N/A</v>
      </c>
      <c r="R108" s="359" t="e">
        <f>IF(ISNUMBER(Regressions!T118),ROUND(Regressions!T118, 1), NA())</f>
        <v>#N/A</v>
      </c>
      <c r="S108" s="256" t="e">
        <f>IF(ISNUMBER(Regressions!U118),ROUND(Regressions!U118, 1), NA())</f>
        <v>#N/A</v>
      </c>
    </row>
    <row xmlns:x14ac="http://schemas.microsoft.com/office/spreadsheetml/2009/9/ac" r="109" x14ac:dyDescent="0.2">
      <c r="A109" s="354" t="str">
        <f>IF(ISBLANK(Regressions!A119), " ", Regressions!A119)</f>
        <v>Senegal</v>
      </c>
      <c r="B109" s="355">
        <f>IF(ISBLANK(Regressions!B119), " ", Regressions!B119)</f>
        <v>2012</v>
      </c>
      <c r="C109" s="361" t="str">
        <f>IF(ISBLANK(Regressions!C119), " ", Regressions!C119)</f>
        <v>Pre-primary</v>
      </c>
      <c r="D109" s="357">
        <f>IF(ISBLANK(Regressions!D119), " ", Regressions!D119)</f>
        <v>1229742</v>
      </c>
      <c r="E109" s="254">
        <f>IF(ISNUMBER(Regressions!E119),ROUND(Regressions!E119, 1), NA())</f>
        <v>36.799999999999997</v>
      </c>
      <c r="F109" s="358" t="e">
        <f>IF(ISNUMBER(Regressions!F119),ROUND(Regressions!F119, 1), NA())</f>
        <v>#N/A</v>
      </c>
      <c r="G109" s="255" t="e">
        <f>IF(ISNUMBER(Regressions!G119),ROUND(Regressions!G119, 1), NA())</f>
        <v>#N/A</v>
      </c>
      <c r="H109" s="359" t="e">
        <f>IF(ISNUMBER(Regressions!H119),ROUND(Regressions!H119, 1), NA())</f>
        <v>#N/A</v>
      </c>
      <c r="I109" s="256" t="e">
        <f>IF(ISNUMBER(Regressions!I119),ROUND(Regressions!I119, 1), NA())</f>
        <v>#N/A</v>
      </c>
      <c r="J109" s="360">
        <f>IF(ISNUMBER(Regressions!K119),ROUND(Regressions!K119, 1), NA())</f>
        <v>58.2</v>
      </c>
      <c r="K109" s="358" t="e">
        <f>IF(ISNUMBER(Regressions!L119),ROUND(Regressions!L119, 1), NA())</f>
        <v>#N/A</v>
      </c>
      <c r="L109" s="257" t="e">
        <f>IF(ISNUMBER(Regressions!M119),ROUND(Regressions!M119, 1), NA())</f>
        <v>#N/A</v>
      </c>
      <c r="M109" s="359" t="e">
        <f>IF(ISNUMBER(Regressions!N119),ROUND(Regressions!N119, 1), NA())</f>
        <v>#N/A</v>
      </c>
      <c r="N109" s="256">
        <f>IF(ISNUMBER(Regressions!O119),ROUND(Regressions!O119, 1), NA())</f>
        <v>41.8</v>
      </c>
      <c r="O109" s="360" t="e">
        <f>IF(ISNUMBER(Regressions!Q119),ROUND(Regressions!Q119, 1), NA())</f>
        <v>#N/A</v>
      </c>
      <c r="P109" s="358" t="e">
        <f>IF(ISNUMBER(Regressions!R119),ROUND(Regressions!R119, 1), NA())</f>
        <v>#N/A</v>
      </c>
      <c r="Q109" s="258" t="e">
        <f>IF(ISNUMBER(Regressions!S119),ROUND(Regressions!S119, 1), NA())</f>
        <v>#N/A</v>
      </c>
      <c r="R109" s="359" t="e">
        <f>IF(ISNUMBER(Regressions!T119),ROUND(Regressions!T119, 1), NA())</f>
        <v>#N/A</v>
      </c>
      <c r="S109" s="256" t="e">
        <f>IF(ISNUMBER(Regressions!U119),ROUND(Regressions!U119, 1), NA())</f>
        <v>#N/A</v>
      </c>
    </row>
    <row xmlns:x14ac="http://schemas.microsoft.com/office/spreadsheetml/2009/9/ac" r="110" x14ac:dyDescent="0.2">
      <c r="A110" s="354" t="str">
        <f>IF(ISBLANK(Regressions!A120), " ", Regressions!A120)</f>
        <v>Senegal</v>
      </c>
      <c r="B110" s="355">
        <f>IF(ISBLANK(Regressions!B120), " ", Regressions!B120)</f>
        <v>2013</v>
      </c>
      <c r="C110" s="361" t="str">
        <f>IF(ISBLANK(Regressions!C120), " ", Regressions!C120)</f>
        <v>Pre-primary</v>
      </c>
      <c r="D110" s="357">
        <f>IF(ISBLANK(Regressions!D120), " ", Regressions!D120)</f>
        <v>1262556</v>
      </c>
      <c r="E110" s="254">
        <f>IF(ISNUMBER(Regressions!E120),ROUND(Regressions!E120, 1), NA())</f>
        <v>36.799999999999997</v>
      </c>
      <c r="F110" s="358" t="e">
        <f>IF(ISNUMBER(Regressions!F120),ROUND(Regressions!F120, 1), NA())</f>
        <v>#N/A</v>
      </c>
      <c r="G110" s="255" t="e">
        <f>IF(ISNUMBER(Regressions!G120),ROUND(Regressions!G120, 1), NA())</f>
        <v>#N/A</v>
      </c>
      <c r="H110" s="359" t="e">
        <f>IF(ISNUMBER(Regressions!H120),ROUND(Regressions!H120, 1), NA())</f>
        <v>#N/A</v>
      </c>
      <c r="I110" s="256" t="e">
        <f>IF(ISNUMBER(Regressions!I120),ROUND(Regressions!I120, 1), NA())</f>
        <v>#N/A</v>
      </c>
      <c r="J110" s="360">
        <f>IF(ISNUMBER(Regressions!K120),ROUND(Regressions!K120, 1), NA())</f>
        <v>58.2</v>
      </c>
      <c r="K110" s="358" t="e">
        <f>IF(ISNUMBER(Regressions!L120),ROUND(Regressions!L120, 1), NA())</f>
        <v>#N/A</v>
      </c>
      <c r="L110" s="257" t="e">
        <f>IF(ISNUMBER(Regressions!M120),ROUND(Regressions!M120, 1), NA())</f>
        <v>#N/A</v>
      </c>
      <c r="M110" s="359" t="e">
        <f>IF(ISNUMBER(Regressions!N120),ROUND(Regressions!N120, 1), NA())</f>
        <v>#N/A</v>
      </c>
      <c r="N110" s="256">
        <f>IF(ISNUMBER(Regressions!O120),ROUND(Regressions!O120, 1), NA())</f>
        <v>41.8</v>
      </c>
      <c r="O110" s="360" t="e">
        <f>IF(ISNUMBER(Regressions!Q120),ROUND(Regressions!Q120, 1), NA())</f>
        <v>#N/A</v>
      </c>
      <c r="P110" s="358" t="e">
        <f>IF(ISNUMBER(Regressions!R120),ROUND(Regressions!R120, 1), NA())</f>
        <v>#N/A</v>
      </c>
      <c r="Q110" s="258" t="e">
        <f>IF(ISNUMBER(Regressions!S120),ROUND(Regressions!S120, 1), NA())</f>
        <v>#N/A</v>
      </c>
      <c r="R110" s="359" t="e">
        <f>IF(ISNUMBER(Regressions!T120),ROUND(Regressions!T120, 1), NA())</f>
        <v>#N/A</v>
      </c>
      <c r="S110" s="256" t="e">
        <f>IF(ISNUMBER(Regressions!U120),ROUND(Regressions!U120, 1), NA())</f>
        <v>#N/A</v>
      </c>
    </row>
    <row xmlns:x14ac="http://schemas.microsoft.com/office/spreadsheetml/2009/9/ac" r="111" x14ac:dyDescent="0.2">
      <c r="A111" s="354" t="str">
        <f>IF(ISBLANK(Regressions!A121), " ", Regressions!A121)</f>
        <v>Senegal</v>
      </c>
      <c r="B111" s="355">
        <f>IF(ISBLANK(Regressions!B121), " ", Regressions!B121)</f>
        <v>2014</v>
      </c>
      <c r="C111" s="361" t="str">
        <f>IF(ISBLANK(Regressions!C121), " ", Regressions!C121)</f>
        <v>Pre-primary</v>
      </c>
      <c r="D111" s="357">
        <f>IF(ISBLANK(Regressions!D121), " ", Regressions!D121)</f>
        <v>1297231</v>
      </c>
      <c r="E111" s="254">
        <f>IF(ISNUMBER(Regressions!E121),ROUND(Regressions!E121, 1), NA())</f>
        <v>36.799999999999997</v>
      </c>
      <c r="F111" s="358">
        <f>IF(ISNUMBER(Regressions!F121),ROUND(Regressions!F121, 1), NA())</f>
        <v>36.799999999999997</v>
      </c>
      <c r="G111" s="255" t="e">
        <f>IF(ISNUMBER(Regressions!G121),ROUND(Regressions!G121, 1), NA())</f>
        <v>#N/A</v>
      </c>
      <c r="H111" s="359" t="e">
        <f>IF(ISNUMBER(Regressions!H121),ROUND(Regressions!H121, 1), NA())</f>
        <v>#N/A</v>
      </c>
      <c r="I111" s="256">
        <f>IF(ISNUMBER(Regressions!I121),ROUND(Regressions!I121, 1), NA())</f>
        <v>63.2</v>
      </c>
      <c r="J111" s="360">
        <f>IF(ISNUMBER(Regressions!K121),ROUND(Regressions!K121, 1), NA())</f>
        <v>58.2</v>
      </c>
      <c r="K111" s="358" t="e">
        <f>IF(ISNUMBER(Regressions!L121),ROUND(Regressions!L121, 1), NA())</f>
        <v>#N/A</v>
      </c>
      <c r="L111" s="257" t="e">
        <f>IF(ISNUMBER(Regressions!M121),ROUND(Regressions!M121, 1), NA())</f>
        <v>#N/A</v>
      </c>
      <c r="M111" s="359" t="e">
        <f>IF(ISNUMBER(Regressions!N121),ROUND(Regressions!N121, 1), NA())</f>
        <v>#N/A</v>
      </c>
      <c r="N111" s="256">
        <f>IF(ISNUMBER(Regressions!O121),ROUND(Regressions!O121, 1), NA())</f>
        <v>41.8</v>
      </c>
      <c r="O111" s="360" t="e">
        <f>IF(ISNUMBER(Regressions!Q121),ROUND(Regressions!Q121, 1), NA())</f>
        <v>#N/A</v>
      </c>
      <c r="P111" s="358" t="e">
        <f>IF(ISNUMBER(Regressions!R121),ROUND(Regressions!R121, 1), NA())</f>
        <v>#N/A</v>
      </c>
      <c r="Q111" s="258" t="e">
        <f>IF(ISNUMBER(Regressions!S121),ROUND(Regressions!S121, 1), NA())</f>
        <v>#N/A</v>
      </c>
      <c r="R111" s="359" t="e">
        <f>IF(ISNUMBER(Regressions!T121),ROUND(Regressions!T121, 1), NA())</f>
        <v>#N/A</v>
      </c>
      <c r="S111" s="256" t="e">
        <f>IF(ISNUMBER(Regressions!U121),ROUND(Regressions!U121, 1), NA())</f>
        <v>#N/A</v>
      </c>
    </row>
    <row xmlns:x14ac="http://schemas.microsoft.com/office/spreadsheetml/2009/9/ac" r="112" x14ac:dyDescent="0.2">
      <c r="A112" s="354" t="str">
        <f>IF(ISBLANK(Regressions!A122), " ", Regressions!A122)</f>
        <v>Senegal</v>
      </c>
      <c r="B112" s="355">
        <f>IF(ISBLANK(Regressions!B122), " ", Regressions!B122)</f>
        <v>2015</v>
      </c>
      <c r="C112" s="361" t="str">
        <f>IF(ISBLANK(Regressions!C122), " ", Regressions!C122)</f>
        <v>Pre-primary</v>
      </c>
      <c r="D112" s="357">
        <f>IF(ISBLANK(Regressions!D122), " ", Regressions!D122)</f>
        <v>1333245</v>
      </c>
      <c r="E112" s="254">
        <f>IF(ISNUMBER(Regressions!E122),ROUND(Regressions!E122, 1), NA())</f>
        <v>36.799999999999997</v>
      </c>
      <c r="F112" s="358">
        <f>IF(ISNUMBER(Regressions!F122),ROUND(Regressions!F122, 1), NA())</f>
        <v>36.799999999999997</v>
      </c>
      <c r="G112" s="255" t="e">
        <f>IF(ISNUMBER(Regressions!G122),ROUND(Regressions!G122, 1), NA())</f>
        <v>#N/A</v>
      </c>
      <c r="H112" s="359" t="e">
        <f>IF(ISNUMBER(Regressions!H122),ROUND(Regressions!H122, 1), NA())</f>
        <v>#N/A</v>
      </c>
      <c r="I112" s="256">
        <f>IF(ISNUMBER(Regressions!I122),ROUND(Regressions!I122, 1), NA())</f>
        <v>63.2</v>
      </c>
      <c r="J112" s="360">
        <f>IF(ISNUMBER(Regressions!K122),ROUND(Regressions!K122, 1), NA())</f>
        <v>58.2</v>
      </c>
      <c r="K112" s="358" t="e">
        <f>IF(ISNUMBER(Regressions!L122),ROUND(Regressions!L122, 1), NA())</f>
        <v>#N/A</v>
      </c>
      <c r="L112" s="257" t="e">
        <f>IF(ISNUMBER(Regressions!M122),ROUND(Regressions!M122, 1), NA())</f>
        <v>#N/A</v>
      </c>
      <c r="M112" s="359" t="e">
        <f>IF(ISNUMBER(Regressions!N122),ROUND(Regressions!N122, 1), NA())</f>
        <v>#N/A</v>
      </c>
      <c r="N112" s="256">
        <f>IF(ISNUMBER(Regressions!O122),ROUND(Regressions!O122, 1), NA())</f>
        <v>41.8</v>
      </c>
      <c r="O112" s="360" t="e">
        <f>IF(ISNUMBER(Regressions!Q122),ROUND(Regressions!Q122, 1), NA())</f>
        <v>#N/A</v>
      </c>
      <c r="P112" s="358" t="e">
        <f>IF(ISNUMBER(Regressions!R122),ROUND(Regressions!R122, 1), NA())</f>
        <v>#N/A</v>
      </c>
      <c r="Q112" s="258" t="e">
        <f>IF(ISNUMBER(Regressions!S122),ROUND(Regressions!S122, 1), NA())</f>
        <v>#N/A</v>
      </c>
      <c r="R112" s="359" t="e">
        <f>IF(ISNUMBER(Regressions!T122),ROUND(Regressions!T122, 1), NA())</f>
        <v>#N/A</v>
      </c>
      <c r="S112" s="256" t="e">
        <f>IF(ISNUMBER(Regressions!U122),ROUND(Regressions!U122, 1), NA())</f>
        <v>#N/A</v>
      </c>
    </row>
    <row xmlns:x14ac="http://schemas.microsoft.com/office/spreadsheetml/2009/9/ac" r="113" x14ac:dyDescent="0.2">
      <c r="A113" s="354" t="str">
        <f>IF(ISBLANK(Regressions!A123), " ", Regressions!A123)</f>
        <v>Senegal</v>
      </c>
      <c r="B113" s="355">
        <f>IF(ISBLANK(Regressions!B123), " ", Regressions!B123)</f>
        <v>2016</v>
      </c>
      <c r="C113" s="361" t="str">
        <f>IF(ISBLANK(Regressions!C123), " ", Regressions!C123)</f>
        <v>Pre-primary</v>
      </c>
      <c r="D113" s="357">
        <f>IF(ISBLANK(Regressions!D123), " ", Regressions!D123)</f>
        <v>1364169</v>
      </c>
      <c r="E113" s="254">
        <f>IF(ISNUMBER(Regressions!E123),ROUND(Regressions!E123, 1), NA())</f>
        <v>36.799999999999997</v>
      </c>
      <c r="F113" s="358">
        <f>IF(ISNUMBER(Regressions!F123),ROUND(Regressions!F123, 1), NA())</f>
        <v>36.799999999999997</v>
      </c>
      <c r="G113" s="255" t="e">
        <f>IF(ISNUMBER(Regressions!G123),ROUND(Regressions!G123, 1), NA())</f>
        <v>#N/A</v>
      </c>
      <c r="H113" s="359" t="e">
        <f>IF(ISNUMBER(Regressions!H123),ROUND(Regressions!H123, 1), NA())</f>
        <v>#N/A</v>
      </c>
      <c r="I113" s="256">
        <f>IF(ISNUMBER(Regressions!I123),ROUND(Regressions!I123, 1), NA())</f>
        <v>63.2</v>
      </c>
      <c r="J113" s="360">
        <f>IF(ISNUMBER(Regressions!K123),ROUND(Regressions!K123, 1), NA())</f>
        <v>58.2</v>
      </c>
      <c r="K113" s="358" t="e">
        <f>IF(ISNUMBER(Regressions!L123),ROUND(Regressions!L123, 1), NA())</f>
        <v>#N/A</v>
      </c>
      <c r="L113" s="257" t="e">
        <f>IF(ISNUMBER(Regressions!M123),ROUND(Regressions!M123, 1), NA())</f>
        <v>#N/A</v>
      </c>
      <c r="M113" s="359" t="e">
        <f>IF(ISNUMBER(Regressions!N123),ROUND(Regressions!N123, 1), NA())</f>
        <v>#N/A</v>
      </c>
      <c r="N113" s="256">
        <f>IF(ISNUMBER(Regressions!O123),ROUND(Regressions!O123, 1), NA())</f>
        <v>41.8</v>
      </c>
      <c r="O113" s="360" t="e">
        <f>IF(ISNUMBER(Regressions!Q123),ROUND(Regressions!Q123, 1), NA())</f>
        <v>#N/A</v>
      </c>
      <c r="P113" s="358" t="e">
        <f>IF(ISNUMBER(Regressions!R123),ROUND(Regressions!R123, 1), NA())</f>
        <v>#N/A</v>
      </c>
      <c r="Q113" s="258" t="e">
        <f>IF(ISNUMBER(Regressions!S123),ROUND(Regressions!S123, 1), NA())</f>
        <v>#N/A</v>
      </c>
      <c r="R113" s="359" t="e">
        <f>IF(ISNUMBER(Regressions!T123),ROUND(Regressions!T123, 1), NA())</f>
        <v>#N/A</v>
      </c>
      <c r="S113" s="256" t="e">
        <f>IF(ISNUMBER(Regressions!U123),ROUND(Regressions!U123, 1), NA())</f>
        <v>#N/A</v>
      </c>
    </row>
    <row xmlns:x14ac="http://schemas.microsoft.com/office/spreadsheetml/2009/9/ac" r="114" x14ac:dyDescent="0.2">
      <c r="A114" s="354" t="str">
        <f>IF(ISBLANK(Regressions!A124), " ", Regressions!A124)</f>
        <v>Senegal</v>
      </c>
      <c r="B114" s="355">
        <f>IF(ISBLANK(Regressions!B124), " ", Regressions!B124)</f>
        <v>2017</v>
      </c>
      <c r="C114" s="361" t="str">
        <f>IF(ISBLANK(Regressions!C124), " ", Regressions!C124)</f>
        <v>Pre-primary</v>
      </c>
      <c r="D114" s="357">
        <f>IF(ISBLANK(Regressions!D124), " ", Regressions!D124)</f>
        <v>1395262</v>
      </c>
      <c r="E114" s="254">
        <f>IF(ISNUMBER(Regressions!E124),ROUND(Regressions!E124, 1), NA())</f>
        <v>36.799999999999997</v>
      </c>
      <c r="F114" s="358">
        <f>IF(ISNUMBER(Regressions!F124),ROUND(Regressions!F124, 1), NA())</f>
        <v>36.799999999999997</v>
      </c>
      <c r="G114" s="255" t="e">
        <f>IF(ISNUMBER(Regressions!G124),ROUND(Regressions!G124, 1), NA())</f>
        <v>#N/A</v>
      </c>
      <c r="H114" s="359" t="e">
        <f>IF(ISNUMBER(Regressions!H124),ROUND(Regressions!H124, 1), NA())</f>
        <v>#N/A</v>
      </c>
      <c r="I114" s="256">
        <f>IF(ISNUMBER(Regressions!I124),ROUND(Regressions!I124, 1), NA())</f>
        <v>63.2</v>
      </c>
      <c r="J114" s="360">
        <f>IF(ISNUMBER(Regressions!K124),ROUND(Regressions!K124, 1), NA())</f>
        <v>58.2</v>
      </c>
      <c r="K114" s="358" t="e">
        <f>IF(ISNUMBER(Regressions!L124),ROUND(Regressions!L124, 1), NA())</f>
        <v>#N/A</v>
      </c>
      <c r="L114" s="257" t="e">
        <f>IF(ISNUMBER(Regressions!M124),ROUND(Regressions!M124, 1), NA())</f>
        <v>#N/A</v>
      </c>
      <c r="M114" s="359" t="e">
        <f>IF(ISNUMBER(Regressions!N124),ROUND(Regressions!N124, 1), NA())</f>
        <v>#N/A</v>
      </c>
      <c r="N114" s="256">
        <f>IF(ISNUMBER(Regressions!O124),ROUND(Regressions!O124, 1), NA())</f>
        <v>41.8</v>
      </c>
      <c r="O114" s="360" t="e">
        <f>IF(ISNUMBER(Regressions!Q124),ROUND(Regressions!Q124, 1), NA())</f>
        <v>#N/A</v>
      </c>
      <c r="P114" s="358" t="e">
        <f>IF(ISNUMBER(Regressions!R124),ROUND(Regressions!R124, 1), NA())</f>
        <v>#N/A</v>
      </c>
      <c r="Q114" s="258" t="e">
        <f>IF(ISNUMBER(Regressions!S124),ROUND(Regressions!S124, 1), NA())</f>
        <v>#N/A</v>
      </c>
      <c r="R114" s="359" t="e">
        <f>IF(ISNUMBER(Regressions!T124),ROUND(Regressions!T124, 1), NA())</f>
        <v>#N/A</v>
      </c>
      <c r="S114" s="256" t="e">
        <f>IF(ISNUMBER(Regressions!U124),ROUND(Regressions!U124, 1), NA())</f>
        <v>#N/A</v>
      </c>
    </row>
    <row xmlns:x14ac="http://schemas.microsoft.com/office/spreadsheetml/2009/9/ac" r="115" x14ac:dyDescent="0.2">
      <c r="A115" s="354" t="str">
        <f>IF(ISBLANK(Regressions!A125), " ", Regressions!A125)</f>
        <v>Senegal</v>
      </c>
      <c r="B115" s="355">
        <f>IF(ISBLANK(Regressions!B125), " ", Regressions!B125)</f>
        <v>2018</v>
      </c>
      <c r="C115" s="361" t="str">
        <f>IF(ISBLANK(Regressions!C125), " ", Regressions!C125)</f>
        <v>Pre-primary</v>
      </c>
      <c r="D115" s="357">
        <f>IF(ISBLANK(Regressions!D125), " ", Regressions!D125)</f>
        <v>1423194</v>
      </c>
      <c r="E115" s="254">
        <f>IF(ISNUMBER(Regressions!E125),ROUND(Regressions!E125, 1), NA())</f>
        <v>36.799999999999997</v>
      </c>
      <c r="F115" s="358">
        <f>IF(ISNUMBER(Regressions!F125),ROUND(Regressions!F125, 1), NA())</f>
        <v>36.799999999999997</v>
      </c>
      <c r="G115" s="255" t="e">
        <f>IF(ISNUMBER(Regressions!G125),ROUND(Regressions!G125, 1), NA())</f>
        <v>#N/A</v>
      </c>
      <c r="H115" s="359" t="e">
        <f>IF(ISNUMBER(Regressions!H125),ROUND(Regressions!H125, 1), NA())</f>
        <v>#N/A</v>
      </c>
      <c r="I115" s="256">
        <f>IF(ISNUMBER(Regressions!I125),ROUND(Regressions!I125, 1), NA())</f>
        <v>63.2</v>
      </c>
      <c r="J115" s="360">
        <f>IF(ISNUMBER(Regressions!K125),ROUND(Regressions!K125, 1), NA())</f>
        <v>58.2</v>
      </c>
      <c r="K115" s="358" t="e">
        <f>IF(ISNUMBER(Regressions!L125),ROUND(Regressions!L125, 1), NA())</f>
        <v>#N/A</v>
      </c>
      <c r="L115" s="257" t="e">
        <f>IF(ISNUMBER(Regressions!M125),ROUND(Regressions!M125, 1), NA())</f>
        <v>#N/A</v>
      </c>
      <c r="M115" s="359" t="e">
        <f>IF(ISNUMBER(Regressions!N125),ROUND(Regressions!N125, 1), NA())</f>
        <v>#N/A</v>
      </c>
      <c r="N115" s="256">
        <f>IF(ISNUMBER(Regressions!O125),ROUND(Regressions!O125, 1), NA())</f>
        <v>41.8</v>
      </c>
      <c r="O115" s="360" t="e">
        <f>IF(ISNUMBER(Regressions!Q125),ROUND(Regressions!Q125, 1), NA())</f>
        <v>#N/A</v>
      </c>
      <c r="P115" s="358" t="e">
        <f>IF(ISNUMBER(Regressions!R125),ROUND(Regressions!R125, 1), NA())</f>
        <v>#N/A</v>
      </c>
      <c r="Q115" s="258" t="e">
        <f>IF(ISNUMBER(Regressions!S125),ROUND(Regressions!S125, 1), NA())</f>
        <v>#N/A</v>
      </c>
      <c r="R115" s="359" t="e">
        <f>IF(ISNUMBER(Regressions!T125),ROUND(Regressions!T125, 1), NA())</f>
        <v>#N/A</v>
      </c>
      <c r="S115" s="256" t="e">
        <f>IF(ISNUMBER(Regressions!U125),ROUND(Regressions!U125, 1), NA())</f>
        <v>#N/A</v>
      </c>
    </row>
    <row xmlns:x14ac="http://schemas.microsoft.com/office/spreadsheetml/2009/9/ac" r="116" x14ac:dyDescent="0.2">
      <c r="A116" s="354" t="str">
        <f>IF(ISBLANK(Regressions!A126), " ", Regressions!A126)</f>
        <v>Senegal</v>
      </c>
      <c r="B116" s="355">
        <f>IF(ISBLANK(Regressions!B126), " ", Regressions!B126)</f>
        <v>2019</v>
      </c>
      <c r="C116" s="361" t="str">
        <f>IF(ISBLANK(Regressions!C126), " ", Regressions!C126)</f>
        <v>Pre-primary</v>
      </c>
      <c r="D116" s="357">
        <f>IF(ISBLANK(Regressions!D126), " ", Regressions!D126)</f>
        <v>1442009</v>
      </c>
      <c r="E116" s="254">
        <f>IF(ISNUMBER(Regressions!E126),ROUND(Regressions!E126, 1), NA())</f>
        <v>36.799999999999997</v>
      </c>
      <c r="F116" s="358">
        <f>IF(ISNUMBER(Regressions!F126),ROUND(Regressions!F126, 1), NA())</f>
        <v>36.799999999999997</v>
      </c>
      <c r="G116" s="255" t="e">
        <f>IF(ISNUMBER(Regressions!G126),ROUND(Regressions!G126, 1), NA())</f>
        <v>#N/A</v>
      </c>
      <c r="H116" s="359" t="e">
        <f>IF(ISNUMBER(Regressions!H126),ROUND(Regressions!H126, 1), NA())</f>
        <v>#N/A</v>
      </c>
      <c r="I116" s="256">
        <f>IF(ISNUMBER(Regressions!I126),ROUND(Regressions!I126, 1), NA())</f>
        <v>63.2</v>
      </c>
      <c r="J116" s="360">
        <f>IF(ISNUMBER(Regressions!K126),ROUND(Regressions!K126, 1), NA())</f>
        <v>58.2</v>
      </c>
      <c r="K116" s="358" t="e">
        <f>IF(ISNUMBER(Regressions!L126),ROUND(Regressions!L126, 1), NA())</f>
        <v>#N/A</v>
      </c>
      <c r="L116" s="257" t="e">
        <f>IF(ISNUMBER(Regressions!M126),ROUND(Regressions!M126, 1), NA())</f>
        <v>#N/A</v>
      </c>
      <c r="M116" s="359" t="e">
        <f>IF(ISNUMBER(Regressions!N126),ROUND(Regressions!N126, 1), NA())</f>
        <v>#N/A</v>
      </c>
      <c r="N116" s="256">
        <f>IF(ISNUMBER(Regressions!O126),ROUND(Regressions!O126, 1), NA())</f>
        <v>41.8</v>
      </c>
      <c r="O116" s="360" t="e">
        <f>IF(ISNUMBER(Regressions!Q126),ROUND(Regressions!Q126, 1), NA())</f>
        <v>#N/A</v>
      </c>
      <c r="P116" s="358" t="e">
        <f>IF(ISNUMBER(Regressions!R126),ROUND(Regressions!R126, 1), NA())</f>
        <v>#N/A</v>
      </c>
      <c r="Q116" s="258" t="e">
        <f>IF(ISNUMBER(Regressions!S126),ROUND(Regressions!S126, 1), NA())</f>
        <v>#N/A</v>
      </c>
      <c r="R116" s="359" t="e">
        <f>IF(ISNUMBER(Regressions!T126),ROUND(Regressions!T126, 1), NA())</f>
        <v>#N/A</v>
      </c>
      <c r="S116" s="256" t="e">
        <f>IF(ISNUMBER(Regressions!U126),ROUND(Regressions!U126, 1), NA())</f>
        <v>#N/A</v>
      </c>
    </row>
    <row xmlns:x14ac="http://schemas.microsoft.com/office/spreadsheetml/2009/9/ac" r="117" x14ac:dyDescent="0.2">
      <c r="A117" s="354" t="str">
        <f>IF(ISBLANK(Regressions!A127), " ", Regressions!A127)</f>
        <v>Senegal</v>
      </c>
      <c r="B117" s="355">
        <f>IF(ISBLANK(Regressions!B127), " ", Regressions!B127)</f>
        <v>2020</v>
      </c>
      <c r="C117" s="361" t="str">
        <f>IF(ISBLANK(Regressions!C127), " ", Regressions!C127)</f>
        <v>Pre-primary</v>
      </c>
      <c r="D117" s="357">
        <f>IF(ISBLANK(Regressions!D127), " ", Regressions!D127)</f>
        <v>1456426</v>
      </c>
      <c r="E117" s="254">
        <f>IF(ISNUMBER(Regressions!E127),ROUND(Regressions!E127, 1), NA())</f>
        <v>36.799999999999997</v>
      </c>
      <c r="F117" s="358">
        <f>IF(ISNUMBER(Regressions!F127),ROUND(Regressions!F127, 1), NA())</f>
        <v>36.799999999999997</v>
      </c>
      <c r="G117" s="255" t="e">
        <f>IF(ISNUMBER(Regressions!G127),ROUND(Regressions!G127, 1), NA())</f>
        <v>#N/A</v>
      </c>
      <c r="H117" s="359" t="e">
        <f>IF(ISNUMBER(Regressions!H127),ROUND(Regressions!H127, 1), NA())</f>
        <v>#N/A</v>
      </c>
      <c r="I117" s="256">
        <f>IF(ISNUMBER(Regressions!I127),ROUND(Regressions!I127, 1), NA())</f>
        <v>63.2</v>
      </c>
      <c r="J117" s="360">
        <f>IF(ISNUMBER(Regressions!K127),ROUND(Regressions!K127, 1), NA())</f>
        <v>58.2</v>
      </c>
      <c r="K117" s="358" t="e">
        <f>IF(ISNUMBER(Regressions!L127),ROUND(Regressions!L127, 1), NA())</f>
        <v>#N/A</v>
      </c>
      <c r="L117" s="257" t="e">
        <f>IF(ISNUMBER(Regressions!M127),ROUND(Regressions!M127, 1), NA())</f>
        <v>#N/A</v>
      </c>
      <c r="M117" s="359" t="e">
        <f>IF(ISNUMBER(Regressions!N127),ROUND(Regressions!N127, 1), NA())</f>
        <v>#N/A</v>
      </c>
      <c r="N117" s="256">
        <f>IF(ISNUMBER(Regressions!O127),ROUND(Regressions!O127, 1), NA())</f>
        <v>41.8</v>
      </c>
      <c r="O117" s="360" t="e">
        <f>IF(ISNUMBER(Regressions!Q127),ROUND(Regressions!Q127, 1), NA())</f>
        <v>#N/A</v>
      </c>
      <c r="P117" s="358" t="e">
        <f>IF(ISNUMBER(Regressions!R127),ROUND(Regressions!R127, 1), NA())</f>
        <v>#N/A</v>
      </c>
      <c r="Q117" s="258" t="e">
        <f>IF(ISNUMBER(Regressions!S127),ROUND(Regressions!S127, 1), NA())</f>
        <v>#N/A</v>
      </c>
      <c r="R117" s="359" t="e">
        <f>IF(ISNUMBER(Regressions!T127),ROUND(Regressions!T127, 1), NA())</f>
        <v>#N/A</v>
      </c>
      <c r="S117" s="256" t="e">
        <f>IF(ISNUMBER(Regressions!U127),ROUND(Regressions!U127, 1), NA())</f>
        <v>#N/A</v>
      </c>
    </row>
    <row xmlns:x14ac="http://schemas.microsoft.com/office/spreadsheetml/2009/9/ac" r="118" x14ac:dyDescent="0.2">
      <c r="A118" s="409" t="str">
        <f>IF(ISBLANK(Regressions!A128), " ", Regressions!A128)</f>
        <v>Senegal</v>
      </c>
      <c r="B118" s="410">
        <f>IF(ISBLANK(Regressions!B128), " ", Regressions!B128)</f>
        <v>2021</v>
      </c>
      <c r="C118" s="411" t="str">
        <f>IF(ISBLANK(Regressions!C128), " ", Regressions!C128)</f>
        <v>Pre-primary</v>
      </c>
      <c r="D118" s="412">
        <f>IF(ISBLANK(Regressions!D128), " ", Regressions!D128)</f>
        <v>1471138</v>
      </c>
      <c r="E118" s="415" t="e">
        <f>IF(ISNUMBER(Regressions!E128),ROUND(Regressions!E128, 1), NA())</f>
        <v>#N/A</v>
      </c>
      <c r="F118" s="413">
        <f>IF(ISNUMBER(Regressions!F128),ROUND(Regressions!F128, 1), NA())</f>
        <v>84</v>
      </c>
      <c r="G118" s="416" t="e">
        <f>IF(ISNUMBER(Regressions!G128),ROUND(Regressions!G128, 1), NA())</f>
        <v>#N/A</v>
      </c>
      <c r="H118" s="414" t="e">
        <f>IF(ISNUMBER(Regressions!H128),ROUND(Regressions!H128, 1), NA())</f>
        <v>#N/A</v>
      </c>
      <c r="I118" s="417">
        <f>IF(ISNUMBER(Regressions!I128),ROUND(Regressions!I128, 1), NA())</f>
        <v>16</v>
      </c>
      <c r="J118" s="415">
        <f>IF(ISNUMBER(Regressions!K128),ROUND(Regressions!K128, 1), NA())</f>
        <v>58.2</v>
      </c>
      <c r="K118" s="413" t="e">
        <f>IF(ISNUMBER(Regressions!L128),ROUND(Regressions!L128, 1), NA())</f>
        <v>#N/A</v>
      </c>
      <c r="L118" s="418" t="e">
        <f>IF(ISNUMBER(Regressions!M128),ROUND(Regressions!M128, 1), NA())</f>
        <v>#N/A</v>
      </c>
      <c r="M118" s="414" t="e">
        <f>IF(ISNUMBER(Regressions!N128),ROUND(Regressions!N128, 1), NA())</f>
        <v>#N/A</v>
      </c>
      <c r="N118" s="417">
        <f>IF(ISNUMBER(Regressions!O128),ROUND(Regressions!O128, 1), NA())</f>
        <v>41.8</v>
      </c>
      <c r="O118" s="415" t="e">
        <f>IF(ISNUMBER(Regressions!Q128),ROUND(Regressions!Q128, 1), NA())</f>
        <v>#N/A</v>
      </c>
      <c r="P118" s="413" t="e">
        <f>IF(ISNUMBER(Regressions!R128),ROUND(Regressions!R128, 1), NA())</f>
        <v>#N/A</v>
      </c>
      <c r="Q118" s="419" t="e">
        <f>IF(ISNUMBER(Regressions!S128),ROUND(Regressions!S128, 1), NA())</f>
        <v>#N/A</v>
      </c>
      <c r="R118" s="414" t="e">
        <f>IF(ISNUMBER(Regressions!T128),ROUND(Regressions!T128, 1), NA())</f>
        <v>#N/A</v>
      </c>
      <c r="S118" s="417" t="e">
        <f>IF(ISNUMBER(Regressions!U128),ROUND(Regressions!U128, 1), NA())</f>
        <v>#N/A</v>
      </c>
      <c r="T118" s="408"/>
      <c r="U118" s="408"/>
      <c r="V118" s="408"/>
      <c r="W118" s="408"/>
      <c r="X118" s="408"/>
      <c r="Y118" s="408"/>
      <c r="Z118" s="408"/>
      <c r="AA118" s="408"/>
      <c r="AB118" s="408"/>
      <c r="AC118" s="408"/>
    </row>
    <row xmlns:x14ac="http://schemas.microsoft.com/office/spreadsheetml/2009/9/ac" r="119" x14ac:dyDescent="0.2">
      <c r="A119" s="354" t="str">
        <f>IF(ISBLANK(Regressions!A129), " ", Regressions!A129)</f>
        <v>Senegal</v>
      </c>
      <c r="B119" s="355">
        <f>IF(ISBLANK(Regressions!B129), " ", Regressions!B129)</f>
        <v>2022</v>
      </c>
      <c r="C119" s="361" t="str">
        <f>IF(ISBLANK(Regressions!C129), " ", Regressions!C129)</f>
        <v>Pre-primary</v>
      </c>
      <c r="D119" s="357">
        <f>IF(ISBLANK(Regressions!D129), " ", Regressions!D129)</f>
        <v>1495068</v>
      </c>
      <c r="E119" s="254" t="e">
        <f>IF(ISNUMBER(Regressions!E129),ROUND(Regressions!E129, 1), NA())</f>
        <v>#N/A</v>
      </c>
      <c r="F119" s="358">
        <f>IF(ISNUMBER(Regressions!F129),ROUND(Regressions!F129, 1), NA())</f>
        <v>84</v>
      </c>
      <c r="G119" s="255" t="e">
        <f>IF(ISNUMBER(Regressions!G129),ROUND(Regressions!G129, 1), NA())</f>
        <v>#N/A</v>
      </c>
      <c r="H119" s="359" t="e">
        <f>IF(ISNUMBER(Regressions!H129),ROUND(Regressions!H129, 1), NA())</f>
        <v>#N/A</v>
      </c>
      <c r="I119" s="256">
        <f>IF(ISNUMBER(Regressions!I129),ROUND(Regressions!I129, 1), NA())</f>
        <v>16</v>
      </c>
      <c r="J119" s="360">
        <f>IF(ISNUMBER(Regressions!K129),ROUND(Regressions!K129, 1), NA())</f>
        <v>58.2</v>
      </c>
      <c r="K119" s="358" t="e">
        <f>IF(ISNUMBER(Regressions!L129),ROUND(Regressions!L129, 1), NA())</f>
        <v>#N/A</v>
      </c>
      <c r="L119" s="257" t="e">
        <f>IF(ISNUMBER(Regressions!M129),ROUND(Regressions!M129, 1), NA())</f>
        <v>#N/A</v>
      </c>
      <c r="M119" s="359" t="e">
        <f>IF(ISNUMBER(Regressions!N129),ROUND(Regressions!N129, 1), NA())</f>
        <v>#N/A</v>
      </c>
      <c r="N119" s="256">
        <f>IF(ISNUMBER(Regressions!O129),ROUND(Regressions!O129, 1), NA())</f>
        <v>41.8</v>
      </c>
      <c r="O119" s="360" t="e">
        <f>IF(ISNUMBER(Regressions!Q129),ROUND(Regressions!Q129, 1), NA())</f>
        <v>#N/A</v>
      </c>
      <c r="P119" s="358" t="e">
        <f>IF(ISNUMBER(Regressions!R129),ROUND(Regressions!R129, 1), NA())</f>
        <v>#N/A</v>
      </c>
      <c r="Q119" s="258" t="e">
        <f>IF(ISNUMBER(Regressions!S129),ROUND(Regressions!S129, 1), NA())</f>
        <v>#N/A</v>
      </c>
      <c r="R119" s="359" t="e">
        <f>IF(ISNUMBER(Regressions!T129),ROUND(Regressions!T129, 1), NA())</f>
        <v>#N/A</v>
      </c>
      <c r="S119" s="256" t="e">
        <f>IF(ISNUMBER(Regressions!U129),ROUND(Regressions!U129, 1), NA())</f>
        <v>#N/A</v>
      </c>
    </row>
    <row xmlns:x14ac="http://schemas.microsoft.com/office/spreadsheetml/2009/9/ac" r="120" x14ac:dyDescent="0.2">
      <c r="A120" s="362" t="str">
        <f>IF(ISBLANK(Regressions!A130), " ", Regressions!A130)</f>
        <v>Senegal</v>
      </c>
      <c r="B120" s="363">
        <f>IF(ISBLANK(Regressions!B130), " ", Regressions!B130)</f>
        <v>2023</v>
      </c>
      <c r="C120" s="364" t="str">
        <f>IF(ISBLANK(Regressions!C130), " ", Regressions!C130)</f>
        <v>Pre-primary</v>
      </c>
      <c r="D120" s="365">
        <f>IF(ISBLANK(Regressions!D130), " ", Regressions!D130)</f>
        <v>1561408</v>
      </c>
      <c r="E120" s="366" t="e">
        <f>IF(ISNUMBER(Regressions!E130),ROUND(Regressions!E130, 1), NA())</f>
        <v>#N/A</v>
      </c>
      <c r="F120" s="367" t="e">
        <f>IF(ISNUMBER(Regressions!F130),ROUND(Regressions!F130, 1), NA())</f>
        <v>#N/A</v>
      </c>
      <c r="G120" s="368" t="e">
        <f>IF(ISNUMBER(Regressions!G130),ROUND(Regressions!G130, 1), NA())</f>
        <v>#N/A</v>
      </c>
      <c r="H120" s="369" t="e">
        <f>IF(ISNUMBER(Regressions!H130),ROUND(Regressions!H130, 1), NA())</f>
        <v>#N/A</v>
      </c>
      <c r="I120" s="370" t="e">
        <f>IF(ISNUMBER(Regressions!I130),ROUND(Regressions!I130, 1), NA())</f>
        <v>#N/A</v>
      </c>
      <c r="J120" s="371">
        <f>IF(ISNUMBER(Regressions!K130),ROUND(Regressions!K130, 1), NA())</f>
        <v>58.2</v>
      </c>
      <c r="K120" s="367" t="e">
        <f>IF(ISNUMBER(Regressions!L130),ROUND(Regressions!L130, 1), NA())</f>
        <v>#N/A</v>
      </c>
      <c r="L120" s="372" t="e">
        <f>IF(ISNUMBER(Regressions!M130),ROUND(Regressions!M130, 1), NA())</f>
        <v>#N/A</v>
      </c>
      <c r="M120" s="369" t="e">
        <f>IF(ISNUMBER(Regressions!N130),ROUND(Regressions!N130, 1), NA())</f>
        <v>#N/A</v>
      </c>
      <c r="N120" s="370">
        <f>IF(ISNUMBER(Regressions!O130),ROUND(Regressions!O130, 1), NA())</f>
        <v>41.8</v>
      </c>
      <c r="O120" s="371" t="e">
        <f>IF(ISNUMBER(Regressions!Q130),ROUND(Regressions!Q130, 1), NA())</f>
        <v>#N/A</v>
      </c>
      <c r="P120" s="367" t="e">
        <f>IF(ISNUMBER(Regressions!R130),ROUND(Regressions!R130, 1), NA())</f>
        <v>#N/A</v>
      </c>
      <c r="Q120" s="373" t="e">
        <f>IF(ISNUMBER(Regressions!S130),ROUND(Regressions!S130, 1), NA())</f>
        <v>#N/A</v>
      </c>
      <c r="R120" s="369" t="e">
        <f>IF(ISNUMBER(Regressions!T130),ROUND(Regressions!T130, 1), NA())</f>
        <v>#N/A</v>
      </c>
      <c r="S120" s="370" t="e">
        <f>IF(ISNUMBER(Regressions!U130),ROUND(Regressions!U130, 1), NA())</f>
        <v>#N/A</v>
      </c>
    </row>
    <row xmlns:x14ac="http://schemas.microsoft.com/office/spreadsheetml/2009/9/ac" r="121" hidden="true" x14ac:dyDescent="0.2">
      <c r="A121" s="354" t="str">
        <f>IF(ISBLANK(Regressions!A131), " ", Regressions!A131)</f>
        <v>Senegal</v>
      </c>
      <c r="B121" s="355">
        <f>IF(ISBLANK(Regressions!B131), " ", Regressions!B131)</f>
        <v>2024</v>
      </c>
      <c r="C121" s="361" t="str">
        <f>IF(ISBLANK(Regressions!C131), " ", Regressions!C131)</f>
        <v>Pre-primary</v>
      </c>
      <c r="D121" s="357" t="str">
        <f>IF(ISBLANK(Regressions!D131), " ", Regressions!D131)</f>
        <v> </v>
      </c>
      <c r="E121" s="254" t="e">
        <f>IF(ISNUMBER(Regressions!E131),ROUND(Regressions!E131, 1), NA())</f>
        <v>#N/A</v>
      </c>
      <c r="F121" s="358" t="e">
        <f>IF(ISNUMBER(Regressions!F131),ROUND(Regressions!F131, 1), NA())</f>
        <v>#N/A</v>
      </c>
      <c r="G121" s="255" t="e">
        <f>IF(ISNUMBER(Regressions!G131),ROUND(Regressions!G131, 1), NA())</f>
        <v>#N/A</v>
      </c>
      <c r="H121" s="359" t="e">
        <f>IF(ISNUMBER(Regressions!H131),ROUND(Regressions!H131, 1), NA())</f>
        <v>#N/A</v>
      </c>
      <c r="I121" s="256" t="e">
        <f>IF(ISNUMBER(Regressions!I131),ROUND(Regressions!I131, 1), NA())</f>
        <v>#N/A</v>
      </c>
      <c r="J121" s="360" t="e">
        <f>IF(ISNUMBER(Regressions!K131),ROUND(Regressions!K131, 1), NA())</f>
        <v>#N/A</v>
      </c>
      <c r="K121" s="358" t="e">
        <f>IF(ISNUMBER(Regressions!L131),ROUND(Regressions!L131, 1), NA())</f>
        <v>#N/A</v>
      </c>
      <c r="L121" s="257" t="e">
        <f>IF(ISNUMBER(Regressions!M131),ROUND(Regressions!M131, 1), NA())</f>
        <v>#N/A</v>
      </c>
      <c r="M121" s="359" t="e">
        <f>IF(ISNUMBER(Regressions!N131),ROUND(Regressions!N131, 1), NA())</f>
        <v>#N/A</v>
      </c>
      <c r="N121" s="256" t="e">
        <f>IF(ISNUMBER(Regressions!O131),ROUND(Regressions!O131, 1), NA())</f>
        <v>#N/A</v>
      </c>
      <c r="O121" s="360" t="e">
        <f>IF(ISNUMBER(Regressions!Q131),ROUND(Regressions!Q131, 1), NA())</f>
        <v>#N/A</v>
      </c>
      <c r="P121" s="358" t="e">
        <f>IF(ISNUMBER(Regressions!R131),ROUND(Regressions!R131, 1), NA())</f>
        <v>#N/A</v>
      </c>
      <c r="Q121" s="258" t="e">
        <f>IF(ISNUMBER(Regressions!S131),ROUND(Regressions!S131, 1), NA())</f>
        <v>#N/A</v>
      </c>
      <c r="R121" s="359" t="e">
        <f>IF(ISNUMBER(Regressions!T131),ROUND(Regressions!T131, 1), NA())</f>
        <v>#N/A</v>
      </c>
      <c r="S121" s="256" t="e">
        <f>IF(ISNUMBER(Regressions!U131),ROUND(Regressions!U131, 1), NA())</f>
        <v>#N/A</v>
      </c>
    </row>
    <row xmlns:x14ac="http://schemas.microsoft.com/office/spreadsheetml/2009/9/ac" r="122" hidden="true" x14ac:dyDescent="0.2">
      <c r="A122" s="354" t="str">
        <f>IF(ISBLANK(Regressions!A132), " ", Regressions!A132)</f>
        <v>Senegal</v>
      </c>
      <c r="B122" s="355">
        <f>IF(ISBLANK(Regressions!B132), " ", Regressions!B132)</f>
        <v>2025</v>
      </c>
      <c r="C122" s="361" t="str">
        <f>IF(ISBLANK(Regressions!C132), " ", Regressions!C132)</f>
        <v>Pre-primary</v>
      </c>
      <c r="D122" s="357" t="str">
        <f>IF(ISBLANK(Regressions!D132), " ", Regressions!D132)</f>
        <v> </v>
      </c>
      <c r="E122" s="254" t="e">
        <f>IF(ISNUMBER(Regressions!E132),ROUND(Regressions!E132, 1), NA())</f>
        <v>#N/A</v>
      </c>
      <c r="F122" s="358" t="e">
        <f>IF(ISNUMBER(Regressions!F132),ROUND(Regressions!F132, 1), NA())</f>
        <v>#N/A</v>
      </c>
      <c r="G122" s="255" t="e">
        <f>IF(ISNUMBER(Regressions!G132),ROUND(Regressions!G132, 1), NA())</f>
        <v>#N/A</v>
      </c>
      <c r="H122" s="359" t="e">
        <f>IF(ISNUMBER(Regressions!H132),ROUND(Regressions!H132, 1), NA())</f>
        <v>#N/A</v>
      </c>
      <c r="I122" s="256" t="e">
        <f>IF(ISNUMBER(Regressions!I132),ROUND(Regressions!I132, 1), NA())</f>
        <v>#N/A</v>
      </c>
      <c r="J122" s="360" t="e">
        <f>IF(ISNUMBER(Regressions!K132),ROUND(Regressions!K132, 1), NA())</f>
        <v>#N/A</v>
      </c>
      <c r="K122" s="358" t="e">
        <f>IF(ISNUMBER(Regressions!L132),ROUND(Regressions!L132, 1), NA())</f>
        <v>#N/A</v>
      </c>
      <c r="L122" s="257" t="e">
        <f>IF(ISNUMBER(Regressions!M132),ROUND(Regressions!M132, 1), NA())</f>
        <v>#N/A</v>
      </c>
      <c r="M122" s="359" t="e">
        <f>IF(ISNUMBER(Regressions!N132),ROUND(Regressions!N132, 1), NA())</f>
        <v>#N/A</v>
      </c>
      <c r="N122" s="256" t="e">
        <f>IF(ISNUMBER(Regressions!O132),ROUND(Regressions!O132, 1), NA())</f>
        <v>#N/A</v>
      </c>
      <c r="O122" s="360" t="e">
        <f>IF(ISNUMBER(Regressions!Q132),ROUND(Regressions!Q132, 1), NA())</f>
        <v>#N/A</v>
      </c>
      <c r="P122" s="358" t="e">
        <f>IF(ISNUMBER(Regressions!R132),ROUND(Regressions!R132, 1), NA())</f>
        <v>#N/A</v>
      </c>
      <c r="Q122" s="258" t="e">
        <f>IF(ISNUMBER(Regressions!S132),ROUND(Regressions!S132, 1), NA())</f>
        <v>#N/A</v>
      </c>
      <c r="R122" s="359" t="e">
        <f>IF(ISNUMBER(Regressions!T132),ROUND(Regressions!T132, 1), NA())</f>
        <v>#N/A</v>
      </c>
      <c r="S122" s="256" t="e">
        <f>IF(ISNUMBER(Regressions!U132),ROUND(Regressions!U132, 1), NA())</f>
        <v>#N/A</v>
      </c>
    </row>
    <row xmlns:x14ac="http://schemas.microsoft.com/office/spreadsheetml/2009/9/ac" r="123" hidden="true" x14ac:dyDescent="0.2">
      <c r="A123" s="354" t="str">
        <f>IF(ISBLANK(Regressions!A133), " ", Regressions!A133)</f>
        <v>Senegal</v>
      </c>
      <c r="B123" s="355">
        <f>IF(ISBLANK(Regressions!B133), " ", Regressions!B133)</f>
        <v>2026</v>
      </c>
      <c r="C123" s="361" t="str">
        <f>IF(ISBLANK(Regressions!C133), " ", Regressions!C133)</f>
        <v>Pre-primary</v>
      </c>
      <c r="D123" s="357" t="str">
        <f>IF(ISBLANK(Regressions!D133), " ", Regressions!D133)</f>
        <v> </v>
      </c>
      <c r="E123" s="254" t="e">
        <f>IF(ISNUMBER(Regressions!E133),ROUND(Regressions!E133, 1), NA())</f>
        <v>#N/A</v>
      </c>
      <c r="F123" s="358" t="e">
        <f>IF(ISNUMBER(Regressions!F133),ROUND(Regressions!F133, 1), NA())</f>
        <v>#N/A</v>
      </c>
      <c r="G123" s="255" t="e">
        <f>IF(ISNUMBER(Regressions!G133),ROUND(Regressions!G133, 1), NA())</f>
        <v>#N/A</v>
      </c>
      <c r="H123" s="359" t="e">
        <f>IF(ISNUMBER(Regressions!H133),ROUND(Regressions!H133, 1), NA())</f>
        <v>#N/A</v>
      </c>
      <c r="I123" s="256" t="e">
        <f>IF(ISNUMBER(Regressions!I133),ROUND(Regressions!I133, 1), NA())</f>
        <v>#N/A</v>
      </c>
      <c r="J123" s="360" t="e">
        <f>IF(ISNUMBER(Regressions!K133),ROUND(Regressions!K133, 1), NA())</f>
        <v>#N/A</v>
      </c>
      <c r="K123" s="358" t="e">
        <f>IF(ISNUMBER(Regressions!L133),ROUND(Regressions!L133, 1), NA())</f>
        <v>#N/A</v>
      </c>
      <c r="L123" s="257" t="e">
        <f>IF(ISNUMBER(Regressions!M133),ROUND(Regressions!M133, 1), NA())</f>
        <v>#N/A</v>
      </c>
      <c r="M123" s="359" t="e">
        <f>IF(ISNUMBER(Regressions!N133),ROUND(Regressions!N133, 1), NA())</f>
        <v>#N/A</v>
      </c>
      <c r="N123" s="256" t="e">
        <f>IF(ISNUMBER(Regressions!O133),ROUND(Regressions!O133, 1), NA())</f>
        <v>#N/A</v>
      </c>
      <c r="O123" s="360" t="e">
        <f>IF(ISNUMBER(Regressions!Q133),ROUND(Regressions!Q133, 1), NA())</f>
        <v>#N/A</v>
      </c>
      <c r="P123" s="358" t="e">
        <f>IF(ISNUMBER(Regressions!R133),ROUND(Regressions!R133, 1), NA())</f>
        <v>#N/A</v>
      </c>
      <c r="Q123" s="258" t="e">
        <f>IF(ISNUMBER(Regressions!S133),ROUND(Regressions!S133, 1), NA())</f>
        <v>#N/A</v>
      </c>
      <c r="R123" s="359" t="e">
        <f>IF(ISNUMBER(Regressions!T133),ROUND(Regressions!T133, 1), NA())</f>
        <v>#N/A</v>
      </c>
      <c r="S123" s="256" t="e">
        <f>IF(ISNUMBER(Regressions!U133),ROUND(Regressions!U133, 1), NA())</f>
        <v>#N/A</v>
      </c>
    </row>
    <row xmlns:x14ac="http://schemas.microsoft.com/office/spreadsheetml/2009/9/ac" r="124" hidden="true" x14ac:dyDescent="0.2">
      <c r="A124" s="354" t="str">
        <f>IF(ISBLANK(Regressions!A134), " ", Regressions!A134)</f>
        <v>Senegal</v>
      </c>
      <c r="B124" s="355">
        <f>IF(ISBLANK(Regressions!B134), " ", Regressions!B134)</f>
        <v>2027</v>
      </c>
      <c r="C124" s="361" t="str">
        <f>IF(ISBLANK(Regressions!C134), " ", Regressions!C134)</f>
        <v>Pre-primary</v>
      </c>
      <c r="D124" s="357" t="str">
        <f>IF(ISBLANK(Regressions!D134), " ", Regressions!D134)</f>
        <v> </v>
      </c>
      <c r="E124" s="254" t="e">
        <f>IF(ISNUMBER(Regressions!E134),ROUND(Regressions!E134, 1), NA())</f>
        <v>#N/A</v>
      </c>
      <c r="F124" s="358" t="e">
        <f>IF(ISNUMBER(Regressions!F134),ROUND(Regressions!F134, 1), NA())</f>
        <v>#N/A</v>
      </c>
      <c r="G124" s="255" t="e">
        <f>IF(ISNUMBER(Regressions!G134),ROUND(Regressions!G134, 1), NA())</f>
        <v>#N/A</v>
      </c>
      <c r="H124" s="359" t="e">
        <f>IF(ISNUMBER(Regressions!H134),ROUND(Regressions!H134, 1), NA())</f>
        <v>#N/A</v>
      </c>
      <c r="I124" s="256" t="e">
        <f>IF(ISNUMBER(Regressions!I134),ROUND(Regressions!I134, 1), NA())</f>
        <v>#N/A</v>
      </c>
      <c r="J124" s="360" t="e">
        <f>IF(ISNUMBER(Regressions!K134),ROUND(Regressions!K134, 1), NA())</f>
        <v>#N/A</v>
      </c>
      <c r="K124" s="358" t="e">
        <f>IF(ISNUMBER(Regressions!L134),ROUND(Regressions!L134, 1), NA())</f>
        <v>#N/A</v>
      </c>
      <c r="L124" s="257" t="e">
        <f>IF(ISNUMBER(Regressions!M134),ROUND(Regressions!M134, 1), NA())</f>
        <v>#N/A</v>
      </c>
      <c r="M124" s="359" t="e">
        <f>IF(ISNUMBER(Regressions!N134),ROUND(Regressions!N134, 1), NA())</f>
        <v>#N/A</v>
      </c>
      <c r="N124" s="256" t="e">
        <f>IF(ISNUMBER(Regressions!O134),ROUND(Regressions!O134, 1), NA())</f>
        <v>#N/A</v>
      </c>
      <c r="O124" s="360" t="e">
        <f>IF(ISNUMBER(Regressions!Q134),ROUND(Regressions!Q134, 1), NA())</f>
        <v>#N/A</v>
      </c>
      <c r="P124" s="358" t="e">
        <f>IF(ISNUMBER(Regressions!R134),ROUND(Regressions!R134, 1), NA())</f>
        <v>#N/A</v>
      </c>
      <c r="Q124" s="258" t="e">
        <f>IF(ISNUMBER(Regressions!S134),ROUND(Regressions!S134, 1), NA())</f>
        <v>#N/A</v>
      </c>
      <c r="R124" s="359" t="e">
        <f>IF(ISNUMBER(Regressions!T134),ROUND(Regressions!T134, 1), NA())</f>
        <v>#N/A</v>
      </c>
      <c r="S124" s="256" t="e">
        <f>IF(ISNUMBER(Regressions!U134),ROUND(Regressions!U134, 1), NA())</f>
        <v>#N/A</v>
      </c>
    </row>
    <row xmlns:x14ac="http://schemas.microsoft.com/office/spreadsheetml/2009/9/ac" r="125" hidden="true" x14ac:dyDescent="0.2">
      <c r="A125" s="354" t="str">
        <f>IF(ISBLANK(Regressions!A135), " ", Regressions!A135)</f>
        <v>Senegal</v>
      </c>
      <c r="B125" s="355">
        <f>IF(ISBLANK(Regressions!B135), " ", Regressions!B135)</f>
        <v>2028</v>
      </c>
      <c r="C125" s="361" t="str">
        <f>IF(ISBLANK(Regressions!C135), " ", Regressions!C135)</f>
        <v>Pre-primary</v>
      </c>
      <c r="D125" s="357" t="str">
        <f>IF(ISBLANK(Regressions!D135), " ", Regressions!D135)</f>
        <v> </v>
      </c>
      <c r="E125" s="254" t="e">
        <f>IF(ISNUMBER(Regressions!E135),ROUND(Regressions!E135, 1), NA())</f>
        <v>#N/A</v>
      </c>
      <c r="F125" s="358" t="e">
        <f>IF(ISNUMBER(Regressions!F135),ROUND(Regressions!F135, 1), NA())</f>
        <v>#N/A</v>
      </c>
      <c r="G125" s="255" t="e">
        <f>IF(ISNUMBER(Regressions!G135),ROUND(Regressions!G135, 1), NA())</f>
        <v>#N/A</v>
      </c>
      <c r="H125" s="359" t="e">
        <f>IF(ISNUMBER(Regressions!H135),ROUND(Regressions!H135, 1), NA())</f>
        <v>#N/A</v>
      </c>
      <c r="I125" s="256" t="e">
        <f>IF(ISNUMBER(Regressions!I135),ROUND(Regressions!I135, 1), NA())</f>
        <v>#N/A</v>
      </c>
      <c r="J125" s="360" t="e">
        <f>IF(ISNUMBER(Regressions!K135),ROUND(Regressions!K135, 1), NA())</f>
        <v>#N/A</v>
      </c>
      <c r="K125" s="358" t="e">
        <f>IF(ISNUMBER(Regressions!L135),ROUND(Regressions!L135, 1), NA())</f>
        <v>#N/A</v>
      </c>
      <c r="L125" s="257" t="e">
        <f>IF(ISNUMBER(Regressions!M135),ROUND(Regressions!M135, 1), NA())</f>
        <v>#N/A</v>
      </c>
      <c r="M125" s="359" t="e">
        <f>IF(ISNUMBER(Regressions!N135),ROUND(Regressions!N135, 1), NA())</f>
        <v>#N/A</v>
      </c>
      <c r="N125" s="256" t="e">
        <f>IF(ISNUMBER(Regressions!O135),ROUND(Regressions!O135, 1), NA())</f>
        <v>#N/A</v>
      </c>
      <c r="O125" s="360" t="e">
        <f>IF(ISNUMBER(Regressions!Q135),ROUND(Regressions!Q135, 1), NA())</f>
        <v>#N/A</v>
      </c>
      <c r="P125" s="358" t="e">
        <f>IF(ISNUMBER(Regressions!R135),ROUND(Regressions!R135, 1), NA())</f>
        <v>#N/A</v>
      </c>
      <c r="Q125" s="258" t="e">
        <f>IF(ISNUMBER(Regressions!S135),ROUND(Regressions!S135, 1), NA())</f>
        <v>#N/A</v>
      </c>
      <c r="R125" s="359" t="e">
        <f>IF(ISNUMBER(Regressions!T135),ROUND(Regressions!T135, 1), NA())</f>
        <v>#N/A</v>
      </c>
      <c r="S125" s="256" t="e">
        <f>IF(ISNUMBER(Regressions!U135),ROUND(Regressions!U135, 1), NA())</f>
        <v>#N/A</v>
      </c>
    </row>
    <row xmlns:x14ac="http://schemas.microsoft.com/office/spreadsheetml/2009/9/ac" r="126" hidden="true" x14ac:dyDescent="0.2">
      <c r="A126" s="354" t="str">
        <f>IF(ISBLANK(Regressions!A136), " ", Regressions!A136)</f>
        <v>Senegal</v>
      </c>
      <c r="B126" s="355">
        <f>IF(ISBLANK(Regressions!B136), " ", Regressions!B136)</f>
        <v>2029</v>
      </c>
      <c r="C126" s="361" t="str">
        <f>IF(ISBLANK(Regressions!C136), " ", Regressions!C136)</f>
        <v>Pre-primary</v>
      </c>
      <c r="D126" s="357" t="str">
        <f>IF(ISBLANK(Regressions!D136), " ", Regressions!D136)</f>
        <v> </v>
      </c>
      <c r="E126" s="254" t="e">
        <f>IF(ISNUMBER(Regressions!E136),ROUND(Regressions!E136, 1), NA())</f>
        <v>#N/A</v>
      </c>
      <c r="F126" s="358" t="e">
        <f>IF(ISNUMBER(Regressions!F136),ROUND(Regressions!F136, 1), NA())</f>
        <v>#N/A</v>
      </c>
      <c r="G126" s="255" t="e">
        <f>IF(ISNUMBER(Regressions!G136),ROUND(Regressions!G136, 1), NA())</f>
        <v>#N/A</v>
      </c>
      <c r="H126" s="359" t="e">
        <f>IF(ISNUMBER(Regressions!H136),ROUND(Regressions!H136, 1), NA())</f>
        <v>#N/A</v>
      </c>
      <c r="I126" s="256" t="e">
        <f>IF(ISNUMBER(Regressions!I136),ROUND(Regressions!I136, 1), NA())</f>
        <v>#N/A</v>
      </c>
      <c r="J126" s="360" t="e">
        <f>IF(ISNUMBER(Regressions!K136),ROUND(Regressions!K136, 1), NA())</f>
        <v>#N/A</v>
      </c>
      <c r="K126" s="358" t="e">
        <f>IF(ISNUMBER(Regressions!L136),ROUND(Regressions!L136, 1), NA())</f>
        <v>#N/A</v>
      </c>
      <c r="L126" s="257" t="e">
        <f>IF(ISNUMBER(Regressions!M136),ROUND(Regressions!M136, 1), NA())</f>
        <v>#N/A</v>
      </c>
      <c r="M126" s="359" t="e">
        <f>IF(ISNUMBER(Regressions!N136),ROUND(Regressions!N136, 1), NA())</f>
        <v>#N/A</v>
      </c>
      <c r="N126" s="256" t="e">
        <f>IF(ISNUMBER(Regressions!O136),ROUND(Regressions!O136, 1), NA())</f>
        <v>#N/A</v>
      </c>
      <c r="O126" s="360" t="e">
        <f>IF(ISNUMBER(Regressions!Q136),ROUND(Regressions!Q136, 1), NA())</f>
        <v>#N/A</v>
      </c>
      <c r="P126" s="358" t="e">
        <f>IF(ISNUMBER(Regressions!R136),ROUND(Regressions!R136, 1), NA())</f>
        <v>#N/A</v>
      </c>
      <c r="Q126" s="258" t="e">
        <f>IF(ISNUMBER(Regressions!S136),ROUND(Regressions!S136, 1), NA())</f>
        <v>#N/A</v>
      </c>
      <c r="R126" s="359" t="e">
        <f>IF(ISNUMBER(Regressions!T136),ROUND(Regressions!T136, 1), NA())</f>
        <v>#N/A</v>
      </c>
      <c r="S126" s="256" t="e">
        <f>IF(ISNUMBER(Regressions!U136),ROUND(Regressions!U136, 1), NA())</f>
        <v>#N/A</v>
      </c>
    </row>
    <row xmlns:x14ac="http://schemas.microsoft.com/office/spreadsheetml/2009/9/ac" r="127" hidden="true" x14ac:dyDescent="0.2">
      <c r="A127" s="354" t="str">
        <f>IF(ISBLANK(Regressions!A137), " ", Regressions!A137)</f>
        <v>Senegal</v>
      </c>
      <c r="B127" s="355">
        <f>IF(ISBLANK(Regressions!B137), " ", Regressions!B137)</f>
        <v>2030</v>
      </c>
      <c r="C127" s="361" t="str">
        <f>IF(ISBLANK(Regressions!C137), " ", Regressions!C137)</f>
        <v>Pre-primary</v>
      </c>
      <c r="D127" s="357" t="str">
        <f>IF(ISBLANK(Regressions!D137), " ", Regressions!D137)</f>
        <v> </v>
      </c>
      <c r="E127" s="254" t="e">
        <f>IF(ISNUMBER(Regressions!E137),ROUND(Regressions!E137, 1), NA())</f>
        <v>#N/A</v>
      </c>
      <c r="F127" s="358" t="e">
        <f>IF(ISNUMBER(Regressions!F137),ROUND(Regressions!F137, 1), NA())</f>
        <v>#N/A</v>
      </c>
      <c r="G127" s="255" t="e">
        <f>IF(ISNUMBER(Regressions!G137),ROUND(Regressions!G137, 1), NA())</f>
        <v>#N/A</v>
      </c>
      <c r="H127" s="359" t="e">
        <f>IF(ISNUMBER(Regressions!H137),ROUND(Regressions!H137, 1), NA())</f>
        <v>#N/A</v>
      </c>
      <c r="I127" s="256" t="e">
        <f>IF(ISNUMBER(Regressions!I137),ROUND(Regressions!I137, 1), NA())</f>
        <v>#N/A</v>
      </c>
      <c r="J127" s="360" t="e">
        <f>IF(ISNUMBER(Regressions!K137),ROUND(Regressions!K137, 1), NA())</f>
        <v>#N/A</v>
      </c>
      <c r="K127" s="358" t="e">
        <f>IF(ISNUMBER(Regressions!L137),ROUND(Regressions!L137, 1), NA())</f>
        <v>#N/A</v>
      </c>
      <c r="L127" s="257" t="e">
        <f>IF(ISNUMBER(Regressions!M137),ROUND(Regressions!M137, 1), NA())</f>
        <v>#N/A</v>
      </c>
      <c r="M127" s="359" t="e">
        <f>IF(ISNUMBER(Regressions!N137),ROUND(Regressions!N137, 1), NA())</f>
        <v>#N/A</v>
      </c>
      <c r="N127" s="256" t="e">
        <f>IF(ISNUMBER(Regressions!O137),ROUND(Regressions!O137, 1), NA())</f>
        <v>#N/A</v>
      </c>
      <c r="O127" s="360" t="e">
        <f>IF(ISNUMBER(Regressions!Q137),ROUND(Regressions!Q137, 1), NA())</f>
        <v>#N/A</v>
      </c>
      <c r="P127" s="358" t="e">
        <f>IF(ISNUMBER(Regressions!R137),ROUND(Regressions!R137, 1), NA())</f>
        <v>#N/A</v>
      </c>
      <c r="Q127" s="258" t="e">
        <f>IF(ISNUMBER(Regressions!S137),ROUND(Regressions!S137, 1), NA())</f>
        <v>#N/A</v>
      </c>
      <c r="R127" s="359" t="e">
        <f>IF(ISNUMBER(Regressions!T137),ROUND(Regressions!T137, 1), NA())</f>
        <v>#N/A</v>
      </c>
      <c r="S127" s="256" t="e">
        <f>IF(ISNUMBER(Regressions!U137),ROUND(Regressions!U137, 1), NA())</f>
        <v>#N/A</v>
      </c>
    </row>
    <row xmlns:x14ac="http://schemas.microsoft.com/office/spreadsheetml/2009/9/ac" r="128" x14ac:dyDescent="0.2">
      <c r="A128" s="354" t="str">
        <f>IF(ISBLANK(Regressions!A138), " ", Regressions!A138)</f>
        <v>Senegal</v>
      </c>
      <c r="B128" s="355">
        <f>IF(ISBLANK(Regressions!B138), " ", Regressions!B138)</f>
        <v>2000</v>
      </c>
      <c r="C128" s="361" t="str">
        <f>IF(ISBLANK(Regressions!C138), " ", Regressions!C138)</f>
        <v>Primary</v>
      </c>
      <c r="D128" s="357">
        <f>IF(ISBLANK(Regressions!D138), " ", Regressions!D138)</f>
        <v>1585731</v>
      </c>
      <c r="E128" s="254">
        <f>IF(ISNUMBER(Regressions!E138),ROUND(Regressions!E138, 1), NA())</f>
        <v>55.5</v>
      </c>
      <c r="F128" s="358">
        <f>IF(ISNUMBER(Regressions!F138),ROUND(Regressions!F138, 1), NA())</f>
        <v>31</v>
      </c>
      <c r="G128" s="255" t="e">
        <f>IF(ISNUMBER(Regressions!G138),ROUND(Regressions!G138, 1), NA())</f>
        <v>#N/A</v>
      </c>
      <c r="H128" s="359" t="e">
        <f>IF(ISNUMBER(Regressions!H138),ROUND(Regressions!H138, 1), NA())</f>
        <v>#N/A</v>
      </c>
      <c r="I128" s="256">
        <f>IF(ISNUMBER(Regressions!I138),ROUND(Regressions!I138, 1), NA())</f>
        <v>69</v>
      </c>
      <c r="J128" s="360">
        <f>IF(ISNUMBER(Regressions!K138),ROUND(Regressions!K138, 1), NA())</f>
        <v>43.7</v>
      </c>
      <c r="K128" s="358" t="e">
        <f>IF(ISNUMBER(Regressions!L138),ROUND(Regressions!L138, 1), NA())</f>
        <v>#N/A</v>
      </c>
      <c r="L128" s="257">
        <f>IF(ISNUMBER(Regressions!M138),ROUND(Regressions!M138, 1), NA())</f>
        <v>0</v>
      </c>
      <c r="M128" s="359">
        <f>IF(ISNUMBER(Regressions!N138),ROUND(Regressions!N138, 1), NA())</f>
        <v>43.7</v>
      </c>
      <c r="N128" s="256">
        <f>IF(ISNUMBER(Regressions!O138),ROUND(Regressions!O138, 1), NA())</f>
        <v>56.3</v>
      </c>
      <c r="O128" s="360" t="e">
        <f>IF(ISNUMBER(Regressions!Q138),ROUND(Regressions!Q138, 1), NA())</f>
        <v>#N/A</v>
      </c>
      <c r="P128" s="358" t="e">
        <f>IF(ISNUMBER(Regressions!R138),ROUND(Regressions!R138, 1), NA())</f>
        <v>#N/A</v>
      </c>
      <c r="Q128" s="258" t="e">
        <f>IF(ISNUMBER(Regressions!S138),ROUND(Regressions!S138, 1), NA())</f>
        <v>#N/A</v>
      </c>
      <c r="R128" s="359" t="e">
        <f>IF(ISNUMBER(Regressions!T138),ROUND(Regressions!T138, 1), NA())</f>
        <v>#N/A</v>
      </c>
      <c r="S128" s="256" t="e">
        <f>IF(ISNUMBER(Regressions!U138),ROUND(Regressions!U138, 1), NA())</f>
        <v>#N/A</v>
      </c>
    </row>
    <row xmlns:x14ac="http://schemas.microsoft.com/office/spreadsheetml/2009/9/ac" r="129" x14ac:dyDescent="0.2">
      <c r="A129" s="354" t="str">
        <f>IF(ISBLANK(Regressions!A139), " ", Regressions!A139)</f>
        <v>Senegal</v>
      </c>
      <c r="B129" s="355">
        <f>IF(ISBLANK(Regressions!B139), " ", Regressions!B139)</f>
        <v>2001</v>
      </c>
      <c r="C129" s="361" t="str">
        <f>IF(ISBLANK(Regressions!C139), " ", Regressions!C139)</f>
        <v>Primary</v>
      </c>
      <c r="D129" s="357">
        <f>IF(ISBLANK(Regressions!D139), " ", Regressions!D139)</f>
        <v>1611082</v>
      </c>
      <c r="E129" s="254">
        <f>IF(ISNUMBER(Regressions!E139),ROUND(Regressions!E139, 1), NA())</f>
        <v>55.5</v>
      </c>
      <c r="F129" s="358">
        <f>IF(ISNUMBER(Regressions!F139),ROUND(Regressions!F139, 1), NA())</f>
        <v>31</v>
      </c>
      <c r="G129" s="255" t="e">
        <f>IF(ISNUMBER(Regressions!G139),ROUND(Regressions!G139, 1), NA())</f>
        <v>#N/A</v>
      </c>
      <c r="H129" s="359" t="e">
        <f>IF(ISNUMBER(Regressions!H139),ROUND(Regressions!H139, 1), NA())</f>
        <v>#N/A</v>
      </c>
      <c r="I129" s="256">
        <f>IF(ISNUMBER(Regressions!I139),ROUND(Regressions!I139, 1), NA())</f>
        <v>69</v>
      </c>
      <c r="J129" s="360">
        <f>IF(ISNUMBER(Regressions!K139),ROUND(Regressions!K139, 1), NA())</f>
        <v>43.7</v>
      </c>
      <c r="K129" s="358" t="e">
        <f>IF(ISNUMBER(Regressions!L139),ROUND(Regressions!L139, 1), NA())</f>
        <v>#N/A</v>
      </c>
      <c r="L129" s="257">
        <f>IF(ISNUMBER(Regressions!M139),ROUND(Regressions!M139, 1), NA())</f>
        <v>0</v>
      </c>
      <c r="M129" s="359">
        <f>IF(ISNUMBER(Regressions!N139),ROUND(Regressions!N139, 1), NA())</f>
        <v>43.7</v>
      </c>
      <c r="N129" s="256">
        <f>IF(ISNUMBER(Regressions!O139),ROUND(Regressions!O139, 1), NA())</f>
        <v>56.3</v>
      </c>
      <c r="O129" s="360" t="e">
        <f>IF(ISNUMBER(Regressions!Q139),ROUND(Regressions!Q139, 1), NA())</f>
        <v>#N/A</v>
      </c>
      <c r="P129" s="358" t="e">
        <f>IF(ISNUMBER(Regressions!R139),ROUND(Regressions!R139, 1), NA())</f>
        <v>#N/A</v>
      </c>
      <c r="Q129" s="258" t="e">
        <f>IF(ISNUMBER(Regressions!S139),ROUND(Regressions!S139, 1), NA())</f>
        <v>#N/A</v>
      </c>
      <c r="R129" s="359" t="e">
        <f>IF(ISNUMBER(Regressions!T139),ROUND(Regressions!T139, 1), NA())</f>
        <v>#N/A</v>
      </c>
      <c r="S129" s="256" t="e">
        <f>IF(ISNUMBER(Regressions!U139),ROUND(Regressions!U139, 1), NA())</f>
        <v>#N/A</v>
      </c>
    </row>
    <row xmlns:x14ac="http://schemas.microsoft.com/office/spreadsheetml/2009/9/ac" r="130" x14ac:dyDescent="0.2">
      <c r="A130" s="354" t="str">
        <f>IF(ISBLANK(Regressions!A140), " ", Regressions!A140)</f>
        <v>Senegal</v>
      </c>
      <c r="B130" s="355">
        <f>IF(ISBLANK(Regressions!B140), " ", Regressions!B140)</f>
        <v>2002</v>
      </c>
      <c r="C130" s="361" t="str">
        <f>IF(ISBLANK(Regressions!C140), " ", Regressions!C140)</f>
        <v>Primary</v>
      </c>
      <c r="D130" s="357">
        <f>IF(ISBLANK(Regressions!D140), " ", Regressions!D140)</f>
        <v>1637032</v>
      </c>
      <c r="E130" s="254">
        <f>IF(ISNUMBER(Regressions!E140),ROUND(Regressions!E140, 1), NA())</f>
        <v>55.5</v>
      </c>
      <c r="F130" s="358">
        <f>IF(ISNUMBER(Regressions!F140),ROUND(Regressions!F140, 1), NA())</f>
        <v>31</v>
      </c>
      <c r="G130" s="255" t="e">
        <f>IF(ISNUMBER(Regressions!G140),ROUND(Regressions!G140, 1), NA())</f>
        <v>#N/A</v>
      </c>
      <c r="H130" s="359" t="e">
        <f>IF(ISNUMBER(Regressions!H140),ROUND(Regressions!H140, 1), NA())</f>
        <v>#N/A</v>
      </c>
      <c r="I130" s="256">
        <f>IF(ISNUMBER(Regressions!I140),ROUND(Regressions!I140, 1), NA())</f>
        <v>69</v>
      </c>
      <c r="J130" s="360">
        <f>IF(ISNUMBER(Regressions!K140),ROUND(Regressions!K140, 1), NA())</f>
        <v>43.7</v>
      </c>
      <c r="K130" s="358" t="e">
        <f>IF(ISNUMBER(Regressions!L140),ROUND(Regressions!L140, 1), NA())</f>
        <v>#N/A</v>
      </c>
      <c r="L130" s="257">
        <f>IF(ISNUMBER(Regressions!M140),ROUND(Regressions!M140, 1), NA())</f>
        <v>0</v>
      </c>
      <c r="M130" s="359">
        <f>IF(ISNUMBER(Regressions!N140),ROUND(Regressions!N140, 1), NA())</f>
        <v>43.7</v>
      </c>
      <c r="N130" s="256">
        <f>IF(ISNUMBER(Regressions!O140),ROUND(Regressions!O140, 1), NA())</f>
        <v>56.3</v>
      </c>
      <c r="O130" s="360" t="e">
        <f>IF(ISNUMBER(Regressions!Q140),ROUND(Regressions!Q140, 1), NA())</f>
        <v>#N/A</v>
      </c>
      <c r="P130" s="358" t="e">
        <f>IF(ISNUMBER(Regressions!R140),ROUND(Regressions!R140, 1), NA())</f>
        <v>#N/A</v>
      </c>
      <c r="Q130" s="258" t="e">
        <f>IF(ISNUMBER(Regressions!S140),ROUND(Regressions!S140, 1), NA())</f>
        <v>#N/A</v>
      </c>
      <c r="R130" s="359" t="e">
        <f>IF(ISNUMBER(Regressions!T140),ROUND(Regressions!T140, 1), NA())</f>
        <v>#N/A</v>
      </c>
      <c r="S130" s="256" t="e">
        <f>IF(ISNUMBER(Regressions!U140),ROUND(Regressions!U140, 1), NA())</f>
        <v>#N/A</v>
      </c>
    </row>
    <row xmlns:x14ac="http://schemas.microsoft.com/office/spreadsheetml/2009/9/ac" r="131" x14ac:dyDescent="0.2">
      <c r="A131" s="354" t="str">
        <f>IF(ISBLANK(Regressions!A141), " ", Regressions!A141)</f>
        <v>Senegal</v>
      </c>
      <c r="B131" s="355">
        <f>IF(ISBLANK(Regressions!B141), " ", Regressions!B141)</f>
        <v>2003</v>
      </c>
      <c r="C131" s="361" t="str">
        <f>IF(ISBLANK(Regressions!C141), " ", Regressions!C141)</f>
        <v>Primary</v>
      </c>
      <c r="D131" s="357">
        <f>IF(ISBLANK(Regressions!D141), " ", Regressions!D141)</f>
        <v>1663436</v>
      </c>
      <c r="E131" s="254">
        <f>IF(ISNUMBER(Regressions!E141),ROUND(Regressions!E141, 1), NA())</f>
        <v>55.5</v>
      </c>
      <c r="F131" s="358">
        <f>IF(ISNUMBER(Regressions!F141),ROUND(Regressions!F141, 1), NA())</f>
        <v>31</v>
      </c>
      <c r="G131" s="255" t="e">
        <f>IF(ISNUMBER(Regressions!G141),ROUND(Regressions!G141, 1), NA())</f>
        <v>#N/A</v>
      </c>
      <c r="H131" s="359" t="e">
        <f>IF(ISNUMBER(Regressions!H141),ROUND(Regressions!H141, 1), NA())</f>
        <v>#N/A</v>
      </c>
      <c r="I131" s="256">
        <f>IF(ISNUMBER(Regressions!I141),ROUND(Regressions!I141, 1), NA())</f>
        <v>69</v>
      </c>
      <c r="J131" s="360">
        <f>IF(ISNUMBER(Regressions!K141),ROUND(Regressions!K141, 1), NA())</f>
        <v>43.7</v>
      </c>
      <c r="K131" s="358" t="e">
        <f>IF(ISNUMBER(Regressions!L141),ROUND(Regressions!L141, 1), NA())</f>
        <v>#N/A</v>
      </c>
      <c r="L131" s="257">
        <f>IF(ISNUMBER(Regressions!M141),ROUND(Regressions!M141, 1), NA())</f>
        <v>0</v>
      </c>
      <c r="M131" s="359">
        <f>IF(ISNUMBER(Regressions!N141),ROUND(Regressions!N141, 1), NA())</f>
        <v>43.7</v>
      </c>
      <c r="N131" s="256">
        <f>IF(ISNUMBER(Regressions!O141),ROUND(Regressions!O141, 1), NA())</f>
        <v>56.3</v>
      </c>
      <c r="O131" s="360" t="e">
        <f>IF(ISNUMBER(Regressions!Q141),ROUND(Regressions!Q141, 1), NA())</f>
        <v>#N/A</v>
      </c>
      <c r="P131" s="358" t="e">
        <f>IF(ISNUMBER(Regressions!R141),ROUND(Regressions!R141, 1), NA())</f>
        <v>#N/A</v>
      </c>
      <c r="Q131" s="258" t="e">
        <f>IF(ISNUMBER(Regressions!S141),ROUND(Regressions!S141, 1), NA())</f>
        <v>#N/A</v>
      </c>
      <c r="R131" s="359" t="e">
        <f>IF(ISNUMBER(Regressions!T141),ROUND(Regressions!T141, 1), NA())</f>
        <v>#N/A</v>
      </c>
      <c r="S131" s="256" t="e">
        <f>IF(ISNUMBER(Regressions!U141),ROUND(Regressions!U141, 1), NA())</f>
        <v>#N/A</v>
      </c>
    </row>
    <row xmlns:x14ac="http://schemas.microsoft.com/office/spreadsheetml/2009/9/ac" r="132" x14ac:dyDescent="0.2">
      <c r="A132" s="354" t="str">
        <f>IF(ISBLANK(Regressions!A142), " ", Regressions!A142)</f>
        <v>Senegal</v>
      </c>
      <c r="B132" s="355">
        <f>IF(ISBLANK(Regressions!B142), " ", Regressions!B142)</f>
        <v>2004</v>
      </c>
      <c r="C132" s="361" t="str">
        <f>IF(ISBLANK(Regressions!C142), " ", Regressions!C142)</f>
        <v>Primary</v>
      </c>
      <c r="D132" s="357">
        <f>IF(ISBLANK(Regressions!D142), " ", Regressions!D142)</f>
        <v>1723929</v>
      </c>
      <c r="E132" s="254">
        <f>IF(ISNUMBER(Regressions!E142),ROUND(Regressions!E142, 1), NA())</f>
        <v>55.5</v>
      </c>
      <c r="F132" s="358">
        <f>IF(ISNUMBER(Regressions!F142),ROUND(Regressions!F142, 1), NA())</f>
        <v>31</v>
      </c>
      <c r="G132" s="255" t="e">
        <f>IF(ISNUMBER(Regressions!G142),ROUND(Regressions!G142, 1), NA())</f>
        <v>#N/A</v>
      </c>
      <c r="H132" s="359" t="e">
        <f>IF(ISNUMBER(Regressions!H142),ROUND(Regressions!H142, 1), NA())</f>
        <v>#N/A</v>
      </c>
      <c r="I132" s="256">
        <f>IF(ISNUMBER(Regressions!I142),ROUND(Regressions!I142, 1), NA())</f>
        <v>69</v>
      </c>
      <c r="J132" s="360">
        <f>IF(ISNUMBER(Regressions!K142),ROUND(Regressions!K142, 1), NA())</f>
        <v>43.7</v>
      </c>
      <c r="K132" s="358" t="e">
        <f>IF(ISNUMBER(Regressions!L142),ROUND(Regressions!L142, 1), NA())</f>
        <v>#N/A</v>
      </c>
      <c r="L132" s="257">
        <f>IF(ISNUMBER(Regressions!M142),ROUND(Regressions!M142, 1), NA())</f>
        <v>0</v>
      </c>
      <c r="M132" s="359">
        <f>IF(ISNUMBER(Regressions!N142),ROUND(Regressions!N142, 1), NA())</f>
        <v>43.7</v>
      </c>
      <c r="N132" s="256">
        <f>IF(ISNUMBER(Regressions!O142),ROUND(Regressions!O142, 1), NA())</f>
        <v>56.3</v>
      </c>
      <c r="O132" s="360" t="e">
        <f>IF(ISNUMBER(Regressions!Q142),ROUND(Regressions!Q142, 1), NA())</f>
        <v>#N/A</v>
      </c>
      <c r="P132" s="358" t="e">
        <f>IF(ISNUMBER(Regressions!R142),ROUND(Regressions!R142, 1), NA())</f>
        <v>#N/A</v>
      </c>
      <c r="Q132" s="258" t="e">
        <f>IF(ISNUMBER(Regressions!S142),ROUND(Regressions!S142, 1), NA())</f>
        <v>#N/A</v>
      </c>
      <c r="R132" s="359" t="e">
        <f>IF(ISNUMBER(Regressions!T142),ROUND(Regressions!T142, 1), NA())</f>
        <v>#N/A</v>
      </c>
      <c r="S132" s="256" t="e">
        <f>IF(ISNUMBER(Regressions!U142),ROUND(Regressions!U142, 1), NA())</f>
        <v>#N/A</v>
      </c>
    </row>
    <row xmlns:x14ac="http://schemas.microsoft.com/office/spreadsheetml/2009/9/ac" r="133" x14ac:dyDescent="0.2">
      <c r="A133" s="354" t="str">
        <f>IF(ISBLANK(Regressions!A143), " ", Regressions!A143)</f>
        <v>Senegal</v>
      </c>
      <c r="B133" s="355">
        <f>IF(ISBLANK(Regressions!B143), " ", Regressions!B143)</f>
        <v>2005</v>
      </c>
      <c r="C133" s="361" t="str">
        <f>IF(ISBLANK(Regressions!C143), " ", Regressions!C143)</f>
        <v>Primary</v>
      </c>
      <c r="D133" s="357">
        <f>IF(ISBLANK(Regressions!D143), " ", Regressions!D143)</f>
        <v>1758541</v>
      </c>
      <c r="E133" s="254">
        <f>IF(ISNUMBER(Regressions!E143),ROUND(Regressions!E143, 1), NA())</f>
        <v>56.9</v>
      </c>
      <c r="F133" s="358">
        <f>IF(ISNUMBER(Regressions!F143),ROUND(Regressions!F143, 1), NA())</f>
        <v>33.9</v>
      </c>
      <c r="G133" s="255" t="e">
        <f>IF(ISNUMBER(Regressions!G143),ROUND(Regressions!G143, 1), NA())</f>
        <v>#N/A</v>
      </c>
      <c r="H133" s="359" t="e">
        <f>IF(ISNUMBER(Regressions!H143),ROUND(Regressions!H143, 1), NA())</f>
        <v>#N/A</v>
      </c>
      <c r="I133" s="256">
        <f>IF(ISNUMBER(Regressions!I143),ROUND(Regressions!I143, 1), NA())</f>
        <v>66.099999999999994</v>
      </c>
      <c r="J133" s="360">
        <f>IF(ISNUMBER(Regressions!K143),ROUND(Regressions!K143, 1), NA())</f>
        <v>46.3</v>
      </c>
      <c r="K133" s="358" t="e">
        <f>IF(ISNUMBER(Regressions!L143),ROUND(Regressions!L143, 1), NA())</f>
        <v>#N/A</v>
      </c>
      <c r="L133" s="257">
        <f>IF(ISNUMBER(Regressions!M143),ROUND(Regressions!M143, 1), NA())</f>
        <v>0</v>
      </c>
      <c r="M133" s="359">
        <f>IF(ISNUMBER(Regressions!N143),ROUND(Regressions!N143, 1), NA())</f>
        <v>46.3</v>
      </c>
      <c r="N133" s="256">
        <f>IF(ISNUMBER(Regressions!O143),ROUND(Regressions!O143, 1), NA())</f>
        <v>53.7</v>
      </c>
      <c r="O133" s="360" t="e">
        <f>IF(ISNUMBER(Regressions!Q143),ROUND(Regressions!Q143, 1), NA())</f>
        <v>#N/A</v>
      </c>
      <c r="P133" s="358" t="e">
        <f>IF(ISNUMBER(Regressions!R143),ROUND(Regressions!R143, 1), NA())</f>
        <v>#N/A</v>
      </c>
      <c r="Q133" s="258" t="e">
        <f>IF(ISNUMBER(Regressions!S143),ROUND(Regressions!S143, 1), NA())</f>
        <v>#N/A</v>
      </c>
      <c r="R133" s="359" t="e">
        <f>IF(ISNUMBER(Regressions!T143),ROUND(Regressions!T143, 1), NA())</f>
        <v>#N/A</v>
      </c>
      <c r="S133" s="256" t="e">
        <f>IF(ISNUMBER(Regressions!U143),ROUND(Regressions!U143, 1), NA())</f>
        <v>#N/A</v>
      </c>
    </row>
    <row xmlns:x14ac="http://schemas.microsoft.com/office/spreadsheetml/2009/9/ac" r="134" x14ac:dyDescent="0.2">
      <c r="A134" s="354" t="str">
        <f>IF(ISBLANK(Regressions!A144), " ", Regressions!A144)</f>
        <v>Senegal</v>
      </c>
      <c r="B134" s="355">
        <f>IF(ISBLANK(Regressions!B144), " ", Regressions!B144)</f>
        <v>2006</v>
      </c>
      <c r="C134" s="361" t="str">
        <f>IF(ISBLANK(Regressions!C144), " ", Regressions!C144)</f>
        <v>Primary</v>
      </c>
      <c r="D134" s="357">
        <f>IF(ISBLANK(Regressions!D144), " ", Regressions!D144)</f>
        <v>1800255</v>
      </c>
      <c r="E134" s="254">
        <f>IF(ISNUMBER(Regressions!E144),ROUND(Regressions!E144, 1), NA())</f>
        <v>58.3</v>
      </c>
      <c r="F134" s="358">
        <f>IF(ISNUMBER(Regressions!F144),ROUND(Regressions!F144, 1), NA())</f>
        <v>36.700000000000003</v>
      </c>
      <c r="G134" s="255" t="e">
        <f>IF(ISNUMBER(Regressions!G144),ROUND(Regressions!G144, 1), NA())</f>
        <v>#N/A</v>
      </c>
      <c r="H134" s="359" t="e">
        <f>IF(ISNUMBER(Regressions!H144),ROUND(Regressions!H144, 1), NA())</f>
        <v>#N/A</v>
      </c>
      <c r="I134" s="256">
        <f>IF(ISNUMBER(Regressions!I144),ROUND(Regressions!I144, 1), NA())</f>
        <v>63.3</v>
      </c>
      <c r="J134" s="360">
        <f>IF(ISNUMBER(Regressions!K144),ROUND(Regressions!K144, 1), NA())</f>
        <v>48.8</v>
      </c>
      <c r="K134" s="358" t="e">
        <f>IF(ISNUMBER(Regressions!L144),ROUND(Regressions!L144, 1), NA())</f>
        <v>#N/A</v>
      </c>
      <c r="L134" s="257">
        <f>IF(ISNUMBER(Regressions!M144),ROUND(Regressions!M144, 1), NA())</f>
        <v>0</v>
      </c>
      <c r="M134" s="359">
        <f>IF(ISNUMBER(Regressions!N144),ROUND(Regressions!N144, 1), NA())</f>
        <v>48.8</v>
      </c>
      <c r="N134" s="256">
        <f>IF(ISNUMBER(Regressions!O144),ROUND(Regressions!O144, 1), NA())</f>
        <v>51.2</v>
      </c>
      <c r="O134" s="360" t="e">
        <f>IF(ISNUMBER(Regressions!Q144),ROUND(Regressions!Q144, 1), NA())</f>
        <v>#N/A</v>
      </c>
      <c r="P134" s="358" t="e">
        <f>IF(ISNUMBER(Regressions!R144),ROUND(Regressions!R144, 1), NA())</f>
        <v>#N/A</v>
      </c>
      <c r="Q134" s="258" t="e">
        <f>IF(ISNUMBER(Regressions!S144),ROUND(Regressions!S144, 1), NA())</f>
        <v>#N/A</v>
      </c>
      <c r="R134" s="359" t="e">
        <f>IF(ISNUMBER(Regressions!T144),ROUND(Regressions!T144, 1), NA())</f>
        <v>#N/A</v>
      </c>
      <c r="S134" s="256" t="e">
        <f>IF(ISNUMBER(Regressions!U144),ROUND(Regressions!U144, 1), NA())</f>
        <v>#N/A</v>
      </c>
    </row>
    <row xmlns:x14ac="http://schemas.microsoft.com/office/spreadsheetml/2009/9/ac" r="135" x14ac:dyDescent="0.2">
      <c r="A135" s="354" t="str">
        <f>IF(ISBLANK(Regressions!A145), " ", Regressions!A145)</f>
        <v>Senegal</v>
      </c>
      <c r="B135" s="355">
        <f>IF(ISBLANK(Regressions!B145), " ", Regressions!B145)</f>
        <v>2007</v>
      </c>
      <c r="C135" s="361" t="str">
        <f>IF(ISBLANK(Regressions!C145), " ", Regressions!C145)</f>
        <v>Primary</v>
      </c>
      <c r="D135" s="357">
        <f>IF(ISBLANK(Regressions!D145), " ", Regressions!D145)</f>
        <v>1847567</v>
      </c>
      <c r="E135" s="254">
        <f>IF(ISNUMBER(Regressions!E145),ROUND(Regressions!E145, 1), NA())</f>
        <v>59.6</v>
      </c>
      <c r="F135" s="358">
        <f>IF(ISNUMBER(Regressions!F145),ROUND(Regressions!F145, 1), NA())</f>
        <v>39.6</v>
      </c>
      <c r="G135" s="255" t="e">
        <f>IF(ISNUMBER(Regressions!G145),ROUND(Regressions!G145, 1), NA())</f>
        <v>#N/A</v>
      </c>
      <c r="H135" s="359" t="e">
        <f>IF(ISNUMBER(Regressions!H145),ROUND(Regressions!H145, 1), NA())</f>
        <v>#N/A</v>
      </c>
      <c r="I135" s="256">
        <f>IF(ISNUMBER(Regressions!I145),ROUND(Regressions!I145, 1), NA())</f>
        <v>60.4</v>
      </c>
      <c r="J135" s="360">
        <f>IF(ISNUMBER(Regressions!K145),ROUND(Regressions!K145, 1), NA())</f>
        <v>51.3</v>
      </c>
      <c r="K135" s="358" t="e">
        <f>IF(ISNUMBER(Regressions!L145),ROUND(Regressions!L145, 1), NA())</f>
        <v>#N/A</v>
      </c>
      <c r="L135" s="257">
        <f>IF(ISNUMBER(Regressions!M145),ROUND(Regressions!M145, 1), NA())</f>
        <v>0</v>
      </c>
      <c r="M135" s="359">
        <f>IF(ISNUMBER(Regressions!N145),ROUND(Regressions!N145, 1), NA())</f>
        <v>51.3</v>
      </c>
      <c r="N135" s="256">
        <f>IF(ISNUMBER(Regressions!O145),ROUND(Regressions!O145, 1), NA())</f>
        <v>48.7</v>
      </c>
      <c r="O135" s="360" t="e">
        <f>IF(ISNUMBER(Regressions!Q145),ROUND(Regressions!Q145, 1), NA())</f>
        <v>#N/A</v>
      </c>
      <c r="P135" s="358" t="e">
        <f>IF(ISNUMBER(Regressions!R145),ROUND(Regressions!R145, 1), NA())</f>
        <v>#N/A</v>
      </c>
      <c r="Q135" s="258" t="e">
        <f>IF(ISNUMBER(Regressions!S145),ROUND(Regressions!S145, 1), NA())</f>
        <v>#N/A</v>
      </c>
      <c r="R135" s="359" t="e">
        <f>IF(ISNUMBER(Regressions!T145),ROUND(Regressions!T145, 1), NA())</f>
        <v>#N/A</v>
      </c>
      <c r="S135" s="256" t="e">
        <f>IF(ISNUMBER(Regressions!U145),ROUND(Regressions!U145, 1), NA())</f>
        <v>#N/A</v>
      </c>
    </row>
    <row xmlns:x14ac="http://schemas.microsoft.com/office/spreadsheetml/2009/9/ac" r="136" x14ac:dyDescent="0.2">
      <c r="A136" s="354" t="str">
        <f>IF(ISBLANK(Regressions!A146), " ", Regressions!A146)</f>
        <v>Senegal</v>
      </c>
      <c r="B136" s="355">
        <f>IF(ISBLANK(Regressions!B146), " ", Regressions!B146)</f>
        <v>2008</v>
      </c>
      <c r="C136" s="361" t="str">
        <f>IF(ISBLANK(Regressions!C146), " ", Regressions!C146)</f>
        <v>Primary</v>
      </c>
      <c r="D136" s="357">
        <f>IF(ISBLANK(Regressions!D146), " ", Regressions!D146)</f>
        <v>1898203</v>
      </c>
      <c r="E136" s="254">
        <f>IF(ISNUMBER(Regressions!E146),ROUND(Regressions!E146, 1), NA())</f>
        <v>61</v>
      </c>
      <c r="F136" s="358">
        <f>IF(ISNUMBER(Regressions!F146),ROUND(Regressions!F146, 1), NA())</f>
        <v>42.4</v>
      </c>
      <c r="G136" s="255" t="e">
        <f>IF(ISNUMBER(Regressions!G146),ROUND(Regressions!G146, 1), NA())</f>
        <v>#N/A</v>
      </c>
      <c r="H136" s="359" t="e">
        <f>IF(ISNUMBER(Regressions!H146),ROUND(Regressions!H146, 1), NA())</f>
        <v>#N/A</v>
      </c>
      <c r="I136" s="256">
        <f>IF(ISNUMBER(Regressions!I146),ROUND(Regressions!I146, 1), NA())</f>
        <v>57.6</v>
      </c>
      <c r="J136" s="360">
        <f>IF(ISNUMBER(Regressions!K146),ROUND(Regressions!K146, 1), NA())</f>
        <v>53.8</v>
      </c>
      <c r="K136" s="358" t="e">
        <f>IF(ISNUMBER(Regressions!L146),ROUND(Regressions!L146, 1), NA())</f>
        <v>#N/A</v>
      </c>
      <c r="L136" s="257">
        <f>IF(ISNUMBER(Regressions!M146),ROUND(Regressions!M146, 1), NA())</f>
        <v>0</v>
      </c>
      <c r="M136" s="359">
        <f>IF(ISNUMBER(Regressions!N146),ROUND(Regressions!N146, 1), NA())</f>
        <v>53.8</v>
      </c>
      <c r="N136" s="256">
        <f>IF(ISNUMBER(Regressions!O146),ROUND(Regressions!O146, 1), NA())</f>
        <v>46.2</v>
      </c>
      <c r="O136" s="360" t="e">
        <f>IF(ISNUMBER(Regressions!Q146),ROUND(Regressions!Q146, 1), NA())</f>
        <v>#N/A</v>
      </c>
      <c r="P136" s="358" t="e">
        <f>IF(ISNUMBER(Regressions!R146),ROUND(Regressions!R146, 1), NA())</f>
        <v>#N/A</v>
      </c>
      <c r="Q136" s="258" t="e">
        <f>IF(ISNUMBER(Regressions!S146),ROUND(Regressions!S146, 1), NA())</f>
        <v>#N/A</v>
      </c>
      <c r="R136" s="359" t="e">
        <f>IF(ISNUMBER(Regressions!T146),ROUND(Regressions!T146, 1), NA())</f>
        <v>#N/A</v>
      </c>
      <c r="S136" s="256" t="e">
        <f>IF(ISNUMBER(Regressions!U146),ROUND(Regressions!U146, 1), NA())</f>
        <v>#N/A</v>
      </c>
    </row>
    <row xmlns:x14ac="http://schemas.microsoft.com/office/spreadsheetml/2009/9/ac" r="137" x14ac:dyDescent="0.2">
      <c r="A137" s="354" t="str">
        <f>IF(ISBLANK(Regressions!A147), " ", Regressions!A147)</f>
        <v>Senegal</v>
      </c>
      <c r="B137" s="355">
        <f>IF(ISBLANK(Regressions!B147), " ", Regressions!B147)</f>
        <v>2009</v>
      </c>
      <c r="C137" s="361" t="str">
        <f>IF(ISBLANK(Regressions!C147), " ", Regressions!C147)</f>
        <v>Primary</v>
      </c>
      <c r="D137" s="357">
        <f>IF(ISBLANK(Regressions!D147), " ", Regressions!D147)</f>
        <v>1952637</v>
      </c>
      <c r="E137" s="254">
        <f>IF(ISNUMBER(Regressions!E147),ROUND(Regressions!E147, 1), NA())</f>
        <v>62.4</v>
      </c>
      <c r="F137" s="358">
        <f>IF(ISNUMBER(Regressions!F147),ROUND(Regressions!F147, 1), NA())</f>
        <v>45.3</v>
      </c>
      <c r="G137" s="255" t="e">
        <f>IF(ISNUMBER(Regressions!G147),ROUND(Regressions!G147, 1), NA())</f>
        <v>#N/A</v>
      </c>
      <c r="H137" s="359" t="e">
        <f>IF(ISNUMBER(Regressions!H147),ROUND(Regressions!H147, 1), NA())</f>
        <v>#N/A</v>
      </c>
      <c r="I137" s="256">
        <f>IF(ISNUMBER(Regressions!I147),ROUND(Regressions!I147, 1), NA())</f>
        <v>54.7</v>
      </c>
      <c r="J137" s="360">
        <f>IF(ISNUMBER(Regressions!K147),ROUND(Regressions!K147, 1), NA())</f>
        <v>56.4</v>
      </c>
      <c r="K137" s="358" t="e">
        <f>IF(ISNUMBER(Regressions!L147),ROUND(Regressions!L147, 1), NA())</f>
        <v>#N/A</v>
      </c>
      <c r="L137" s="257">
        <f>IF(ISNUMBER(Regressions!M147),ROUND(Regressions!M147, 1), NA())</f>
        <v>0</v>
      </c>
      <c r="M137" s="359">
        <f>IF(ISNUMBER(Regressions!N147),ROUND(Regressions!N147, 1), NA())</f>
        <v>56.4</v>
      </c>
      <c r="N137" s="256">
        <f>IF(ISNUMBER(Regressions!O147),ROUND(Regressions!O147, 1), NA())</f>
        <v>43.6</v>
      </c>
      <c r="O137" s="360" t="e">
        <f>IF(ISNUMBER(Regressions!Q147),ROUND(Regressions!Q147, 1), NA())</f>
        <v>#N/A</v>
      </c>
      <c r="P137" s="358" t="e">
        <f>IF(ISNUMBER(Regressions!R147),ROUND(Regressions!R147, 1), NA())</f>
        <v>#N/A</v>
      </c>
      <c r="Q137" s="258" t="e">
        <f>IF(ISNUMBER(Regressions!S147),ROUND(Regressions!S147, 1), NA())</f>
        <v>#N/A</v>
      </c>
      <c r="R137" s="359" t="e">
        <f>IF(ISNUMBER(Regressions!T147),ROUND(Regressions!T147, 1), NA())</f>
        <v>#N/A</v>
      </c>
      <c r="S137" s="256" t="e">
        <f>IF(ISNUMBER(Regressions!U147),ROUND(Regressions!U147, 1), NA())</f>
        <v>#N/A</v>
      </c>
    </row>
    <row xmlns:x14ac="http://schemas.microsoft.com/office/spreadsheetml/2009/9/ac" r="138" x14ac:dyDescent="0.2">
      <c r="A138" s="354" t="str">
        <f>IF(ISBLANK(Regressions!A148), " ", Regressions!A148)</f>
        <v>Senegal</v>
      </c>
      <c r="B138" s="355">
        <f>IF(ISBLANK(Regressions!B148), " ", Regressions!B148)</f>
        <v>2010</v>
      </c>
      <c r="C138" s="361" t="str">
        <f>IF(ISBLANK(Regressions!C148), " ", Regressions!C148)</f>
        <v>Primary</v>
      </c>
      <c r="D138" s="357">
        <f>IF(ISBLANK(Regressions!D148), " ", Regressions!D148)</f>
        <v>2010553</v>
      </c>
      <c r="E138" s="254">
        <f>IF(ISNUMBER(Regressions!E148),ROUND(Regressions!E148, 1), NA())</f>
        <v>63.7</v>
      </c>
      <c r="F138" s="358">
        <f>IF(ISNUMBER(Regressions!F148),ROUND(Regressions!F148, 1), NA())</f>
        <v>48.1</v>
      </c>
      <c r="G138" s="255" t="e">
        <f>IF(ISNUMBER(Regressions!G148),ROUND(Regressions!G148, 1), NA())</f>
        <v>#N/A</v>
      </c>
      <c r="H138" s="359" t="e">
        <f>IF(ISNUMBER(Regressions!H148),ROUND(Regressions!H148, 1), NA())</f>
        <v>#N/A</v>
      </c>
      <c r="I138" s="256">
        <f>IF(ISNUMBER(Regressions!I148),ROUND(Regressions!I148, 1), NA())</f>
        <v>51.9</v>
      </c>
      <c r="J138" s="360">
        <f>IF(ISNUMBER(Regressions!K148),ROUND(Regressions!K148, 1), NA())</f>
        <v>58.9</v>
      </c>
      <c r="K138" s="358" t="e">
        <f>IF(ISNUMBER(Regressions!L148),ROUND(Regressions!L148, 1), NA())</f>
        <v>#N/A</v>
      </c>
      <c r="L138" s="257">
        <f>IF(ISNUMBER(Regressions!M148),ROUND(Regressions!M148, 1), NA())</f>
        <v>0</v>
      </c>
      <c r="M138" s="359">
        <f>IF(ISNUMBER(Regressions!N148),ROUND(Regressions!N148, 1), NA())</f>
        <v>58.9</v>
      </c>
      <c r="N138" s="256">
        <f>IF(ISNUMBER(Regressions!O148),ROUND(Regressions!O148, 1), NA())</f>
        <v>41.1</v>
      </c>
      <c r="O138" s="360" t="e">
        <f>IF(ISNUMBER(Regressions!Q148),ROUND(Regressions!Q148, 1), NA())</f>
        <v>#N/A</v>
      </c>
      <c r="P138" s="358" t="e">
        <f>IF(ISNUMBER(Regressions!R148),ROUND(Regressions!R148, 1), NA())</f>
        <v>#N/A</v>
      </c>
      <c r="Q138" s="258">
        <f>IF(ISNUMBER(Regressions!S148),ROUND(Regressions!S148, 1), NA())</f>
        <v>24.6</v>
      </c>
      <c r="R138" s="359" t="e">
        <f>IF(ISNUMBER(Regressions!T148),ROUND(Regressions!T148, 1), NA())</f>
        <v>#N/A</v>
      </c>
      <c r="S138" s="256" t="e">
        <f>IF(ISNUMBER(Regressions!U148),ROUND(Regressions!U148, 1), NA())</f>
        <v>#N/A</v>
      </c>
    </row>
    <row xmlns:x14ac="http://schemas.microsoft.com/office/spreadsheetml/2009/9/ac" r="139" x14ac:dyDescent="0.2">
      <c r="A139" s="354" t="str">
        <f>IF(ISBLANK(Regressions!A149), " ", Regressions!A149)</f>
        <v>Senegal</v>
      </c>
      <c r="B139" s="355">
        <f>IF(ISBLANK(Regressions!B149), " ", Regressions!B149)</f>
        <v>2011</v>
      </c>
      <c r="C139" s="361" t="str">
        <f>IF(ISBLANK(Regressions!C149), " ", Regressions!C149)</f>
        <v>Primary</v>
      </c>
      <c r="D139" s="357">
        <f>IF(ISBLANK(Regressions!D149), " ", Regressions!D149)</f>
        <v>2069785</v>
      </c>
      <c r="E139" s="254">
        <f>IF(ISNUMBER(Regressions!E149),ROUND(Regressions!E149, 1), NA())</f>
        <v>65.099999999999994</v>
      </c>
      <c r="F139" s="358">
        <f>IF(ISNUMBER(Regressions!F149),ROUND(Regressions!F149, 1), NA())</f>
        <v>51</v>
      </c>
      <c r="G139" s="255" t="e">
        <f>IF(ISNUMBER(Regressions!G149),ROUND(Regressions!G149, 1), NA())</f>
        <v>#N/A</v>
      </c>
      <c r="H139" s="359" t="e">
        <f>IF(ISNUMBER(Regressions!H149),ROUND(Regressions!H149, 1), NA())</f>
        <v>#N/A</v>
      </c>
      <c r="I139" s="256">
        <f>IF(ISNUMBER(Regressions!I149),ROUND(Regressions!I149, 1), NA())</f>
        <v>49</v>
      </c>
      <c r="J139" s="360">
        <f>IF(ISNUMBER(Regressions!K149),ROUND(Regressions!K149, 1), NA())</f>
        <v>61.4</v>
      </c>
      <c r="K139" s="358" t="e">
        <f>IF(ISNUMBER(Regressions!L149),ROUND(Regressions!L149, 1), NA())</f>
        <v>#N/A</v>
      </c>
      <c r="L139" s="257">
        <f>IF(ISNUMBER(Regressions!M149),ROUND(Regressions!M149, 1), NA())</f>
        <v>0</v>
      </c>
      <c r="M139" s="359">
        <f>IF(ISNUMBER(Regressions!N149),ROUND(Regressions!N149, 1), NA())</f>
        <v>61.4</v>
      </c>
      <c r="N139" s="256">
        <f>IF(ISNUMBER(Regressions!O149),ROUND(Regressions!O149, 1), NA())</f>
        <v>38.6</v>
      </c>
      <c r="O139" s="360" t="e">
        <f>IF(ISNUMBER(Regressions!Q149),ROUND(Regressions!Q149, 1), NA())</f>
        <v>#N/A</v>
      </c>
      <c r="P139" s="358" t="e">
        <f>IF(ISNUMBER(Regressions!R149),ROUND(Regressions!R149, 1), NA())</f>
        <v>#N/A</v>
      </c>
      <c r="Q139" s="258">
        <f>IF(ISNUMBER(Regressions!S149),ROUND(Regressions!S149, 1), NA())</f>
        <v>24.6</v>
      </c>
      <c r="R139" s="359" t="e">
        <f>IF(ISNUMBER(Regressions!T149),ROUND(Regressions!T149, 1), NA())</f>
        <v>#N/A</v>
      </c>
      <c r="S139" s="256" t="e">
        <f>IF(ISNUMBER(Regressions!U149),ROUND(Regressions!U149, 1), NA())</f>
        <v>#N/A</v>
      </c>
    </row>
    <row xmlns:x14ac="http://schemas.microsoft.com/office/spreadsheetml/2009/9/ac" r="140" x14ac:dyDescent="0.2">
      <c r="A140" s="354" t="str">
        <f>IF(ISBLANK(Regressions!A150), " ", Regressions!A150)</f>
        <v>Senegal</v>
      </c>
      <c r="B140" s="355">
        <f>IF(ISBLANK(Regressions!B150), " ", Regressions!B150)</f>
        <v>2012</v>
      </c>
      <c r="C140" s="361" t="str">
        <f>IF(ISBLANK(Regressions!C150), " ", Regressions!C150)</f>
        <v>Primary</v>
      </c>
      <c r="D140" s="357">
        <f>IF(ISBLANK(Regressions!D150), " ", Regressions!D150)</f>
        <v>2130297</v>
      </c>
      <c r="E140" s="254">
        <f>IF(ISNUMBER(Regressions!E150),ROUND(Regressions!E150, 1), NA())</f>
        <v>66.5</v>
      </c>
      <c r="F140" s="358">
        <f>IF(ISNUMBER(Regressions!F150),ROUND(Regressions!F150, 1), NA())</f>
        <v>53.8</v>
      </c>
      <c r="G140" s="255" t="e">
        <f>IF(ISNUMBER(Regressions!G150),ROUND(Regressions!G150, 1), NA())</f>
        <v>#N/A</v>
      </c>
      <c r="H140" s="359" t="e">
        <f>IF(ISNUMBER(Regressions!H150),ROUND(Regressions!H150, 1), NA())</f>
        <v>#N/A</v>
      </c>
      <c r="I140" s="256">
        <f>IF(ISNUMBER(Regressions!I150),ROUND(Regressions!I150, 1), NA())</f>
        <v>46.2</v>
      </c>
      <c r="J140" s="360">
        <f>IF(ISNUMBER(Regressions!K150),ROUND(Regressions!K150, 1), NA())</f>
        <v>63.9</v>
      </c>
      <c r="K140" s="358" t="e">
        <f>IF(ISNUMBER(Regressions!L150),ROUND(Regressions!L150, 1), NA())</f>
        <v>#N/A</v>
      </c>
      <c r="L140" s="257">
        <f>IF(ISNUMBER(Regressions!M150),ROUND(Regressions!M150, 1), NA())</f>
        <v>0</v>
      </c>
      <c r="M140" s="359">
        <f>IF(ISNUMBER(Regressions!N150),ROUND(Regressions!N150, 1), NA())</f>
        <v>63.9</v>
      </c>
      <c r="N140" s="256">
        <f>IF(ISNUMBER(Regressions!O150),ROUND(Regressions!O150, 1), NA())</f>
        <v>36.1</v>
      </c>
      <c r="O140" s="360" t="e">
        <f>IF(ISNUMBER(Regressions!Q150),ROUND(Regressions!Q150, 1), NA())</f>
        <v>#N/A</v>
      </c>
      <c r="P140" s="358" t="e">
        <f>IF(ISNUMBER(Regressions!R150),ROUND(Regressions!R150, 1), NA())</f>
        <v>#N/A</v>
      </c>
      <c r="Q140" s="258">
        <f>IF(ISNUMBER(Regressions!S150),ROUND(Regressions!S150, 1), NA())</f>
        <v>24.6</v>
      </c>
      <c r="R140" s="359" t="e">
        <f>IF(ISNUMBER(Regressions!T150),ROUND(Regressions!T150, 1), NA())</f>
        <v>#N/A</v>
      </c>
      <c r="S140" s="256" t="e">
        <f>IF(ISNUMBER(Regressions!U150),ROUND(Regressions!U150, 1), NA())</f>
        <v>#N/A</v>
      </c>
    </row>
    <row xmlns:x14ac="http://schemas.microsoft.com/office/spreadsheetml/2009/9/ac" r="141" x14ac:dyDescent="0.2">
      <c r="A141" s="354" t="str">
        <f>IF(ISBLANK(Regressions!A151), " ", Regressions!A151)</f>
        <v>Senegal</v>
      </c>
      <c r="B141" s="355">
        <f>IF(ISBLANK(Regressions!B151), " ", Regressions!B151)</f>
        <v>2013</v>
      </c>
      <c r="C141" s="361" t="str">
        <f>IF(ISBLANK(Regressions!C151), " ", Regressions!C151)</f>
        <v>Primary</v>
      </c>
      <c r="D141" s="357">
        <f>IF(ISBLANK(Regressions!D151), " ", Regressions!D151)</f>
        <v>2197449</v>
      </c>
      <c r="E141" s="254">
        <f>IF(ISNUMBER(Regressions!E151),ROUND(Regressions!E151, 1), NA())</f>
        <v>67.8</v>
      </c>
      <c r="F141" s="358">
        <f>IF(ISNUMBER(Regressions!F151),ROUND(Regressions!F151, 1), NA())</f>
        <v>56.7</v>
      </c>
      <c r="G141" s="255" t="e">
        <f>IF(ISNUMBER(Regressions!G151),ROUND(Regressions!G151, 1), NA())</f>
        <v>#N/A</v>
      </c>
      <c r="H141" s="359" t="e">
        <f>IF(ISNUMBER(Regressions!H151),ROUND(Regressions!H151, 1), NA())</f>
        <v>#N/A</v>
      </c>
      <c r="I141" s="256">
        <f>IF(ISNUMBER(Regressions!I151),ROUND(Regressions!I151, 1), NA())</f>
        <v>43.3</v>
      </c>
      <c r="J141" s="360">
        <f>IF(ISNUMBER(Regressions!K151),ROUND(Regressions!K151, 1), NA())</f>
        <v>66.5</v>
      </c>
      <c r="K141" s="358" t="e">
        <f>IF(ISNUMBER(Regressions!L151),ROUND(Regressions!L151, 1), NA())</f>
        <v>#N/A</v>
      </c>
      <c r="L141" s="257">
        <f>IF(ISNUMBER(Regressions!M151),ROUND(Regressions!M151, 1), NA())</f>
        <v>0</v>
      </c>
      <c r="M141" s="359">
        <f>IF(ISNUMBER(Regressions!N151),ROUND(Regressions!N151, 1), NA())</f>
        <v>66.5</v>
      </c>
      <c r="N141" s="256">
        <f>IF(ISNUMBER(Regressions!O151),ROUND(Regressions!O151, 1), NA())</f>
        <v>33.5</v>
      </c>
      <c r="O141" s="360" t="e">
        <f>IF(ISNUMBER(Regressions!Q151),ROUND(Regressions!Q151, 1), NA())</f>
        <v>#N/A</v>
      </c>
      <c r="P141" s="358" t="e">
        <f>IF(ISNUMBER(Regressions!R151),ROUND(Regressions!R151, 1), NA())</f>
        <v>#N/A</v>
      </c>
      <c r="Q141" s="258">
        <f>IF(ISNUMBER(Regressions!S151),ROUND(Regressions!S151, 1), NA())</f>
        <v>24.6</v>
      </c>
      <c r="R141" s="359" t="e">
        <f>IF(ISNUMBER(Regressions!T151),ROUND(Regressions!T151, 1), NA())</f>
        <v>#N/A</v>
      </c>
      <c r="S141" s="256" t="e">
        <f>IF(ISNUMBER(Regressions!U151),ROUND(Regressions!U151, 1), NA())</f>
        <v>#N/A</v>
      </c>
    </row>
    <row xmlns:x14ac="http://schemas.microsoft.com/office/spreadsheetml/2009/9/ac" r="142" x14ac:dyDescent="0.2">
      <c r="A142" s="354" t="str">
        <f>IF(ISBLANK(Regressions!A152), " ", Regressions!A152)</f>
        <v>Senegal</v>
      </c>
      <c r="B142" s="355">
        <f>IF(ISBLANK(Regressions!B152), " ", Regressions!B152)</f>
        <v>2014</v>
      </c>
      <c r="C142" s="361" t="str">
        <f>IF(ISBLANK(Regressions!C152), " ", Regressions!C152)</f>
        <v>Primary</v>
      </c>
      <c r="D142" s="357">
        <f>IF(ISBLANK(Regressions!D152), " ", Regressions!D152)</f>
        <v>2263391</v>
      </c>
      <c r="E142" s="254">
        <f>IF(ISNUMBER(Regressions!E152),ROUND(Regressions!E152, 1), NA())</f>
        <v>69.2</v>
      </c>
      <c r="F142" s="358">
        <f>IF(ISNUMBER(Regressions!F152),ROUND(Regressions!F152, 1), NA())</f>
        <v>59.5</v>
      </c>
      <c r="G142" s="255" t="e">
        <f>IF(ISNUMBER(Regressions!G152),ROUND(Regressions!G152, 1), NA())</f>
        <v>#N/A</v>
      </c>
      <c r="H142" s="359" t="e">
        <f>IF(ISNUMBER(Regressions!H152),ROUND(Regressions!H152, 1), NA())</f>
        <v>#N/A</v>
      </c>
      <c r="I142" s="256">
        <f>IF(ISNUMBER(Regressions!I152),ROUND(Regressions!I152, 1), NA())</f>
        <v>40.5</v>
      </c>
      <c r="J142" s="360">
        <f>IF(ISNUMBER(Regressions!K152),ROUND(Regressions!K152, 1), NA())</f>
        <v>69</v>
      </c>
      <c r="K142" s="358" t="e">
        <f>IF(ISNUMBER(Regressions!L152),ROUND(Regressions!L152, 1), NA())</f>
        <v>#N/A</v>
      </c>
      <c r="L142" s="257">
        <f>IF(ISNUMBER(Regressions!M152),ROUND(Regressions!M152, 1), NA())</f>
        <v>0</v>
      </c>
      <c r="M142" s="359">
        <f>IF(ISNUMBER(Regressions!N152),ROUND(Regressions!N152, 1), NA())</f>
        <v>69</v>
      </c>
      <c r="N142" s="256">
        <f>IF(ISNUMBER(Regressions!O152),ROUND(Regressions!O152, 1), NA())</f>
        <v>31</v>
      </c>
      <c r="O142" s="360">
        <f>IF(ISNUMBER(Regressions!Q152),ROUND(Regressions!Q152, 1), NA())</f>
        <v>28.5</v>
      </c>
      <c r="P142" s="358" t="e">
        <f>IF(ISNUMBER(Regressions!R152),ROUND(Regressions!R152, 1), NA())</f>
        <v>#N/A</v>
      </c>
      <c r="Q142" s="258">
        <f>IF(ISNUMBER(Regressions!S152),ROUND(Regressions!S152, 1), NA())</f>
        <v>24.6</v>
      </c>
      <c r="R142" s="359">
        <f>IF(ISNUMBER(Regressions!T152),ROUND(Regressions!T152, 1), NA())</f>
        <v>3.9</v>
      </c>
      <c r="S142" s="256">
        <f>IF(ISNUMBER(Regressions!U152),ROUND(Regressions!U152, 1), NA())</f>
        <v>71.5</v>
      </c>
    </row>
    <row xmlns:x14ac="http://schemas.microsoft.com/office/spreadsheetml/2009/9/ac" r="143" x14ac:dyDescent="0.2">
      <c r="A143" s="354" t="str">
        <f>IF(ISBLANK(Regressions!A153), " ", Regressions!A153)</f>
        <v>Senegal</v>
      </c>
      <c r="B143" s="355">
        <f>IF(ISBLANK(Regressions!B153), " ", Regressions!B153)</f>
        <v>2015</v>
      </c>
      <c r="C143" s="361" t="str">
        <f>IF(ISBLANK(Regressions!C153), " ", Regressions!C153)</f>
        <v>Primary</v>
      </c>
      <c r="D143" s="357">
        <f>IF(ISBLANK(Regressions!D153), " ", Regressions!D153)</f>
        <v>2329801</v>
      </c>
      <c r="E143" s="254">
        <f>IF(ISNUMBER(Regressions!E153),ROUND(Regressions!E153, 1), NA())</f>
        <v>70.599999999999994</v>
      </c>
      <c r="F143" s="358">
        <f>IF(ISNUMBER(Regressions!F153),ROUND(Regressions!F153, 1), NA())</f>
        <v>62.4</v>
      </c>
      <c r="G143" s="255" t="e">
        <f>IF(ISNUMBER(Regressions!G153),ROUND(Regressions!G153, 1), NA())</f>
        <v>#N/A</v>
      </c>
      <c r="H143" s="359" t="e">
        <f>IF(ISNUMBER(Regressions!H153),ROUND(Regressions!H153, 1), NA())</f>
        <v>#N/A</v>
      </c>
      <c r="I143" s="256">
        <f>IF(ISNUMBER(Regressions!I153),ROUND(Regressions!I153, 1), NA())</f>
        <v>37.6</v>
      </c>
      <c r="J143" s="360">
        <f>IF(ISNUMBER(Regressions!K153),ROUND(Regressions!K153, 1), NA())</f>
        <v>71.5</v>
      </c>
      <c r="K143" s="358" t="e">
        <f>IF(ISNUMBER(Regressions!L153),ROUND(Regressions!L153, 1), NA())</f>
        <v>#N/A</v>
      </c>
      <c r="L143" s="257">
        <f>IF(ISNUMBER(Regressions!M153),ROUND(Regressions!M153, 1), NA())</f>
        <v>0</v>
      </c>
      <c r="M143" s="359">
        <f>IF(ISNUMBER(Regressions!N153),ROUND(Regressions!N153, 1), NA())</f>
        <v>71.5</v>
      </c>
      <c r="N143" s="256">
        <f>IF(ISNUMBER(Regressions!O153),ROUND(Regressions!O153, 1), NA())</f>
        <v>28.5</v>
      </c>
      <c r="O143" s="360">
        <f>IF(ISNUMBER(Regressions!Q153),ROUND(Regressions!Q153, 1), NA())</f>
        <v>28.5</v>
      </c>
      <c r="P143" s="358" t="e">
        <f>IF(ISNUMBER(Regressions!R153),ROUND(Regressions!R153, 1), NA())</f>
        <v>#N/A</v>
      </c>
      <c r="Q143" s="258">
        <f>IF(ISNUMBER(Regressions!S153),ROUND(Regressions!S153, 1), NA())</f>
        <v>24.6</v>
      </c>
      <c r="R143" s="359">
        <f>IF(ISNUMBER(Regressions!T153),ROUND(Regressions!T153, 1), NA())</f>
        <v>3.9</v>
      </c>
      <c r="S143" s="256">
        <f>IF(ISNUMBER(Regressions!U153),ROUND(Regressions!U153, 1), NA())</f>
        <v>71.5</v>
      </c>
    </row>
    <row xmlns:x14ac="http://schemas.microsoft.com/office/spreadsheetml/2009/9/ac" r="144" x14ac:dyDescent="0.2">
      <c r="A144" s="354" t="str">
        <f>IF(ISBLANK(Regressions!A154), " ", Regressions!A154)</f>
        <v>Senegal</v>
      </c>
      <c r="B144" s="355">
        <f>IF(ISBLANK(Regressions!B154), " ", Regressions!B154)</f>
        <v>2016</v>
      </c>
      <c r="C144" s="361" t="str">
        <f>IF(ISBLANK(Regressions!C154), " ", Regressions!C154)</f>
        <v>Primary</v>
      </c>
      <c r="D144" s="357">
        <f>IF(ISBLANK(Regressions!D154), " ", Regressions!D154)</f>
        <v>2400741</v>
      </c>
      <c r="E144" s="254">
        <f>IF(ISNUMBER(Regressions!E154),ROUND(Regressions!E154, 1), NA())</f>
        <v>71.900000000000006</v>
      </c>
      <c r="F144" s="358">
        <f>IF(ISNUMBER(Regressions!F154),ROUND(Regressions!F154, 1), NA())</f>
        <v>65.2</v>
      </c>
      <c r="G144" s="255" t="e">
        <f>IF(ISNUMBER(Regressions!G154),ROUND(Regressions!G154, 1), NA())</f>
        <v>#N/A</v>
      </c>
      <c r="H144" s="359" t="e">
        <f>IF(ISNUMBER(Regressions!H154),ROUND(Regressions!H154, 1), NA())</f>
        <v>#N/A</v>
      </c>
      <c r="I144" s="256">
        <f>IF(ISNUMBER(Regressions!I154),ROUND(Regressions!I154, 1), NA())</f>
        <v>34.799999999999997</v>
      </c>
      <c r="J144" s="360">
        <f>IF(ISNUMBER(Regressions!K154),ROUND(Regressions!K154, 1), NA())</f>
        <v>74</v>
      </c>
      <c r="K144" s="358" t="e">
        <f>IF(ISNUMBER(Regressions!L154),ROUND(Regressions!L154, 1), NA())</f>
        <v>#N/A</v>
      </c>
      <c r="L144" s="257">
        <f>IF(ISNUMBER(Regressions!M154),ROUND(Regressions!M154, 1), NA())</f>
        <v>0</v>
      </c>
      <c r="M144" s="359">
        <f>IF(ISNUMBER(Regressions!N154),ROUND(Regressions!N154, 1), NA())</f>
        <v>74</v>
      </c>
      <c r="N144" s="256">
        <f>IF(ISNUMBER(Regressions!O154),ROUND(Regressions!O154, 1), NA())</f>
        <v>26</v>
      </c>
      <c r="O144" s="360">
        <f>IF(ISNUMBER(Regressions!Q154),ROUND(Regressions!Q154, 1), NA())</f>
        <v>28.5</v>
      </c>
      <c r="P144" s="358" t="e">
        <f>IF(ISNUMBER(Regressions!R154),ROUND(Regressions!R154, 1), NA())</f>
        <v>#N/A</v>
      </c>
      <c r="Q144" s="258">
        <f>IF(ISNUMBER(Regressions!S154),ROUND(Regressions!S154, 1), NA())</f>
        <v>24.6</v>
      </c>
      <c r="R144" s="359">
        <f>IF(ISNUMBER(Regressions!T154),ROUND(Regressions!T154, 1), NA())</f>
        <v>3.9</v>
      </c>
      <c r="S144" s="256">
        <f>IF(ISNUMBER(Regressions!U154),ROUND(Regressions!U154, 1), NA())</f>
        <v>71.5</v>
      </c>
    </row>
    <row xmlns:x14ac="http://schemas.microsoft.com/office/spreadsheetml/2009/9/ac" r="145" x14ac:dyDescent="0.2">
      <c r="A145" s="354" t="str">
        <f>IF(ISBLANK(Regressions!A155), " ", Regressions!A155)</f>
        <v>Senegal</v>
      </c>
      <c r="B145" s="355">
        <f>IF(ISBLANK(Regressions!B155), " ", Regressions!B155)</f>
        <v>2017</v>
      </c>
      <c r="C145" s="361" t="str">
        <f>IF(ISBLANK(Regressions!C155), " ", Regressions!C155)</f>
        <v>Primary</v>
      </c>
      <c r="D145" s="357">
        <f>IF(ISBLANK(Regressions!D155), " ", Regressions!D155)</f>
        <v>2471751</v>
      </c>
      <c r="E145" s="254">
        <f>IF(ISNUMBER(Regressions!E155),ROUND(Regressions!E155, 1), NA())</f>
        <v>73.3</v>
      </c>
      <c r="F145" s="358">
        <f>IF(ISNUMBER(Regressions!F155),ROUND(Regressions!F155, 1), NA())</f>
        <v>68.099999999999994</v>
      </c>
      <c r="G145" s="255" t="e">
        <f>IF(ISNUMBER(Regressions!G155),ROUND(Regressions!G155, 1), NA())</f>
        <v>#N/A</v>
      </c>
      <c r="H145" s="359" t="e">
        <f>IF(ISNUMBER(Regressions!H155),ROUND(Regressions!H155, 1), NA())</f>
        <v>#N/A</v>
      </c>
      <c r="I145" s="256">
        <f>IF(ISNUMBER(Regressions!I155),ROUND(Regressions!I155, 1), NA())</f>
        <v>31.9</v>
      </c>
      <c r="J145" s="360">
        <f>IF(ISNUMBER(Regressions!K155),ROUND(Regressions!K155, 1), NA())</f>
        <v>76.599999999999994</v>
      </c>
      <c r="K145" s="358" t="e">
        <f>IF(ISNUMBER(Regressions!L155),ROUND(Regressions!L155, 1), NA())</f>
        <v>#N/A</v>
      </c>
      <c r="L145" s="257">
        <f>IF(ISNUMBER(Regressions!M155),ROUND(Regressions!M155, 1), NA())</f>
        <v>10.7</v>
      </c>
      <c r="M145" s="359">
        <f>IF(ISNUMBER(Regressions!N155),ROUND(Regressions!N155, 1), NA())</f>
        <v>65.8</v>
      </c>
      <c r="N145" s="256">
        <f>IF(ISNUMBER(Regressions!O155),ROUND(Regressions!O155, 1), NA())</f>
        <v>23.4</v>
      </c>
      <c r="O145" s="360">
        <f>IF(ISNUMBER(Regressions!Q155),ROUND(Regressions!Q155, 1), NA())</f>
        <v>28.5</v>
      </c>
      <c r="P145" s="358" t="e">
        <f>IF(ISNUMBER(Regressions!R155),ROUND(Regressions!R155, 1), NA())</f>
        <v>#N/A</v>
      </c>
      <c r="Q145" s="258">
        <f>IF(ISNUMBER(Regressions!S155),ROUND(Regressions!S155, 1), NA())</f>
        <v>24.6</v>
      </c>
      <c r="R145" s="359">
        <f>IF(ISNUMBER(Regressions!T155),ROUND(Regressions!T155, 1), NA())</f>
        <v>3.9</v>
      </c>
      <c r="S145" s="256">
        <f>IF(ISNUMBER(Regressions!U155),ROUND(Regressions!U155, 1), NA())</f>
        <v>71.5</v>
      </c>
    </row>
    <row xmlns:x14ac="http://schemas.microsoft.com/office/spreadsheetml/2009/9/ac" r="146" x14ac:dyDescent="0.2">
      <c r="A146" s="354" t="str">
        <f>IF(ISBLANK(Regressions!A156), " ", Regressions!A156)</f>
        <v>Senegal</v>
      </c>
      <c r="B146" s="355">
        <f>IF(ISBLANK(Regressions!B156), " ", Regressions!B156)</f>
        <v>2018</v>
      </c>
      <c r="C146" s="361" t="str">
        <f>IF(ISBLANK(Regressions!C156), " ", Regressions!C156)</f>
        <v>Primary</v>
      </c>
      <c r="D146" s="357">
        <f>IF(ISBLANK(Regressions!D156), " ", Regressions!D156)</f>
        <v>2540956</v>
      </c>
      <c r="E146" s="254">
        <f>IF(ISNUMBER(Regressions!E156),ROUND(Regressions!E156, 1), NA())</f>
        <v>74.7</v>
      </c>
      <c r="F146" s="358">
        <f>IF(ISNUMBER(Regressions!F156),ROUND(Regressions!F156, 1), NA())</f>
        <v>70.900000000000006</v>
      </c>
      <c r="G146" s="255" t="e">
        <f>IF(ISNUMBER(Regressions!G156),ROUND(Regressions!G156, 1), NA())</f>
        <v>#N/A</v>
      </c>
      <c r="H146" s="359" t="e">
        <f>IF(ISNUMBER(Regressions!H156),ROUND(Regressions!H156, 1), NA())</f>
        <v>#N/A</v>
      </c>
      <c r="I146" s="256">
        <f>IF(ISNUMBER(Regressions!I156),ROUND(Regressions!I156, 1), NA())</f>
        <v>29.1</v>
      </c>
      <c r="J146" s="360">
        <f>IF(ISNUMBER(Regressions!K156),ROUND(Regressions!K156, 1), NA())</f>
        <v>79.099999999999994</v>
      </c>
      <c r="K146" s="358" t="e">
        <f>IF(ISNUMBER(Regressions!L156),ROUND(Regressions!L156, 1), NA())</f>
        <v>#N/A</v>
      </c>
      <c r="L146" s="257">
        <f>IF(ISNUMBER(Regressions!M156),ROUND(Regressions!M156, 1), NA())</f>
        <v>22.3</v>
      </c>
      <c r="M146" s="359">
        <f>IF(ISNUMBER(Regressions!N156),ROUND(Regressions!N156, 1), NA())</f>
        <v>56.8</v>
      </c>
      <c r="N146" s="256">
        <f>IF(ISNUMBER(Regressions!O156),ROUND(Regressions!O156, 1), NA())</f>
        <v>20.9</v>
      </c>
      <c r="O146" s="360">
        <f>IF(ISNUMBER(Regressions!Q156),ROUND(Regressions!Q156, 1), NA())</f>
        <v>28.5</v>
      </c>
      <c r="P146" s="358" t="e">
        <f>IF(ISNUMBER(Regressions!R156),ROUND(Regressions!R156, 1), NA())</f>
        <v>#N/A</v>
      </c>
      <c r="Q146" s="258">
        <f>IF(ISNUMBER(Regressions!S156),ROUND(Regressions!S156, 1), NA())</f>
        <v>24.6</v>
      </c>
      <c r="R146" s="359">
        <f>IF(ISNUMBER(Regressions!T156),ROUND(Regressions!T156, 1), NA())</f>
        <v>3.9</v>
      </c>
      <c r="S146" s="256">
        <f>IF(ISNUMBER(Regressions!U156),ROUND(Regressions!U156, 1), NA())</f>
        <v>71.5</v>
      </c>
    </row>
    <row xmlns:x14ac="http://schemas.microsoft.com/office/spreadsheetml/2009/9/ac" r="147" x14ac:dyDescent="0.2">
      <c r="A147" s="354" t="str">
        <f>IF(ISBLANK(Regressions!A157), " ", Regressions!A157)</f>
        <v>Senegal</v>
      </c>
      <c r="B147" s="355">
        <f>IF(ISBLANK(Regressions!B157), " ", Regressions!B157)</f>
        <v>2019</v>
      </c>
      <c r="C147" s="361" t="str">
        <f>IF(ISBLANK(Regressions!C157), " ", Regressions!C157)</f>
        <v>Primary</v>
      </c>
      <c r="D147" s="357">
        <f>IF(ISBLANK(Regressions!D157), " ", Regressions!D157)</f>
        <v>2605585</v>
      </c>
      <c r="E147" s="254">
        <f>IF(ISNUMBER(Regressions!E157),ROUND(Regressions!E157, 1), NA())</f>
        <v>74.7</v>
      </c>
      <c r="F147" s="358">
        <f>IF(ISNUMBER(Regressions!F157),ROUND(Regressions!F157, 1), NA())</f>
        <v>73.8</v>
      </c>
      <c r="G147" s="255" t="e">
        <f>IF(ISNUMBER(Regressions!G157),ROUND(Regressions!G157, 1), NA())</f>
        <v>#N/A</v>
      </c>
      <c r="H147" s="359" t="e">
        <f>IF(ISNUMBER(Regressions!H157),ROUND(Regressions!H157, 1), NA())</f>
        <v>#N/A</v>
      </c>
      <c r="I147" s="256">
        <f>IF(ISNUMBER(Regressions!I157),ROUND(Regressions!I157, 1), NA())</f>
        <v>26.2</v>
      </c>
      <c r="J147" s="360">
        <f>IF(ISNUMBER(Regressions!K157),ROUND(Regressions!K157, 1), NA())</f>
        <v>81.599999999999994</v>
      </c>
      <c r="K147" s="358" t="e">
        <f>IF(ISNUMBER(Regressions!L157),ROUND(Regressions!L157, 1), NA())</f>
        <v>#N/A</v>
      </c>
      <c r="L147" s="257">
        <f>IF(ISNUMBER(Regressions!M157),ROUND(Regressions!M157, 1), NA())</f>
        <v>33.799999999999997</v>
      </c>
      <c r="M147" s="359">
        <f>IF(ISNUMBER(Regressions!N157),ROUND(Regressions!N157, 1), NA())</f>
        <v>47.8</v>
      </c>
      <c r="N147" s="256">
        <f>IF(ISNUMBER(Regressions!O157),ROUND(Regressions!O157, 1), NA())</f>
        <v>18.399999999999999</v>
      </c>
      <c r="O147" s="360">
        <f>IF(ISNUMBER(Regressions!Q157),ROUND(Regressions!Q157, 1), NA())</f>
        <v>28.5</v>
      </c>
      <c r="P147" s="358" t="e">
        <f>IF(ISNUMBER(Regressions!R157),ROUND(Regressions!R157, 1), NA())</f>
        <v>#N/A</v>
      </c>
      <c r="Q147" s="258">
        <f>IF(ISNUMBER(Regressions!S157),ROUND(Regressions!S157, 1), NA())</f>
        <v>24.6</v>
      </c>
      <c r="R147" s="359">
        <f>IF(ISNUMBER(Regressions!T157),ROUND(Regressions!T157, 1), NA())</f>
        <v>3.9</v>
      </c>
      <c r="S147" s="256">
        <f>IF(ISNUMBER(Regressions!U157),ROUND(Regressions!U157, 1), NA())</f>
        <v>71.5</v>
      </c>
    </row>
    <row xmlns:x14ac="http://schemas.microsoft.com/office/spreadsheetml/2009/9/ac" r="148" x14ac:dyDescent="0.2">
      <c r="A148" s="354" t="str">
        <f>IF(ISBLANK(Regressions!A158), " ", Regressions!A158)</f>
        <v>Senegal</v>
      </c>
      <c r="B148" s="355">
        <f>IF(ISBLANK(Regressions!B158), " ", Regressions!B158)</f>
        <v>2020</v>
      </c>
      <c r="C148" s="361" t="str">
        <f>IF(ISBLANK(Regressions!C158), " ", Regressions!C158)</f>
        <v>Primary</v>
      </c>
      <c r="D148" s="357">
        <f>IF(ISBLANK(Regressions!D158), " ", Regressions!D158)</f>
        <v>2672129</v>
      </c>
      <c r="E148" s="254">
        <f>IF(ISNUMBER(Regressions!E158),ROUND(Regressions!E158, 1), NA())</f>
        <v>76.599999999999994</v>
      </c>
      <c r="F148" s="358">
        <f>IF(ISNUMBER(Regressions!F158),ROUND(Regressions!F158, 1), NA())</f>
        <v>76.599999999999994</v>
      </c>
      <c r="G148" s="255" t="e">
        <f>IF(ISNUMBER(Regressions!G158),ROUND(Regressions!G158, 1), NA())</f>
        <v>#N/A</v>
      </c>
      <c r="H148" s="359" t="e">
        <f>IF(ISNUMBER(Regressions!H158),ROUND(Regressions!H158, 1), NA())</f>
        <v>#N/A</v>
      </c>
      <c r="I148" s="256">
        <f>IF(ISNUMBER(Regressions!I158),ROUND(Regressions!I158, 1), NA())</f>
        <v>23.4</v>
      </c>
      <c r="J148" s="360">
        <f>IF(ISNUMBER(Regressions!K158),ROUND(Regressions!K158, 1), NA())</f>
        <v>84.1</v>
      </c>
      <c r="K148" s="358" t="e">
        <f>IF(ISNUMBER(Regressions!L158),ROUND(Regressions!L158, 1), NA())</f>
        <v>#N/A</v>
      </c>
      <c r="L148" s="257">
        <f>IF(ISNUMBER(Regressions!M158),ROUND(Regressions!M158, 1), NA())</f>
        <v>45.4</v>
      </c>
      <c r="M148" s="359">
        <f>IF(ISNUMBER(Regressions!N158),ROUND(Regressions!N158, 1), NA())</f>
        <v>38.799999999999997</v>
      </c>
      <c r="N148" s="256">
        <f>IF(ISNUMBER(Regressions!O158),ROUND(Regressions!O158, 1), NA())</f>
        <v>15.9</v>
      </c>
      <c r="O148" s="360">
        <f>IF(ISNUMBER(Regressions!Q158),ROUND(Regressions!Q158, 1), NA())</f>
        <v>28.5</v>
      </c>
      <c r="P148" s="358" t="e">
        <f>IF(ISNUMBER(Regressions!R158),ROUND(Regressions!R158, 1), NA())</f>
        <v>#N/A</v>
      </c>
      <c r="Q148" s="258">
        <f>IF(ISNUMBER(Regressions!S158),ROUND(Regressions!S158, 1), NA())</f>
        <v>24.6</v>
      </c>
      <c r="R148" s="359">
        <f>IF(ISNUMBER(Regressions!T158),ROUND(Regressions!T158, 1), NA())</f>
        <v>3.9</v>
      </c>
      <c r="S148" s="256">
        <f>IF(ISNUMBER(Regressions!U158),ROUND(Regressions!U158, 1), NA())</f>
        <v>71.5</v>
      </c>
    </row>
    <row xmlns:x14ac="http://schemas.microsoft.com/office/spreadsheetml/2009/9/ac" r="149" x14ac:dyDescent="0.2">
      <c r="A149" s="409" t="str">
        <f>IF(ISBLANK(Regressions!A159), " ", Regressions!A159)</f>
        <v>Senegal</v>
      </c>
      <c r="B149" s="410">
        <f>IF(ISBLANK(Regressions!B159), " ", Regressions!B159)</f>
        <v>2021</v>
      </c>
      <c r="C149" s="411" t="str">
        <f>IF(ISBLANK(Regressions!C159), " ", Regressions!C159)</f>
        <v>Primary</v>
      </c>
      <c r="D149" s="412">
        <f>IF(ISBLANK(Regressions!D159), " ", Regressions!D159)</f>
        <v>2736938</v>
      </c>
      <c r="E149" s="415">
        <f>IF(ISNUMBER(Regressions!E159),ROUND(Regressions!E159, 1), NA())</f>
        <v>79.5</v>
      </c>
      <c r="F149" s="413">
        <f>IF(ISNUMBER(Regressions!F159),ROUND(Regressions!F159, 1), NA())</f>
        <v>79.5</v>
      </c>
      <c r="G149" s="416" t="e">
        <f>IF(ISNUMBER(Regressions!G159),ROUND(Regressions!G159, 1), NA())</f>
        <v>#N/A</v>
      </c>
      <c r="H149" s="414" t="e">
        <f>IF(ISNUMBER(Regressions!H159),ROUND(Regressions!H159, 1), NA())</f>
        <v>#N/A</v>
      </c>
      <c r="I149" s="417">
        <f>IF(ISNUMBER(Regressions!I159),ROUND(Regressions!I159, 1), NA())</f>
        <v>20.5</v>
      </c>
      <c r="J149" s="415">
        <f>IF(ISNUMBER(Regressions!K159),ROUND(Regressions!K159, 1), NA())</f>
        <v>84.1</v>
      </c>
      <c r="K149" s="413" t="e">
        <f>IF(ISNUMBER(Regressions!L159),ROUND(Regressions!L159, 1), NA())</f>
        <v>#N/A</v>
      </c>
      <c r="L149" s="418">
        <f>IF(ISNUMBER(Regressions!M159),ROUND(Regressions!M159, 1), NA())</f>
        <v>56.9</v>
      </c>
      <c r="M149" s="414">
        <f>IF(ISNUMBER(Regressions!N159),ROUND(Regressions!N159, 1), NA())</f>
        <v>27.2</v>
      </c>
      <c r="N149" s="417">
        <f>IF(ISNUMBER(Regressions!O159),ROUND(Regressions!O159, 1), NA())</f>
        <v>15.9</v>
      </c>
      <c r="O149" s="415">
        <f>IF(ISNUMBER(Regressions!Q159),ROUND(Regressions!Q159, 1), NA())</f>
        <v>28.5</v>
      </c>
      <c r="P149" s="413" t="e">
        <f>IF(ISNUMBER(Regressions!R159),ROUND(Regressions!R159, 1), NA())</f>
        <v>#N/A</v>
      </c>
      <c r="Q149" s="419">
        <f>IF(ISNUMBER(Regressions!S159),ROUND(Regressions!S159, 1), NA())</f>
        <v>24.6</v>
      </c>
      <c r="R149" s="414">
        <f>IF(ISNUMBER(Regressions!T159),ROUND(Regressions!T159, 1), NA())</f>
        <v>3.9</v>
      </c>
      <c r="S149" s="417">
        <f>IF(ISNUMBER(Regressions!U159),ROUND(Regressions!U159, 1), NA())</f>
        <v>71.5</v>
      </c>
      <c r="T149" s="408"/>
      <c r="U149" s="408"/>
      <c r="V149" s="408"/>
      <c r="W149" s="408"/>
      <c r="X149" s="408"/>
      <c r="Y149" s="408"/>
      <c r="Z149" s="408"/>
      <c r="AA149" s="408"/>
      <c r="AB149" s="408"/>
      <c r="AC149" s="408"/>
    </row>
    <row xmlns:x14ac="http://schemas.microsoft.com/office/spreadsheetml/2009/9/ac" r="150" x14ac:dyDescent="0.2">
      <c r="A150" s="354" t="str">
        <f>IF(ISBLANK(Regressions!A160), " ", Regressions!A160)</f>
        <v>Senegal</v>
      </c>
      <c r="B150" s="355">
        <f>IF(ISBLANK(Regressions!B160), " ", Regressions!B160)</f>
        <v>2022</v>
      </c>
      <c r="C150" s="361" t="str">
        <f>IF(ISBLANK(Regressions!C160), " ", Regressions!C160)</f>
        <v>Primary</v>
      </c>
      <c r="D150" s="357">
        <f>IF(ISBLANK(Regressions!D160), " ", Regressions!D160)</f>
        <v>2787415</v>
      </c>
      <c r="E150" s="254">
        <f>IF(ISNUMBER(Regressions!E160),ROUND(Regressions!E160, 1), NA())</f>
        <v>82.3</v>
      </c>
      <c r="F150" s="358">
        <f>IF(ISNUMBER(Regressions!F160),ROUND(Regressions!F160, 1), NA())</f>
        <v>82.3</v>
      </c>
      <c r="G150" s="255" t="e">
        <f>IF(ISNUMBER(Regressions!G160),ROUND(Regressions!G160, 1), NA())</f>
        <v>#N/A</v>
      </c>
      <c r="H150" s="359" t="e">
        <f>IF(ISNUMBER(Regressions!H160),ROUND(Regressions!H160, 1), NA())</f>
        <v>#N/A</v>
      </c>
      <c r="I150" s="256">
        <f>IF(ISNUMBER(Regressions!I160),ROUND(Regressions!I160, 1), NA())</f>
        <v>17.7</v>
      </c>
      <c r="J150" s="360">
        <f>IF(ISNUMBER(Regressions!K160),ROUND(Regressions!K160, 1), NA())</f>
        <v>84.1</v>
      </c>
      <c r="K150" s="358" t="e">
        <f>IF(ISNUMBER(Regressions!L160),ROUND(Regressions!L160, 1), NA())</f>
        <v>#N/A</v>
      </c>
      <c r="L150" s="257">
        <f>IF(ISNUMBER(Regressions!M160),ROUND(Regressions!M160, 1), NA())</f>
        <v>68.5</v>
      </c>
      <c r="M150" s="359">
        <f>IF(ISNUMBER(Regressions!N160),ROUND(Regressions!N160, 1), NA())</f>
        <v>15.6</v>
      </c>
      <c r="N150" s="256">
        <f>IF(ISNUMBER(Regressions!O160),ROUND(Regressions!O160, 1), NA())</f>
        <v>15.9</v>
      </c>
      <c r="O150" s="360">
        <f>IF(ISNUMBER(Regressions!Q160),ROUND(Regressions!Q160, 1), NA())</f>
        <v>28.5</v>
      </c>
      <c r="P150" s="358" t="e">
        <f>IF(ISNUMBER(Regressions!R160),ROUND(Regressions!R160, 1), NA())</f>
        <v>#N/A</v>
      </c>
      <c r="Q150" s="258">
        <f>IF(ISNUMBER(Regressions!S160),ROUND(Regressions!S160, 1), NA())</f>
        <v>24.6</v>
      </c>
      <c r="R150" s="359">
        <f>IF(ISNUMBER(Regressions!T160),ROUND(Regressions!T160, 1), NA())</f>
        <v>3.9</v>
      </c>
      <c r="S150" s="256">
        <f>IF(ISNUMBER(Regressions!U160),ROUND(Regressions!U160, 1), NA())</f>
        <v>71.5</v>
      </c>
    </row>
    <row xmlns:x14ac="http://schemas.microsoft.com/office/spreadsheetml/2009/9/ac" r="151" x14ac:dyDescent="0.2">
      <c r="A151" s="362" t="str">
        <f>IF(ISBLANK(Regressions!A161), " ", Regressions!A161)</f>
        <v>Senegal</v>
      </c>
      <c r="B151" s="363">
        <f>IF(ISBLANK(Regressions!B161), " ", Regressions!B161)</f>
        <v>2023</v>
      </c>
      <c r="C151" s="364" t="str">
        <f>IF(ISBLANK(Regressions!C161), " ", Regressions!C161)</f>
        <v>Primary</v>
      </c>
      <c r="D151" s="365">
        <f>IF(ISBLANK(Regressions!D161), " ", Regressions!D161)</f>
        <v>2804514</v>
      </c>
      <c r="E151" s="366" t="e">
        <f>IF(ISNUMBER(Regressions!E161),ROUND(Regressions!E161, 1), NA())</f>
        <v>#N/A</v>
      </c>
      <c r="F151" s="367">
        <f>IF(ISNUMBER(Regressions!F161),ROUND(Regressions!F161, 1), NA())</f>
        <v>85.2</v>
      </c>
      <c r="G151" s="368" t="e">
        <f>IF(ISNUMBER(Regressions!G161),ROUND(Regressions!G161, 1), NA())</f>
        <v>#N/A</v>
      </c>
      <c r="H151" s="369" t="e">
        <f>IF(ISNUMBER(Regressions!H161),ROUND(Regressions!H161, 1), NA())</f>
        <v>#N/A</v>
      </c>
      <c r="I151" s="370">
        <f>IF(ISNUMBER(Regressions!I161),ROUND(Regressions!I161, 1), NA())</f>
        <v>14.8</v>
      </c>
      <c r="J151" s="371">
        <f>IF(ISNUMBER(Regressions!K161),ROUND(Regressions!K161, 1), NA())</f>
        <v>84.1</v>
      </c>
      <c r="K151" s="367" t="e">
        <f>IF(ISNUMBER(Regressions!L161),ROUND(Regressions!L161, 1), NA())</f>
        <v>#N/A</v>
      </c>
      <c r="L151" s="372">
        <f>IF(ISNUMBER(Regressions!M161),ROUND(Regressions!M161, 1), NA())</f>
        <v>80</v>
      </c>
      <c r="M151" s="369">
        <f>IF(ISNUMBER(Regressions!N161),ROUND(Regressions!N161, 1), NA())</f>
        <v>4.0999999999999996</v>
      </c>
      <c r="N151" s="370">
        <f>IF(ISNUMBER(Regressions!O161),ROUND(Regressions!O161, 1), NA())</f>
        <v>15.9</v>
      </c>
      <c r="O151" s="371" t="e">
        <f>IF(ISNUMBER(Regressions!Q161),ROUND(Regressions!Q161, 1), NA())</f>
        <v>#N/A</v>
      </c>
      <c r="P151" s="367" t="e">
        <f>IF(ISNUMBER(Regressions!R161),ROUND(Regressions!R161, 1), NA())</f>
        <v>#N/A</v>
      </c>
      <c r="Q151" s="373">
        <f>IF(ISNUMBER(Regressions!S161),ROUND(Regressions!S161, 1), NA())</f>
        <v>24.6</v>
      </c>
      <c r="R151" s="369" t="e">
        <f>IF(ISNUMBER(Regressions!T161),ROUND(Regressions!T161, 1), NA())</f>
        <v>#N/A</v>
      </c>
      <c r="S151" s="370" t="e">
        <f>IF(ISNUMBER(Regressions!U161),ROUND(Regressions!U161, 1), NA())</f>
        <v>#N/A</v>
      </c>
    </row>
    <row xmlns:x14ac="http://schemas.microsoft.com/office/spreadsheetml/2009/9/ac" r="152" hidden="true" x14ac:dyDescent="0.2">
      <c r="A152" s="354" t="str">
        <f>IF(ISBLANK(Regressions!A162), " ", Regressions!A162)</f>
        <v>Senegal</v>
      </c>
      <c r="B152" s="355">
        <f>IF(ISBLANK(Regressions!B162), " ", Regressions!B162)</f>
        <v>2024</v>
      </c>
      <c r="C152" s="361" t="str">
        <f>IF(ISBLANK(Regressions!C162), " ", Regressions!C162)</f>
        <v>Primary</v>
      </c>
      <c r="D152" s="357" t="str">
        <f>IF(ISBLANK(Regressions!D162), " ", Regressions!D162)</f>
        <v> </v>
      </c>
      <c r="E152" s="254" t="e">
        <f>IF(ISNUMBER(Regressions!E162),ROUND(Regressions!E162, 1), NA())</f>
        <v>#N/A</v>
      </c>
      <c r="F152" s="358" t="e">
        <f>IF(ISNUMBER(Regressions!F162),ROUND(Regressions!F162, 1), NA())</f>
        <v>#N/A</v>
      </c>
      <c r="G152" s="255" t="e">
        <f>IF(ISNUMBER(Regressions!G162),ROUND(Regressions!G162, 1), NA())</f>
        <v>#N/A</v>
      </c>
      <c r="H152" s="359" t="e">
        <f>IF(ISNUMBER(Regressions!H162),ROUND(Regressions!H162, 1), NA())</f>
        <v>#N/A</v>
      </c>
      <c r="I152" s="256" t="e">
        <f>IF(ISNUMBER(Regressions!I162),ROUND(Regressions!I162, 1), NA())</f>
        <v>#N/A</v>
      </c>
      <c r="J152" s="360" t="e">
        <f>IF(ISNUMBER(Regressions!K162),ROUND(Regressions!K162, 1), NA())</f>
        <v>#N/A</v>
      </c>
      <c r="K152" s="358" t="e">
        <f>IF(ISNUMBER(Regressions!L162),ROUND(Regressions!L162, 1), NA())</f>
        <v>#N/A</v>
      </c>
      <c r="L152" s="257" t="e">
        <f>IF(ISNUMBER(Regressions!M162),ROUND(Regressions!M162, 1), NA())</f>
        <v>#N/A</v>
      </c>
      <c r="M152" s="359" t="e">
        <f>IF(ISNUMBER(Regressions!N162),ROUND(Regressions!N162, 1), NA())</f>
        <v>#N/A</v>
      </c>
      <c r="N152" s="256" t="e">
        <f>IF(ISNUMBER(Regressions!O162),ROUND(Regressions!O162, 1), NA())</f>
        <v>#N/A</v>
      </c>
      <c r="O152" s="360" t="e">
        <f>IF(ISNUMBER(Regressions!Q162),ROUND(Regressions!Q162, 1), NA())</f>
        <v>#N/A</v>
      </c>
      <c r="P152" s="358" t="e">
        <f>IF(ISNUMBER(Regressions!R162),ROUND(Regressions!R162, 1), NA())</f>
        <v>#N/A</v>
      </c>
      <c r="Q152" s="258" t="e">
        <f>IF(ISNUMBER(Regressions!S162),ROUND(Regressions!S162, 1), NA())</f>
        <v>#N/A</v>
      </c>
      <c r="R152" s="359" t="e">
        <f>IF(ISNUMBER(Regressions!T162),ROUND(Regressions!T162, 1), NA())</f>
        <v>#N/A</v>
      </c>
      <c r="S152" s="256" t="e">
        <f>IF(ISNUMBER(Regressions!U162),ROUND(Regressions!U162, 1), NA())</f>
        <v>#N/A</v>
      </c>
    </row>
    <row xmlns:x14ac="http://schemas.microsoft.com/office/spreadsheetml/2009/9/ac" r="153" hidden="true" x14ac:dyDescent="0.2">
      <c r="A153" s="354" t="str">
        <f>IF(ISBLANK(Regressions!A163), " ", Regressions!A163)</f>
        <v>Senegal</v>
      </c>
      <c r="B153" s="355">
        <f>IF(ISBLANK(Regressions!B163), " ", Regressions!B163)</f>
        <v>2025</v>
      </c>
      <c r="C153" s="361" t="str">
        <f>IF(ISBLANK(Regressions!C163), " ", Regressions!C163)</f>
        <v>Primary</v>
      </c>
      <c r="D153" s="357" t="str">
        <f>IF(ISBLANK(Regressions!D163), " ", Regressions!D163)</f>
        <v> </v>
      </c>
      <c r="E153" s="254" t="e">
        <f>IF(ISNUMBER(Regressions!E163),ROUND(Regressions!E163, 1), NA())</f>
        <v>#N/A</v>
      </c>
      <c r="F153" s="358" t="e">
        <f>IF(ISNUMBER(Regressions!F163),ROUND(Regressions!F163, 1), NA())</f>
        <v>#N/A</v>
      </c>
      <c r="G153" s="255" t="e">
        <f>IF(ISNUMBER(Regressions!G163),ROUND(Regressions!G163, 1), NA())</f>
        <v>#N/A</v>
      </c>
      <c r="H153" s="359" t="e">
        <f>IF(ISNUMBER(Regressions!H163),ROUND(Regressions!H163, 1), NA())</f>
        <v>#N/A</v>
      </c>
      <c r="I153" s="256" t="e">
        <f>IF(ISNUMBER(Regressions!I163),ROUND(Regressions!I163, 1), NA())</f>
        <v>#N/A</v>
      </c>
      <c r="J153" s="360" t="e">
        <f>IF(ISNUMBER(Regressions!K163),ROUND(Regressions!K163, 1), NA())</f>
        <v>#N/A</v>
      </c>
      <c r="K153" s="358" t="e">
        <f>IF(ISNUMBER(Regressions!L163),ROUND(Regressions!L163, 1), NA())</f>
        <v>#N/A</v>
      </c>
      <c r="L153" s="257" t="e">
        <f>IF(ISNUMBER(Regressions!M163),ROUND(Regressions!M163, 1), NA())</f>
        <v>#N/A</v>
      </c>
      <c r="M153" s="359" t="e">
        <f>IF(ISNUMBER(Regressions!N163),ROUND(Regressions!N163, 1), NA())</f>
        <v>#N/A</v>
      </c>
      <c r="N153" s="256" t="e">
        <f>IF(ISNUMBER(Regressions!O163),ROUND(Regressions!O163, 1), NA())</f>
        <v>#N/A</v>
      </c>
      <c r="O153" s="360" t="e">
        <f>IF(ISNUMBER(Regressions!Q163),ROUND(Regressions!Q163, 1), NA())</f>
        <v>#N/A</v>
      </c>
      <c r="P153" s="358" t="e">
        <f>IF(ISNUMBER(Regressions!R163),ROUND(Regressions!R163, 1), NA())</f>
        <v>#N/A</v>
      </c>
      <c r="Q153" s="258" t="e">
        <f>IF(ISNUMBER(Regressions!S163),ROUND(Regressions!S163, 1), NA())</f>
        <v>#N/A</v>
      </c>
      <c r="R153" s="359" t="e">
        <f>IF(ISNUMBER(Regressions!T163),ROUND(Regressions!T163, 1), NA())</f>
        <v>#N/A</v>
      </c>
      <c r="S153" s="256" t="e">
        <f>IF(ISNUMBER(Regressions!U163),ROUND(Regressions!U163, 1), NA())</f>
        <v>#N/A</v>
      </c>
    </row>
    <row xmlns:x14ac="http://schemas.microsoft.com/office/spreadsheetml/2009/9/ac" r="154" hidden="true" x14ac:dyDescent="0.2">
      <c r="A154" s="354" t="str">
        <f>IF(ISBLANK(Regressions!A164), " ", Regressions!A164)</f>
        <v>Senegal</v>
      </c>
      <c r="B154" s="355">
        <f>IF(ISBLANK(Regressions!B164), " ", Regressions!B164)</f>
        <v>2026</v>
      </c>
      <c r="C154" s="361" t="str">
        <f>IF(ISBLANK(Regressions!C164), " ", Regressions!C164)</f>
        <v>Primary</v>
      </c>
      <c r="D154" s="357" t="str">
        <f>IF(ISBLANK(Regressions!D164), " ", Regressions!D164)</f>
        <v> </v>
      </c>
      <c r="E154" s="254" t="e">
        <f>IF(ISNUMBER(Regressions!E164),ROUND(Regressions!E164, 1), NA())</f>
        <v>#N/A</v>
      </c>
      <c r="F154" s="358" t="e">
        <f>IF(ISNUMBER(Regressions!F164),ROUND(Regressions!F164, 1), NA())</f>
        <v>#N/A</v>
      </c>
      <c r="G154" s="255" t="e">
        <f>IF(ISNUMBER(Regressions!G164),ROUND(Regressions!G164, 1), NA())</f>
        <v>#N/A</v>
      </c>
      <c r="H154" s="359" t="e">
        <f>IF(ISNUMBER(Regressions!H164),ROUND(Regressions!H164, 1), NA())</f>
        <v>#N/A</v>
      </c>
      <c r="I154" s="256" t="e">
        <f>IF(ISNUMBER(Regressions!I164),ROUND(Regressions!I164, 1), NA())</f>
        <v>#N/A</v>
      </c>
      <c r="J154" s="360" t="e">
        <f>IF(ISNUMBER(Regressions!K164),ROUND(Regressions!K164, 1), NA())</f>
        <v>#N/A</v>
      </c>
      <c r="K154" s="358" t="e">
        <f>IF(ISNUMBER(Regressions!L164),ROUND(Regressions!L164, 1), NA())</f>
        <v>#N/A</v>
      </c>
      <c r="L154" s="257" t="e">
        <f>IF(ISNUMBER(Regressions!M164),ROUND(Regressions!M164, 1), NA())</f>
        <v>#N/A</v>
      </c>
      <c r="M154" s="359" t="e">
        <f>IF(ISNUMBER(Regressions!N164),ROUND(Regressions!N164, 1), NA())</f>
        <v>#N/A</v>
      </c>
      <c r="N154" s="256" t="e">
        <f>IF(ISNUMBER(Regressions!O164),ROUND(Regressions!O164, 1), NA())</f>
        <v>#N/A</v>
      </c>
      <c r="O154" s="360" t="e">
        <f>IF(ISNUMBER(Regressions!Q164),ROUND(Regressions!Q164, 1), NA())</f>
        <v>#N/A</v>
      </c>
      <c r="P154" s="358" t="e">
        <f>IF(ISNUMBER(Regressions!R164),ROUND(Regressions!R164, 1), NA())</f>
        <v>#N/A</v>
      </c>
      <c r="Q154" s="258" t="e">
        <f>IF(ISNUMBER(Regressions!S164),ROUND(Regressions!S164, 1), NA())</f>
        <v>#N/A</v>
      </c>
      <c r="R154" s="359" t="e">
        <f>IF(ISNUMBER(Regressions!T164),ROUND(Regressions!T164, 1), NA())</f>
        <v>#N/A</v>
      </c>
      <c r="S154" s="256" t="e">
        <f>IF(ISNUMBER(Regressions!U164),ROUND(Regressions!U164, 1), NA())</f>
        <v>#N/A</v>
      </c>
    </row>
    <row xmlns:x14ac="http://schemas.microsoft.com/office/spreadsheetml/2009/9/ac" r="155" hidden="true" x14ac:dyDescent="0.2">
      <c r="A155" s="354" t="str">
        <f>IF(ISBLANK(Regressions!A165), " ", Regressions!A165)</f>
        <v>Senegal</v>
      </c>
      <c r="B155" s="355">
        <f>IF(ISBLANK(Regressions!B165), " ", Regressions!B165)</f>
        <v>2027</v>
      </c>
      <c r="C155" s="361" t="str">
        <f>IF(ISBLANK(Regressions!C165), " ", Regressions!C165)</f>
        <v>Primary</v>
      </c>
      <c r="D155" s="357" t="str">
        <f>IF(ISBLANK(Regressions!D165), " ", Regressions!D165)</f>
        <v> </v>
      </c>
      <c r="E155" s="254" t="e">
        <f>IF(ISNUMBER(Regressions!E165),ROUND(Regressions!E165, 1), NA())</f>
        <v>#N/A</v>
      </c>
      <c r="F155" s="358" t="e">
        <f>IF(ISNUMBER(Regressions!F165),ROUND(Regressions!F165, 1), NA())</f>
        <v>#N/A</v>
      </c>
      <c r="G155" s="255" t="e">
        <f>IF(ISNUMBER(Regressions!G165),ROUND(Regressions!G165, 1), NA())</f>
        <v>#N/A</v>
      </c>
      <c r="H155" s="359" t="e">
        <f>IF(ISNUMBER(Regressions!H165),ROUND(Regressions!H165, 1), NA())</f>
        <v>#N/A</v>
      </c>
      <c r="I155" s="256" t="e">
        <f>IF(ISNUMBER(Regressions!I165),ROUND(Regressions!I165, 1), NA())</f>
        <v>#N/A</v>
      </c>
      <c r="J155" s="360" t="e">
        <f>IF(ISNUMBER(Regressions!K165),ROUND(Regressions!K165, 1), NA())</f>
        <v>#N/A</v>
      </c>
      <c r="K155" s="358" t="e">
        <f>IF(ISNUMBER(Regressions!L165),ROUND(Regressions!L165, 1), NA())</f>
        <v>#N/A</v>
      </c>
      <c r="L155" s="257" t="e">
        <f>IF(ISNUMBER(Regressions!M165),ROUND(Regressions!M165, 1), NA())</f>
        <v>#N/A</v>
      </c>
      <c r="M155" s="359" t="e">
        <f>IF(ISNUMBER(Regressions!N165),ROUND(Regressions!N165, 1), NA())</f>
        <v>#N/A</v>
      </c>
      <c r="N155" s="256" t="e">
        <f>IF(ISNUMBER(Regressions!O165),ROUND(Regressions!O165, 1), NA())</f>
        <v>#N/A</v>
      </c>
      <c r="O155" s="360" t="e">
        <f>IF(ISNUMBER(Regressions!Q165),ROUND(Regressions!Q165, 1), NA())</f>
        <v>#N/A</v>
      </c>
      <c r="P155" s="358" t="e">
        <f>IF(ISNUMBER(Regressions!R165),ROUND(Regressions!R165, 1), NA())</f>
        <v>#N/A</v>
      </c>
      <c r="Q155" s="258" t="e">
        <f>IF(ISNUMBER(Regressions!S165),ROUND(Regressions!S165, 1), NA())</f>
        <v>#N/A</v>
      </c>
      <c r="R155" s="359" t="e">
        <f>IF(ISNUMBER(Regressions!T165),ROUND(Regressions!T165, 1), NA())</f>
        <v>#N/A</v>
      </c>
      <c r="S155" s="256" t="e">
        <f>IF(ISNUMBER(Regressions!U165),ROUND(Regressions!U165, 1), NA())</f>
        <v>#N/A</v>
      </c>
    </row>
    <row xmlns:x14ac="http://schemas.microsoft.com/office/spreadsheetml/2009/9/ac" r="156" hidden="true" x14ac:dyDescent="0.2">
      <c r="A156" s="354" t="str">
        <f>IF(ISBLANK(Regressions!A166), " ", Regressions!A166)</f>
        <v>Senegal</v>
      </c>
      <c r="B156" s="355">
        <f>IF(ISBLANK(Regressions!B166), " ", Regressions!B166)</f>
        <v>2028</v>
      </c>
      <c r="C156" s="361" t="str">
        <f>IF(ISBLANK(Regressions!C166), " ", Regressions!C166)</f>
        <v>Primary</v>
      </c>
      <c r="D156" s="357" t="str">
        <f>IF(ISBLANK(Regressions!D166), " ", Regressions!D166)</f>
        <v> </v>
      </c>
      <c r="E156" s="254" t="e">
        <f>IF(ISNUMBER(Regressions!E166),ROUND(Regressions!E166, 1), NA())</f>
        <v>#N/A</v>
      </c>
      <c r="F156" s="358" t="e">
        <f>IF(ISNUMBER(Regressions!F166),ROUND(Regressions!F166, 1), NA())</f>
        <v>#N/A</v>
      </c>
      <c r="G156" s="255" t="e">
        <f>IF(ISNUMBER(Regressions!G166),ROUND(Regressions!G166, 1), NA())</f>
        <v>#N/A</v>
      </c>
      <c r="H156" s="359" t="e">
        <f>IF(ISNUMBER(Regressions!H166),ROUND(Regressions!H166, 1), NA())</f>
        <v>#N/A</v>
      </c>
      <c r="I156" s="256" t="e">
        <f>IF(ISNUMBER(Regressions!I166),ROUND(Regressions!I166, 1), NA())</f>
        <v>#N/A</v>
      </c>
      <c r="J156" s="360" t="e">
        <f>IF(ISNUMBER(Regressions!K166),ROUND(Regressions!K166, 1), NA())</f>
        <v>#N/A</v>
      </c>
      <c r="K156" s="358" t="e">
        <f>IF(ISNUMBER(Regressions!L166),ROUND(Regressions!L166, 1), NA())</f>
        <v>#N/A</v>
      </c>
      <c r="L156" s="257" t="e">
        <f>IF(ISNUMBER(Regressions!M166),ROUND(Regressions!M166, 1), NA())</f>
        <v>#N/A</v>
      </c>
      <c r="M156" s="359" t="e">
        <f>IF(ISNUMBER(Regressions!N166),ROUND(Regressions!N166, 1), NA())</f>
        <v>#N/A</v>
      </c>
      <c r="N156" s="256" t="e">
        <f>IF(ISNUMBER(Regressions!O166),ROUND(Regressions!O166, 1), NA())</f>
        <v>#N/A</v>
      </c>
      <c r="O156" s="360" t="e">
        <f>IF(ISNUMBER(Regressions!Q166),ROUND(Regressions!Q166, 1), NA())</f>
        <v>#N/A</v>
      </c>
      <c r="P156" s="358" t="e">
        <f>IF(ISNUMBER(Regressions!R166),ROUND(Regressions!R166, 1), NA())</f>
        <v>#N/A</v>
      </c>
      <c r="Q156" s="258" t="e">
        <f>IF(ISNUMBER(Regressions!S166),ROUND(Regressions!S166, 1), NA())</f>
        <v>#N/A</v>
      </c>
      <c r="R156" s="359" t="e">
        <f>IF(ISNUMBER(Regressions!T166),ROUND(Regressions!T166, 1), NA())</f>
        <v>#N/A</v>
      </c>
      <c r="S156" s="256" t="e">
        <f>IF(ISNUMBER(Regressions!U166),ROUND(Regressions!U166, 1), NA())</f>
        <v>#N/A</v>
      </c>
    </row>
    <row xmlns:x14ac="http://schemas.microsoft.com/office/spreadsheetml/2009/9/ac" r="157" hidden="true" x14ac:dyDescent="0.2">
      <c r="A157" s="354" t="str">
        <f>IF(ISBLANK(Regressions!A167), " ", Regressions!A167)</f>
        <v>Senegal</v>
      </c>
      <c r="B157" s="355">
        <f>IF(ISBLANK(Regressions!B167), " ", Regressions!B167)</f>
        <v>2029</v>
      </c>
      <c r="C157" s="361" t="str">
        <f>IF(ISBLANK(Regressions!C167), " ", Regressions!C167)</f>
        <v>Primary</v>
      </c>
      <c r="D157" s="357" t="str">
        <f>IF(ISBLANK(Regressions!D167), " ", Regressions!D167)</f>
        <v> </v>
      </c>
      <c r="E157" s="254" t="e">
        <f>IF(ISNUMBER(Regressions!E167),ROUND(Regressions!E167, 1), NA())</f>
        <v>#N/A</v>
      </c>
      <c r="F157" s="358" t="e">
        <f>IF(ISNUMBER(Regressions!F167),ROUND(Regressions!F167, 1), NA())</f>
        <v>#N/A</v>
      </c>
      <c r="G157" s="255" t="e">
        <f>IF(ISNUMBER(Regressions!G167),ROUND(Regressions!G167, 1), NA())</f>
        <v>#N/A</v>
      </c>
      <c r="H157" s="359" t="e">
        <f>IF(ISNUMBER(Regressions!H167),ROUND(Regressions!H167, 1), NA())</f>
        <v>#N/A</v>
      </c>
      <c r="I157" s="256" t="e">
        <f>IF(ISNUMBER(Regressions!I167),ROUND(Regressions!I167, 1), NA())</f>
        <v>#N/A</v>
      </c>
      <c r="J157" s="360" t="e">
        <f>IF(ISNUMBER(Regressions!K167),ROUND(Regressions!K167, 1), NA())</f>
        <v>#N/A</v>
      </c>
      <c r="K157" s="358" t="e">
        <f>IF(ISNUMBER(Regressions!L167),ROUND(Regressions!L167, 1), NA())</f>
        <v>#N/A</v>
      </c>
      <c r="L157" s="257" t="e">
        <f>IF(ISNUMBER(Regressions!M167),ROUND(Regressions!M167, 1), NA())</f>
        <v>#N/A</v>
      </c>
      <c r="M157" s="359" t="e">
        <f>IF(ISNUMBER(Regressions!N167),ROUND(Regressions!N167, 1), NA())</f>
        <v>#N/A</v>
      </c>
      <c r="N157" s="256" t="e">
        <f>IF(ISNUMBER(Regressions!O167),ROUND(Regressions!O167, 1), NA())</f>
        <v>#N/A</v>
      </c>
      <c r="O157" s="360" t="e">
        <f>IF(ISNUMBER(Regressions!Q167),ROUND(Regressions!Q167, 1), NA())</f>
        <v>#N/A</v>
      </c>
      <c r="P157" s="358" t="e">
        <f>IF(ISNUMBER(Regressions!R167),ROUND(Regressions!R167, 1), NA())</f>
        <v>#N/A</v>
      </c>
      <c r="Q157" s="258" t="e">
        <f>IF(ISNUMBER(Regressions!S167),ROUND(Regressions!S167, 1), NA())</f>
        <v>#N/A</v>
      </c>
      <c r="R157" s="359" t="e">
        <f>IF(ISNUMBER(Regressions!T167),ROUND(Regressions!T167, 1), NA())</f>
        <v>#N/A</v>
      </c>
      <c r="S157" s="256" t="e">
        <f>IF(ISNUMBER(Regressions!U167),ROUND(Regressions!U167, 1), NA())</f>
        <v>#N/A</v>
      </c>
    </row>
    <row xmlns:x14ac="http://schemas.microsoft.com/office/spreadsheetml/2009/9/ac" r="158" hidden="true" x14ac:dyDescent="0.2">
      <c r="A158" s="354" t="str">
        <f>IF(ISBLANK(Regressions!A168), " ", Regressions!A168)</f>
        <v>Senegal</v>
      </c>
      <c r="B158" s="355">
        <f>IF(ISBLANK(Regressions!B168), " ", Regressions!B168)</f>
        <v>2030</v>
      </c>
      <c r="C158" s="361" t="str">
        <f>IF(ISBLANK(Regressions!C168), " ", Regressions!C168)</f>
        <v>Primary</v>
      </c>
      <c r="D158" s="357" t="str">
        <f>IF(ISBLANK(Regressions!D168), " ", Regressions!D168)</f>
        <v> </v>
      </c>
      <c r="E158" s="254" t="e">
        <f>IF(ISNUMBER(Regressions!E168),ROUND(Regressions!E168, 1), NA())</f>
        <v>#N/A</v>
      </c>
      <c r="F158" s="358" t="e">
        <f>IF(ISNUMBER(Regressions!F168),ROUND(Regressions!F168, 1), NA())</f>
        <v>#N/A</v>
      </c>
      <c r="G158" s="255" t="e">
        <f>IF(ISNUMBER(Regressions!G168),ROUND(Regressions!G168, 1), NA())</f>
        <v>#N/A</v>
      </c>
      <c r="H158" s="359" t="e">
        <f>IF(ISNUMBER(Regressions!H168),ROUND(Regressions!H168, 1), NA())</f>
        <v>#N/A</v>
      </c>
      <c r="I158" s="256" t="e">
        <f>IF(ISNUMBER(Regressions!I168),ROUND(Regressions!I168, 1), NA())</f>
        <v>#N/A</v>
      </c>
      <c r="J158" s="360" t="e">
        <f>IF(ISNUMBER(Regressions!K168),ROUND(Regressions!K168, 1), NA())</f>
        <v>#N/A</v>
      </c>
      <c r="K158" s="358" t="e">
        <f>IF(ISNUMBER(Regressions!L168),ROUND(Regressions!L168, 1), NA())</f>
        <v>#N/A</v>
      </c>
      <c r="L158" s="257" t="e">
        <f>IF(ISNUMBER(Regressions!M168),ROUND(Regressions!M168, 1), NA())</f>
        <v>#N/A</v>
      </c>
      <c r="M158" s="359" t="e">
        <f>IF(ISNUMBER(Regressions!N168),ROUND(Regressions!N168, 1), NA())</f>
        <v>#N/A</v>
      </c>
      <c r="N158" s="256" t="e">
        <f>IF(ISNUMBER(Regressions!O168),ROUND(Regressions!O168, 1), NA())</f>
        <v>#N/A</v>
      </c>
      <c r="O158" s="360" t="e">
        <f>IF(ISNUMBER(Regressions!Q168),ROUND(Regressions!Q168, 1), NA())</f>
        <v>#N/A</v>
      </c>
      <c r="P158" s="358" t="e">
        <f>IF(ISNUMBER(Regressions!R168),ROUND(Regressions!R168, 1), NA())</f>
        <v>#N/A</v>
      </c>
      <c r="Q158" s="258" t="e">
        <f>IF(ISNUMBER(Regressions!S168),ROUND(Regressions!S168, 1), NA())</f>
        <v>#N/A</v>
      </c>
      <c r="R158" s="359" t="e">
        <f>IF(ISNUMBER(Regressions!T168),ROUND(Regressions!T168, 1), NA())</f>
        <v>#N/A</v>
      </c>
      <c r="S158" s="256" t="e">
        <f>IF(ISNUMBER(Regressions!U168),ROUND(Regressions!U168, 1), NA())</f>
        <v>#N/A</v>
      </c>
    </row>
    <row xmlns:x14ac="http://schemas.microsoft.com/office/spreadsheetml/2009/9/ac" r="159" x14ac:dyDescent="0.2">
      <c r="A159" s="354" t="str">
        <f>IF(ISBLANK(Regressions!A169), " ", Regressions!A169)</f>
        <v>Senegal</v>
      </c>
      <c r="B159" s="355">
        <f>IF(ISBLANK(Regressions!B169), " ", Regressions!B169)</f>
        <v>2000</v>
      </c>
      <c r="C159" s="361" t="str">
        <f>IF(ISBLANK(Regressions!C169), " ", Regressions!C169)</f>
        <v>Secondary</v>
      </c>
      <c r="D159" s="357">
        <f>IF(ISBLANK(Regressions!D169), " ", Regressions!D169)</f>
        <v>1594970</v>
      </c>
      <c r="E159" s="254">
        <f>IF(ISNUMBER(Regressions!E169),ROUND(Regressions!E169, 1), NA())</f>
        <v>82</v>
      </c>
      <c r="F159" s="358">
        <f>IF(ISNUMBER(Regressions!F169),ROUND(Regressions!F169, 1), NA())</f>
        <v>55.1</v>
      </c>
      <c r="G159" s="255" t="e">
        <f>IF(ISNUMBER(Regressions!G169),ROUND(Regressions!G169, 1), NA())</f>
        <v>#N/A</v>
      </c>
      <c r="H159" s="359" t="e">
        <f>IF(ISNUMBER(Regressions!H169),ROUND(Regressions!H169, 1), NA())</f>
        <v>#N/A</v>
      </c>
      <c r="I159" s="256">
        <f>IF(ISNUMBER(Regressions!I169),ROUND(Regressions!I169, 1), NA())</f>
        <v>44.9</v>
      </c>
      <c r="J159" s="360">
        <f>IF(ISNUMBER(Regressions!K169),ROUND(Regressions!K169, 1), NA())</f>
        <v>61</v>
      </c>
      <c r="K159" s="358" t="e">
        <f>IF(ISNUMBER(Regressions!L169),ROUND(Regressions!L169, 1), NA())</f>
        <v>#N/A</v>
      </c>
      <c r="L159" s="257" t="e">
        <f>IF(ISNUMBER(Regressions!M169),ROUND(Regressions!M169, 1), NA())</f>
        <v>#N/A</v>
      </c>
      <c r="M159" s="359" t="e">
        <f>IF(ISNUMBER(Regressions!N169),ROUND(Regressions!N169, 1), NA())</f>
        <v>#N/A</v>
      </c>
      <c r="N159" s="256">
        <f>IF(ISNUMBER(Regressions!O169),ROUND(Regressions!O169, 1), NA())</f>
        <v>39</v>
      </c>
      <c r="O159" s="360" t="e">
        <f>IF(ISNUMBER(Regressions!Q169),ROUND(Regressions!Q169, 1), NA())</f>
        <v>#N/A</v>
      </c>
      <c r="P159" s="358" t="e">
        <f>IF(ISNUMBER(Regressions!R169),ROUND(Regressions!R169, 1), NA())</f>
        <v>#N/A</v>
      </c>
      <c r="Q159" s="258" t="e">
        <f>IF(ISNUMBER(Regressions!S169),ROUND(Regressions!S169, 1), NA())</f>
        <v>#N/A</v>
      </c>
      <c r="R159" s="359" t="e">
        <f>IF(ISNUMBER(Regressions!T169),ROUND(Regressions!T169, 1), NA())</f>
        <v>#N/A</v>
      </c>
      <c r="S159" s="256" t="e">
        <f>IF(ISNUMBER(Regressions!U169),ROUND(Regressions!U169, 1), NA())</f>
        <v>#N/A</v>
      </c>
    </row>
    <row xmlns:x14ac="http://schemas.microsoft.com/office/spreadsheetml/2009/9/ac" r="160" x14ac:dyDescent="0.2">
      <c r="A160" s="354" t="str">
        <f>IF(ISBLANK(Regressions!A170), " ", Regressions!A170)</f>
        <v>Senegal</v>
      </c>
      <c r="B160" s="355">
        <f>IF(ISBLANK(Regressions!B170), " ", Regressions!B170)</f>
        <v>2001</v>
      </c>
      <c r="C160" s="361" t="str">
        <f>IF(ISBLANK(Regressions!C170), " ", Regressions!C170)</f>
        <v>Secondary</v>
      </c>
      <c r="D160" s="357">
        <f>IF(ISBLANK(Regressions!D170), " ", Regressions!D170)</f>
        <v>1632436</v>
      </c>
      <c r="E160" s="254">
        <f>IF(ISNUMBER(Regressions!E170),ROUND(Regressions!E170, 1), NA())</f>
        <v>82</v>
      </c>
      <c r="F160" s="358">
        <f>IF(ISNUMBER(Regressions!F170),ROUND(Regressions!F170, 1), NA())</f>
        <v>55.1</v>
      </c>
      <c r="G160" s="255" t="e">
        <f>IF(ISNUMBER(Regressions!G170),ROUND(Regressions!G170, 1), NA())</f>
        <v>#N/A</v>
      </c>
      <c r="H160" s="359" t="e">
        <f>IF(ISNUMBER(Regressions!H170),ROUND(Regressions!H170, 1), NA())</f>
        <v>#N/A</v>
      </c>
      <c r="I160" s="256">
        <f>IF(ISNUMBER(Regressions!I170),ROUND(Regressions!I170, 1), NA())</f>
        <v>44.9</v>
      </c>
      <c r="J160" s="360">
        <f>IF(ISNUMBER(Regressions!K170),ROUND(Regressions!K170, 1), NA())</f>
        <v>61</v>
      </c>
      <c r="K160" s="358" t="e">
        <f>IF(ISNUMBER(Regressions!L170),ROUND(Regressions!L170, 1), NA())</f>
        <v>#N/A</v>
      </c>
      <c r="L160" s="257" t="e">
        <f>IF(ISNUMBER(Regressions!M170),ROUND(Regressions!M170, 1), NA())</f>
        <v>#N/A</v>
      </c>
      <c r="M160" s="359" t="e">
        <f>IF(ISNUMBER(Regressions!N170),ROUND(Regressions!N170, 1), NA())</f>
        <v>#N/A</v>
      </c>
      <c r="N160" s="256">
        <f>IF(ISNUMBER(Regressions!O170),ROUND(Regressions!O170, 1), NA())</f>
        <v>39</v>
      </c>
      <c r="O160" s="360" t="e">
        <f>IF(ISNUMBER(Regressions!Q170),ROUND(Regressions!Q170, 1), NA())</f>
        <v>#N/A</v>
      </c>
      <c r="P160" s="358" t="e">
        <f>IF(ISNUMBER(Regressions!R170),ROUND(Regressions!R170, 1), NA())</f>
        <v>#N/A</v>
      </c>
      <c r="Q160" s="258" t="e">
        <f>IF(ISNUMBER(Regressions!S170),ROUND(Regressions!S170, 1), NA())</f>
        <v>#N/A</v>
      </c>
      <c r="R160" s="359" t="e">
        <f>IF(ISNUMBER(Regressions!T170),ROUND(Regressions!T170, 1), NA())</f>
        <v>#N/A</v>
      </c>
      <c r="S160" s="256" t="e">
        <f>IF(ISNUMBER(Regressions!U170),ROUND(Regressions!U170, 1), NA())</f>
        <v>#N/A</v>
      </c>
    </row>
    <row xmlns:x14ac="http://schemas.microsoft.com/office/spreadsheetml/2009/9/ac" r="161" x14ac:dyDescent="0.2">
      <c r="A161" s="354" t="str">
        <f>IF(ISBLANK(Regressions!A171), " ", Regressions!A171)</f>
        <v>Senegal</v>
      </c>
      <c r="B161" s="355">
        <f>IF(ISBLANK(Regressions!B171), " ", Regressions!B171)</f>
        <v>2002</v>
      </c>
      <c r="C161" s="361" t="str">
        <f>IF(ISBLANK(Regressions!C171), " ", Regressions!C171)</f>
        <v>Secondary</v>
      </c>
      <c r="D161" s="357">
        <f>IF(ISBLANK(Regressions!D171), " ", Regressions!D171)</f>
        <v>1666338</v>
      </c>
      <c r="E161" s="254">
        <f>IF(ISNUMBER(Regressions!E171),ROUND(Regressions!E171, 1), NA())</f>
        <v>82</v>
      </c>
      <c r="F161" s="358">
        <f>IF(ISNUMBER(Regressions!F171),ROUND(Regressions!F171, 1), NA())</f>
        <v>55.1</v>
      </c>
      <c r="G161" s="255" t="e">
        <f>IF(ISNUMBER(Regressions!G171),ROUND(Regressions!G171, 1), NA())</f>
        <v>#N/A</v>
      </c>
      <c r="H161" s="359" t="e">
        <f>IF(ISNUMBER(Regressions!H171),ROUND(Regressions!H171, 1), NA())</f>
        <v>#N/A</v>
      </c>
      <c r="I161" s="256">
        <f>IF(ISNUMBER(Regressions!I171),ROUND(Regressions!I171, 1), NA())</f>
        <v>44.9</v>
      </c>
      <c r="J161" s="360">
        <f>IF(ISNUMBER(Regressions!K171),ROUND(Regressions!K171, 1), NA())</f>
        <v>61</v>
      </c>
      <c r="K161" s="358" t="e">
        <f>IF(ISNUMBER(Regressions!L171),ROUND(Regressions!L171, 1), NA())</f>
        <v>#N/A</v>
      </c>
      <c r="L161" s="257" t="e">
        <f>IF(ISNUMBER(Regressions!M171),ROUND(Regressions!M171, 1), NA())</f>
        <v>#N/A</v>
      </c>
      <c r="M161" s="359" t="e">
        <f>IF(ISNUMBER(Regressions!N171),ROUND(Regressions!N171, 1), NA())</f>
        <v>#N/A</v>
      </c>
      <c r="N161" s="256">
        <f>IF(ISNUMBER(Regressions!O171),ROUND(Regressions!O171, 1), NA())</f>
        <v>39</v>
      </c>
      <c r="O161" s="360" t="e">
        <f>IF(ISNUMBER(Regressions!Q171),ROUND(Regressions!Q171, 1), NA())</f>
        <v>#N/A</v>
      </c>
      <c r="P161" s="358" t="e">
        <f>IF(ISNUMBER(Regressions!R171),ROUND(Regressions!R171, 1), NA())</f>
        <v>#N/A</v>
      </c>
      <c r="Q161" s="258" t="e">
        <f>IF(ISNUMBER(Regressions!S171),ROUND(Regressions!S171, 1), NA())</f>
        <v>#N/A</v>
      </c>
      <c r="R161" s="359" t="e">
        <f>IF(ISNUMBER(Regressions!T171),ROUND(Regressions!T171, 1), NA())</f>
        <v>#N/A</v>
      </c>
      <c r="S161" s="256" t="e">
        <f>IF(ISNUMBER(Regressions!U171),ROUND(Regressions!U171, 1), NA())</f>
        <v>#N/A</v>
      </c>
    </row>
    <row xmlns:x14ac="http://schemas.microsoft.com/office/spreadsheetml/2009/9/ac" r="162" x14ac:dyDescent="0.2">
      <c r="A162" s="354" t="str">
        <f>IF(ISBLANK(Regressions!A172), " ", Regressions!A172)</f>
        <v>Senegal</v>
      </c>
      <c r="B162" s="355">
        <f>IF(ISBLANK(Regressions!B172), " ", Regressions!B172)</f>
        <v>2003</v>
      </c>
      <c r="C162" s="361" t="str">
        <f>IF(ISBLANK(Regressions!C172), " ", Regressions!C172)</f>
        <v>Secondary</v>
      </c>
      <c r="D162" s="357">
        <f>IF(ISBLANK(Regressions!D172), " ", Regressions!D172)</f>
        <v>1699472</v>
      </c>
      <c r="E162" s="254">
        <f>IF(ISNUMBER(Regressions!E172),ROUND(Regressions!E172, 1), NA())</f>
        <v>82</v>
      </c>
      <c r="F162" s="358">
        <f>IF(ISNUMBER(Regressions!F172),ROUND(Regressions!F172, 1), NA())</f>
        <v>55.1</v>
      </c>
      <c r="G162" s="255" t="e">
        <f>IF(ISNUMBER(Regressions!G172),ROUND(Regressions!G172, 1), NA())</f>
        <v>#N/A</v>
      </c>
      <c r="H162" s="359" t="e">
        <f>IF(ISNUMBER(Regressions!H172),ROUND(Regressions!H172, 1), NA())</f>
        <v>#N/A</v>
      </c>
      <c r="I162" s="256">
        <f>IF(ISNUMBER(Regressions!I172),ROUND(Regressions!I172, 1), NA())</f>
        <v>44.9</v>
      </c>
      <c r="J162" s="360">
        <f>IF(ISNUMBER(Regressions!K172),ROUND(Regressions!K172, 1), NA())</f>
        <v>61</v>
      </c>
      <c r="K162" s="358" t="e">
        <f>IF(ISNUMBER(Regressions!L172),ROUND(Regressions!L172, 1), NA())</f>
        <v>#N/A</v>
      </c>
      <c r="L162" s="257" t="e">
        <f>IF(ISNUMBER(Regressions!M172),ROUND(Regressions!M172, 1), NA())</f>
        <v>#N/A</v>
      </c>
      <c r="M162" s="359" t="e">
        <f>IF(ISNUMBER(Regressions!N172),ROUND(Regressions!N172, 1), NA())</f>
        <v>#N/A</v>
      </c>
      <c r="N162" s="256">
        <f>IF(ISNUMBER(Regressions!O172),ROUND(Regressions!O172, 1), NA())</f>
        <v>39</v>
      </c>
      <c r="O162" s="360" t="e">
        <f>IF(ISNUMBER(Regressions!Q172),ROUND(Regressions!Q172, 1), NA())</f>
        <v>#N/A</v>
      </c>
      <c r="P162" s="358" t="e">
        <f>IF(ISNUMBER(Regressions!R172),ROUND(Regressions!R172, 1), NA())</f>
        <v>#N/A</v>
      </c>
      <c r="Q162" s="258" t="e">
        <f>IF(ISNUMBER(Regressions!S172),ROUND(Regressions!S172, 1), NA())</f>
        <v>#N/A</v>
      </c>
      <c r="R162" s="359" t="e">
        <f>IF(ISNUMBER(Regressions!T172),ROUND(Regressions!T172, 1), NA())</f>
        <v>#N/A</v>
      </c>
      <c r="S162" s="256" t="e">
        <f>IF(ISNUMBER(Regressions!U172),ROUND(Regressions!U172, 1), NA())</f>
        <v>#N/A</v>
      </c>
    </row>
    <row xmlns:x14ac="http://schemas.microsoft.com/office/spreadsheetml/2009/9/ac" r="163" x14ac:dyDescent="0.2">
      <c r="A163" s="354" t="str">
        <f>IF(ISBLANK(Regressions!A173), " ", Regressions!A173)</f>
        <v>Senegal</v>
      </c>
      <c r="B163" s="355">
        <f>IF(ISBLANK(Regressions!B173), " ", Regressions!B173)</f>
        <v>2004</v>
      </c>
      <c r="C163" s="361" t="str">
        <f>IF(ISBLANK(Regressions!C173), " ", Regressions!C173)</f>
        <v>Secondary</v>
      </c>
      <c r="D163" s="357">
        <f>IF(ISBLANK(Regressions!D173), " ", Regressions!D173)</f>
        <v>1773518</v>
      </c>
      <c r="E163" s="254">
        <f>IF(ISNUMBER(Regressions!E173),ROUND(Regressions!E173, 1), NA())</f>
        <v>82</v>
      </c>
      <c r="F163" s="358">
        <f>IF(ISNUMBER(Regressions!F173),ROUND(Regressions!F173, 1), NA())</f>
        <v>55.1</v>
      </c>
      <c r="G163" s="255" t="e">
        <f>IF(ISNUMBER(Regressions!G173),ROUND(Regressions!G173, 1), NA())</f>
        <v>#N/A</v>
      </c>
      <c r="H163" s="359" t="e">
        <f>IF(ISNUMBER(Regressions!H173),ROUND(Regressions!H173, 1), NA())</f>
        <v>#N/A</v>
      </c>
      <c r="I163" s="256">
        <f>IF(ISNUMBER(Regressions!I173),ROUND(Regressions!I173, 1), NA())</f>
        <v>44.9</v>
      </c>
      <c r="J163" s="360">
        <f>IF(ISNUMBER(Regressions!K173),ROUND(Regressions!K173, 1), NA())</f>
        <v>61</v>
      </c>
      <c r="K163" s="358" t="e">
        <f>IF(ISNUMBER(Regressions!L173),ROUND(Regressions!L173, 1), NA())</f>
        <v>#N/A</v>
      </c>
      <c r="L163" s="257" t="e">
        <f>IF(ISNUMBER(Regressions!M173),ROUND(Regressions!M173, 1), NA())</f>
        <v>#N/A</v>
      </c>
      <c r="M163" s="359" t="e">
        <f>IF(ISNUMBER(Regressions!N173),ROUND(Regressions!N173, 1), NA())</f>
        <v>#N/A</v>
      </c>
      <c r="N163" s="256">
        <f>IF(ISNUMBER(Regressions!O173),ROUND(Regressions!O173, 1), NA())</f>
        <v>39</v>
      </c>
      <c r="O163" s="360" t="e">
        <f>IF(ISNUMBER(Regressions!Q173),ROUND(Regressions!Q173, 1), NA())</f>
        <v>#N/A</v>
      </c>
      <c r="P163" s="358" t="e">
        <f>IF(ISNUMBER(Regressions!R173),ROUND(Regressions!R173, 1), NA())</f>
        <v>#N/A</v>
      </c>
      <c r="Q163" s="258" t="e">
        <f>IF(ISNUMBER(Regressions!S173),ROUND(Regressions!S173, 1), NA())</f>
        <v>#N/A</v>
      </c>
      <c r="R163" s="359" t="e">
        <f>IF(ISNUMBER(Regressions!T173),ROUND(Regressions!T173, 1), NA())</f>
        <v>#N/A</v>
      </c>
      <c r="S163" s="256" t="e">
        <f>IF(ISNUMBER(Regressions!U173),ROUND(Regressions!U173, 1), NA())</f>
        <v>#N/A</v>
      </c>
    </row>
    <row xmlns:x14ac="http://schemas.microsoft.com/office/spreadsheetml/2009/9/ac" r="164" x14ac:dyDescent="0.2">
      <c r="A164" s="354" t="str">
        <f>IF(ISBLANK(Regressions!A174), " ", Regressions!A174)</f>
        <v>Senegal</v>
      </c>
      <c r="B164" s="355">
        <f>IF(ISBLANK(Regressions!B174), " ", Regressions!B174)</f>
        <v>2005</v>
      </c>
      <c r="C164" s="361" t="str">
        <f>IF(ISBLANK(Regressions!C174), " ", Regressions!C174)</f>
        <v>Secondary</v>
      </c>
      <c r="D164" s="357">
        <f>IF(ISBLANK(Regressions!D174), " ", Regressions!D174)</f>
        <v>1803506</v>
      </c>
      <c r="E164" s="254">
        <f>IF(ISNUMBER(Regressions!E174),ROUND(Regressions!E174, 1), NA())</f>
        <v>82.5</v>
      </c>
      <c r="F164" s="358">
        <f>IF(ISNUMBER(Regressions!F174),ROUND(Regressions!F174, 1), NA())</f>
        <v>57.5</v>
      </c>
      <c r="G164" s="255" t="e">
        <f>IF(ISNUMBER(Regressions!G174),ROUND(Regressions!G174, 1), NA())</f>
        <v>#N/A</v>
      </c>
      <c r="H164" s="359" t="e">
        <f>IF(ISNUMBER(Regressions!H174),ROUND(Regressions!H174, 1), NA())</f>
        <v>#N/A</v>
      </c>
      <c r="I164" s="256">
        <f>IF(ISNUMBER(Regressions!I174),ROUND(Regressions!I174, 1), NA())</f>
        <v>42.5</v>
      </c>
      <c r="J164" s="360">
        <f>IF(ISNUMBER(Regressions!K174),ROUND(Regressions!K174, 1), NA())</f>
        <v>62.9</v>
      </c>
      <c r="K164" s="358" t="e">
        <f>IF(ISNUMBER(Regressions!L174),ROUND(Regressions!L174, 1), NA())</f>
        <v>#N/A</v>
      </c>
      <c r="L164" s="257" t="e">
        <f>IF(ISNUMBER(Regressions!M174),ROUND(Regressions!M174, 1), NA())</f>
        <v>#N/A</v>
      </c>
      <c r="M164" s="359" t="e">
        <f>IF(ISNUMBER(Regressions!N174),ROUND(Regressions!N174, 1), NA())</f>
        <v>#N/A</v>
      </c>
      <c r="N164" s="256">
        <f>IF(ISNUMBER(Regressions!O174),ROUND(Regressions!O174, 1), NA())</f>
        <v>37.1</v>
      </c>
      <c r="O164" s="360" t="e">
        <f>IF(ISNUMBER(Regressions!Q174),ROUND(Regressions!Q174, 1), NA())</f>
        <v>#N/A</v>
      </c>
      <c r="P164" s="358" t="e">
        <f>IF(ISNUMBER(Regressions!R174),ROUND(Regressions!R174, 1), NA())</f>
        <v>#N/A</v>
      </c>
      <c r="Q164" s="258" t="e">
        <f>IF(ISNUMBER(Regressions!S174),ROUND(Regressions!S174, 1), NA())</f>
        <v>#N/A</v>
      </c>
      <c r="R164" s="359" t="e">
        <f>IF(ISNUMBER(Regressions!T174),ROUND(Regressions!T174, 1), NA())</f>
        <v>#N/A</v>
      </c>
      <c r="S164" s="256" t="e">
        <f>IF(ISNUMBER(Regressions!U174),ROUND(Regressions!U174, 1), NA())</f>
        <v>#N/A</v>
      </c>
    </row>
    <row xmlns:x14ac="http://schemas.microsoft.com/office/spreadsheetml/2009/9/ac" r="165" x14ac:dyDescent="0.2">
      <c r="A165" s="354" t="str">
        <f>IF(ISBLANK(Regressions!A175), " ", Regressions!A175)</f>
        <v>Senegal</v>
      </c>
      <c r="B165" s="355">
        <f>IF(ISBLANK(Regressions!B175), " ", Regressions!B175)</f>
        <v>2006</v>
      </c>
      <c r="C165" s="361" t="str">
        <f>IF(ISBLANK(Regressions!C175), " ", Regressions!C175)</f>
        <v>Secondary</v>
      </c>
      <c r="D165" s="357">
        <f>IF(ISBLANK(Regressions!D175), " ", Regressions!D175)</f>
        <v>1834266</v>
      </c>
      <c r="E165" s="254">
        <f>IF(ISNUMBER(Regressions!E175),ROUND(Regressions!E175, 1), NA())</f>
        <v>83</v>
      </c>
      <c r="F165" s="358">
        <f>IF(ISNUMBER(Regressions!F175),ROUND(Regressions!F175, 1), NA())</f>
        <v>59.9</v>
      </c>
      <c r="G165" s="255" t="e">
        <f>IF(ISNUMBER(Regressions!G175),ROUND(Regressions!G175, 1), NA())</f>
        <v>#N/A</v>
      </c>
      <c r="H165" s="359" t="e">
        <f>IF(ISNUMBER(Regressions!H175),ROUND(Regressions!H175, 1), NA())</f>
        <v>#N/A</v>
      </c>
      <c r="I165" s="256">
        <f>IF(ISNUMBER(Regressions!I175),ROUND(Regressions!I175, 1), NA())</f>
        <v>40.1</v>
      </c>
      <c r="J165" s="360">
        <f>IF(ISNUMBER(Regressions!K175),ROUND(Regressions!K175, 1), NA())</f>
        <v>64.8</v>
      </c>
      <c r="K165" s="358" t="e">
        <f>IF(ISNUMBER(Regressions!L175),ROUND(Regressions!L175, 1), NA())</f>
        <v>#N/A</v>
      </c>
      <c r="L165" s="257" t="e">
        <f>IF(ISNUMBER(Regressions!M175),ROUND(Regressions!M175, 1), NA())</f>
        <v>#N/A</v>
      </c>
      <c r="M165" s="359" t="e">
        <f>IF(ISNUMBER(Regressions!N175),ROUND(Regressions!N175, 1), NA())</f>
        <v>#N/A</v>
      </c>
      <c r="N165" s="256">
        <f>IF(ISNUMBER(Regressions!O175),ROUND(Regressions!O175, 1), NA())</f>
        <v>35.200000000000003</v>
      </c>
      <c r="O165" s="360" t="e">
        <f>IF(ISNUMBER(Regressions!Q175),ROUND(Regressions!Q175, 1), NA())</f>
        <v>#N/A</v>
      </c>
      <c r="P165" s="358" t="e">
        <f>IF(ISNUMBER(Regressions!R175),ROUND(Regressions!R175, 1), NA())</f>
        <v>#N/A</v>
      </c>
      <c r="Q165" s="258" t="e">
        <f>IF(ISNUMBER(Regressions!S175),ROUND(Regressions!S175, 1), NA())</f>
        <v>#N/A</v>
      </c>
      <c r="R165" s="359" t="e">
        <f>IF(ISNUMBER(Regressions!T175),ROUND(Regressions!T175, 1), NA())</f>
        <v>#N/A</v>
      </c>
      <c r="S165" s="256" t="e">
        <f>IF(ISNUMBER(Regressions!U175),ROUND(Regressions!U175, 1), NA())</f>
        <v>#N/A</v>
      </c>
    </row>
    <row xmlns:x14ac="http://schemas.microsoft.com/office/spreadsheetml/2009/9/ac" r="166" x14ac:dyDescent="0.2">
      <c r="A166" s="354" t="str">
        <f>IF(ISBLANK(Regressions!A176), " ", Regressions!A176)</f>
        <v>Senegal</v>
      </c>
      <c r="B166" s="355">
        <f>IF(ISBLANK(Regressions!B176), " ", Regressions!B176)</f>
        <v>2007</v>
      </c>
      <c r="C166" s="361" t="str">
        <f>IF(ISBLANK(Regressions!C176), " ", Regressions!C176)</f>
        <v>Secondary</v>
      </c>
      <c r="D166" s="357">
        <f>IF(ISBLANK(Regressions!D176), " ", Regressions!D176)</f>
        <v>1862753</v>
      </c>
      <c r="E166" s="254">
        <f>IF(ISNUMBER(Regressions!E176),ROUND(Regressions!E176, 1), NA())</f>
        <v>83.5</v>
      </c>
      <c r="F166" s="358">
        <f>IF(ISNUMBER(Regressions!F176),ROUND(Regressions!F176, 1), NA())</f>
        <v>62.4</v>
      </c>
      <c r="G166" s="255" t="e">
        <f>IF(ISNUMBER(Regressions!G176),ROUND(Regressions!G176, 1), NA())</f>
        <v>#N/A</v>
      </c>
      <c r="H166" s="359" t="e">
        <f>IF(ISNUMBER(Regressions!H176),ROUND(Regressions!H176, 1), NA())</f>
        <v>#N/A</v>
      </c>
      <c r="I166" s="256">
        <f>IF(ISNUMBER(Regressions!I176),ROUND(Regressions!I176, 1), NA())</f>
        <v>37.6</v>
      </c>
      <c r="J166" s="360">
        <f>IF(ISNUMBER(Regressions!K176),ROUND(Regressions!K176, 1), NA())</f>
        <v>66.8</v>
      </c>
      <c r="K166" s="358" t="e">
        <f>IF(ISNUMBER(Regressions!L176),ROUND(Regressions!L176, 1), NA())</f>
        <v>#N/A</v>
      </c>
      <c r="L166" s="257" t="e">
        <f>IF(ISNUMBER(Regressions!M176),ROUND(Regressions!M176, 1), NA())</f>
        <v>#N/A</v>
      </c>
      <c r="M166" s="359" t="e">
        <f>IF(ISNUMBER(Regressions!N176),ROUND(Regressions!N176, 1), NA())</f>
        <v>#N/A</v>
      </c>
      <c r="N166" s="256">
        <f>IF(ISNUMBER(Regressions!O176),ROUND(Regressions!O176, 1), NA())</f>
        <v>33.200000000000003</v>
      </c>
      <c r="O166" s="360" t="e">
        <f>IF(ISNUMBER(Regressions!Q176),ROUND(Regressions!Q176, 1), NA())</f>
        <v>#N/A</v>
      </c>
      <c r="P166" s="358" t="e">
        <f>IF(ISNUMBER(Regressions!R176),ROUND(Regressions!R176, 1), NA())</f>
        <v>#N/A</v>
      </c>
      <c r="Q166" s="258" t="e">
        <f>IF(ISNUMBER(Regressions!S176),ROUND(Regressions!S176, 1), NA())</f>
        <v>#N/A</v>
      </c>
      <c r="R166" s="359" t="e">
        <f>IF(ISNUMBER(Regressions!T176),ROUND(Regressions!T176, 1), NA())</f>
        <v>#N/A</v>
      </c>
      <c r="S166" s="256" t="e">
        <f>IF(ISNUMBER(Regressions!U176),ROUND(Regressions!U176, 1), NA())</f>
        <v>#N/A</v>
      </c>
    </row>
    <row xmlns:x14ac="http://schemas.microsoft.com/office/spreadsheetml/2009/9/ac" r="167" x14ac:dyDescent="0.2">
      <c r="A167" s="354" t="str">
        <f>IF(ISBLANK(Regressions!A177), " ", Regressions!A177)</f>
        <v>Senegal</v>
      </c>
      <c r="B167" s="355">
        <f>IF(ISBLANK(Regressions!B177), " ", Regressions!B177)</f>
        <v>2008</v>
      </c>
      <c r="C167" s="361" t="str">
        <f>IF(ISBLANK(Regressions!C177), " ", Regressions!C177)</f>
        <v>Secondary</v>
      </c>
      <c r="D167" s="357">
        <f>IF(ISBLANK(Regressions!D177), " ", Regressions!D177)</f>
        <v>1894535</v>
      </c>
      <c r="E167" s="254">
        <f>IF(ISNUMBER(Regressions!E177),ROUND(Regressions!E177, 1), NA())</f>
        <v>84</v>
      </c>
      <c r="F167" s="358">
        <f>IF(ISNUMBER(Regressions!F177),ROUND(Regressions!F177, 1), NA())</f>
        <v>64.8</v>
      </c>
      <c r="G167" s="255" t="e">
        <f>IF(ISNUMBER(Regressions!G177),ROUND(Regressions!G177, 1), NA())</f>
        <v>#N/A</v>
      </c>
      <c r="H167" s="359" t="e">
        <f>IF(ISNUMBER(Regressions!H177),ROUND(Regressions!H177, 1), NA())</f>
        <v>#N/A</v>
      </c>
      <c r="I167" s="256">
        <f>IF(ISNUMBER(Regressions!I177),ROUND(Regressions!I177, 1), NA())</f>
        <v>35.200000000000003</v>
      </c>
      <c r="J167" s="360">
        <f>IF(ISNUMBER(Regressions!K177),ROUND(Regressions!K177, 1), NA())</f>
        <v>68.7</v>
      </c>
      <c r="K167" s="358" t="e">
        <f>IF(ISNUMBER(Regressions!L177),ROUND(Regressions!L177, 1), NA())</f>
        <v>#N/A</v>
      </c>
      <c r="L167" s="257" t="e">
        <f>IF(ISNUMBER(Regressions!M177),ROUND(Regressions!M177, 1), NA())</f>
        <v>#N/A</v>
      </c>
      <c r="M167" s="359" t="e">
        <f>IF(ISNUMBER(Regressions!N177),ROUND(Regressions!N177, 1), NA())</f>
        <v>#N/A</v>
      </c>
      <c r="N167" s="256">
        <f>IF(ISNUMBER(Regressions!O177),ROUND(Regressions!O177, 1), NA())</f>
        <v>31.3</v>
      </c>
      <c r="O167" s="360" t="e">
        <f>IF(ISNUMBER(Regressions!Q177),ROUND(Regressions!Q177, 1), NA())</f>
        <v>#N/A</v>
      </c>
      <c r="P167" s="358" t="e">
        <f>IF(ISNUMBER(Regressions!R177),ROUND(Regressions!R177, 1), NA())</f>
        <v>#N/A</v>
      </c>
      <c r="Q167" s="258" t="e">
        <f>IF(ISNUMBER(Regressions!S177),ROUND(Regressions!S177, 1), NA())</f>
        <v>#N/A</v>
      </c>
      <c r="R167" s="359" t="e">
        <f>IF(ISNUMBER(Regressions!T177),ROUND(Regressions!T177, 1), NA())</f>
        <v>#N/A</v>
      </c>
      <c r="S167" s="256" t="e">
        <f>IF(ISNUMBER(Regressions!U177),ROUND(Regressions!U177, 1), NA())</f>
        <v>#N/A</v>
      </c>
    </row>
    <row xmlns:x14ac="http://schemas.microsoft.com/office/spreadsheetml/2009/9/ac" r="168" x14ac:dyDescent="0.2">
      <c r="A168" s="354" t="str">
        <f>IF(ISBLANK(Regressions!A178), " ", Regressions!A178)</f>
        <v>Senegal</v>
      </c>
      <c r="B168" s="355">
        <f>IF(ISBLANK(Regressions!B178), " ", Regressions!B178)</f>
        <v>2009</v>
      </c>
      <c r="C168" s="361" t="str">
        <f>IF(ISBLANK(Regressions!C178), " ", Regressions!C178)</f>
        <v>Secondary</v>
      </c>
      <c r="D168" s="357">
        <f>IF(ISBLANK(Regressions!D178), " ", Regressions!D178)</f>
        <v>1927188</v>
      </c>
      <c r="E168" s="254">
        <f>IF(ISNUMBER(Regressions!E178),ROUND(Regressions!E178, 1), NA())</f>
        <v>84.5</v>
      </c>
      <c r="F168" s="358">
        <f>IF(ISNUMBER(Regressions!F178),ROUND(Regressions!F178, 1), NA())</f>
        <v>67.2</v>
      </c>
      <c r="G168" s="255" t="e">
        <f>IF(ISNUMBER(Regressions!G178),ROUND(Regressions!G178, 1), NA())</f>
        <v>#N/A</v>
      </c>
      <c r="H168" s="359" t="e">
        <f>IF(ISNUMBER(Regressions!H178),ROUND(Regressions!H178, 1), NA())</f>
        <v>#N/A</v>
      </c>
      <c r="I168" s="256">
        <f>IF(ISNUMBER(Regressions!I178),ROUND(Regressions!I178, 1), NA())</f>
        <v>32.799999999999997</v>
      </c>
      <c r="J168" s="360">
        <f>IF(ISNUMBER(Regressions!K178),ROUND(Regressions!K178, 1), NA())</f>
        <v>70.599999999999994</v>
      </c>
      <c r="K168" s="358" t="e">
        <f>IF(ISNUMBER(Regressions!L178),ROUND(Regressions!L178, 1), NA())</f>
        <v>#N/A</v>
      </c>
      <c r="L168" s="257" t="e">
        <f>IF(ISNUMBER(Regressions!M178),ROUND(Regressions!M178, 1), NA())</f>
        <v>#N/A</v>
      </c>
      <c r="M168" s="359" t="e">
        <f>IF(ISNUMBER(Regressions!N178),ROUND(Regressions!N178, 1), NA())</f>
        <v>#N/A</v>
      </c>
      <c r="N168" s="256">
        <f>IF(ISNUMBER(Regressions!O178),ROUND(Regressions!O178, 1), NA())</f>
        <v>29.4</v>
      </c>
      <c r="O168" s="360" t="e">
        <f>IF(ISNUMBER(Regressions!Q178),ROUND(Regressions!Q178, 1), NA())</f>
        <v>#N/A</v>
      </c>
      <c r="P168" s="358" t="e">
        <f>IF(ISNUMBER(Regressions!R178),ROUND(Regressions!R178, 1), NA())</f>
        <v>#N/A</v>
      </c>
      <c r="Q168" s="258" t="e">
        <f>IF(ISNUMBER(Regressions!S178),ROUND(Regressions!S178, 1), NA())</f>
        <v>#N/A</v>
      </c>
      <c r="R168" s="359" t="e">
        <f>IF(ISNUMBER(Regressions!T178),ROUND(Regressions!T178, 1), NA())</f>
        <v>#N/A</v>
      </c>
      <c r="S168" s="256" t="e">
        <f>IF(ISNUMBER(Regressions!U178),ROUND(Regressions!U178, 1), NA())</f>
        <v>#N/A</v>
      </c>
    </row>
    <row xmlns:x14ac="http://schemas.microsoft.com/office/spreadsheetml/2009/9/ac" r="169" x14ac:dyDescent="0.2">
      <c r="A169" s="354" t="str">
        <f>IF(ISBLANK(Regressions!A179), " ", Regressions!A179)</f>
        <v>Senegal</v>
      </c>
      <c r="B169" s="355">
        <f>IF(ISBLANK(Regressions!B179), " ", Regressions!B179)</f>
        <v>2010</v>
      </c>
      <c r="C169" s="361" t="str">
        <f>IF(ISBLANK(Regressions!C179), " ", Regressions!C179)</f>
        <v>Secondary</v>
      </c>
      <c r="D169" s="357">
        <f>IF(ISBLANK(Regressions!D179), " ", Regressions!D179)</f>
        <v>1961478</v>
      </c>
      <c r="E169" s="254">
        <f>IF(ISNUMBER(Regressions!E179),ROUND(Regressions!E179, 1), NA())</f>
        <v>85</v>
      </c>
      <c r="F169" s="358">
        <f>IF(ISNUMBER(Regressions!F179),ROUND(Regressions!F179, 1), NA())</f>
        <v>69.7</v>
      </c>
      <c r="G169" s="255" t="e">
        <f>IF(ISNUMBER(Regressions!G179),ROUND(Regressions!G179, 1), NA())</f>
        <v>#N/A</v>
      </c>
      <c r="H169" s="359" t="e">
        <f>IF(ISNUMBER(Regressions!H179),ROUND(Regressions!H179, 1), NA())</f>
        <v>#N/A</v>
      </c>
      <c r="I169" s="256">
        <f>IF(ISNUMBER(Regressions!I179),ROUND(Regressions!I179, 1), NA())</f>
        <v>30.3</v>
      </c>
      <c r="J169" s="360">
        <f>IF(ISNUMBER(Regressions!K179),ROUND(Regressions!K179, 1), NA())</f>
        <v>72.5</v>
      </c>
      <c r="K169" s="358" t="e">
        <f>IF(ISNUMBER(Regressions!L179),ROUND(Regressions!L179, 1), NA())</f>
        <v>#N/A</v>
      </c>
      <c r="L169" s="257" t="e">
        <f>IF(ISNUMBER(Regressions!M179),ROUND(Regressions!M179, 1), NA())</f>
        <v>#N/A</v>
      </c>
      <c r="M169" s="359" t="e">
        <f>IF(ISNUMBER(Regressions!N179),ROUND(Regressions!N179, 1), NA())</f>
        <v>#N/A</v>
      </c>
      <c r="N169" s="256">
        <f>IF(ISNUMBER(Regressions!O179),ROUND(Regressions!O179, 1), NA())</f>
        <v>27.5</v>
      </c>
      <c r="O169" s="360" t="e">
        <f>IF(ISNUMBER(Regressions!Q179),ROUND(Regressions!Q179, 1), NA())</f>
        <v>#N/A</v>
      </c>
      <c r="P169" s="358" t="e">
        <f>IF(ISNUMBER(Regressions!R179),ROUND(Regressions!R179, 1), NA())</f>
        <v>#N/A</v>
      </c>
      <c r="Q169" s="258">
        <f>IF(ISNUMBER(Regressions!S179),ROUND(Regressions!S179, 1), NA())</f>
        <v>9</v>
      </c>
      <c r="R169" s="359" t="e">
        <f>IF(ISNUMBER(Regressions!T179),ROUND(Regressions!T179, 1), NA())</f>
        <v>#N/A</v>
      </c>
      <c r="S169" s="256" t="e">
        <f>IF(ISNUMBER(Regressions!U179),ROUND(Regressions!U179, 1), NA())</f>
        <v>#N/A</v>
      </c>
    </row>
    <row xmlns:x14ac="http://schemas.microsoft.com/office/spreadsheetml/2009/9/ac" r="170" x14ac:dyDescent="0.2">
      <c r="A170" s="354" t="str">
        <f>IF(ISBLANK(Regressions!A180), " ", Regressions!A180)</f>
        <v>Senegal</v>
      </c>
      <c r="B170" s="355">
        <f>IF(ISBLANK(Regressions!B180), " ", Regressions!B180)</f>
        <v>2011</v>
      </c>
      <c r="C170" s="361" t="str">
        <f>IF(ISBLANK(Regressions!C180), " ", Regressions!C180)</f>
        <v>Secondary</v>
      </c>
      <c r="D170" s="357">
        <f>IF(ISBLANK(Regressions!D180), " ", Regressions!D180)</f>
        <v>2000914</v>
      </c>
      <c r="E170" s="254">
        <f>IF(ISNUMBER(Regressions!E180),ROUND(Regressions!E180, 1), NA())</f>
        <v>85.4</v>
      </c>
      <c r="F170" s="358">
        <f>IF(ISNUMBER(Regressions!F180),ROUND(Regressions!F180, 1), NA())</f>
        <v>72.099999999999994</v>
      </c>
      <c r="G170" s="255" t="e">
        <f>IF(ISNUMBER(Regressions!G180),ROUND(Regressions!G180, 1), NA())</f>
        <v>#N/A</v>
      </c>
      <c r="H170" s="359" t="e">
        <f>IF(ISNUMBER(Regressions!H180),ROUND(Regressions!H180, 1), NA())</f>
        <v>#N/A</v>
      </c>
      <c r="I170" s="256">
        <f>IF(ISNUMBER(Regressions!I180),ROUND(Regressions!I180, 1), NA())</f>
        <v>27.9</v>
      </c>
      <c r="J170" s="360">
        <f>IF(ISNUMBER(Regressions!K180),ROUND(Regressions!K180, 1), NA())</f>
        <v>74.400000000000006</v>
      </c>
      <c r="K170" s="358" t="e">
        <f>IF(ISNUMBER(Regressions!L180),ROUND(Regressions!L180, 1), NA())</f>
        <v>#N/A</v>
      </c>
      <c r="L170" s="257" t="e">
        <f>IF(ISNUMBER(Regressions!M180),ROUND(Regressions!M180, 1), NA())</f>
        <v>#N/A</v>
      </c>
      <c r="M170" s="359" t="e">
        <f>IF(ISNUMBER(Regressions!N180),ROUND(Regressions!N180, 1), NA())</f>
        <v>#N/A</v>
      </c>
      <c r="N170" s="256">
        <f>IF(ISNUMBER(Regressions!O180),ROUND(Regressions!O180, 1), NA())</f>
        <v>25.6</v>
      </c>
      <c r="O170" s="360" t="e">
        <f>IF(ISNUMBER(Regressions!Q180),ROUND(Regressions!Q180, 1), NA())</f>
        <v>#N/A</v>
      </c>
      <c r="P170" s="358" t="e">
        <f>IF(ISNUMBER(Regressions!R180),ROUND(Regressions!R180, 1), NA())</f>
        <v>#N/A</v>
      </c>
      <c r="Q170" s="258">
        <f>IF(ISNUMBER(Regressions!S180),ROUND(Regressions!S180, 1), NA())</f>
        <v>9</v>
      </c>
      <c r="R170" s="359" t="e">
        <f>IF(ISNUMBER(Regressions!T180),ROUND(Regressions!T180, 1), NA())</f>
        <v>#N/A</v>
      </c>
      <c r="S170" s="256" t="e">
        <f>IF(ISNUMBER(Regressions!U180),ROUND(Regressions!U180, 1), NA())</f>
        <v>#N/A</v>
      </c>
    </row>
    <row xmlns:x14ac="http://schemas.microsoft.com/office/spreadsheetml/2009/9/ac" r="171" x14ac:dyDescent="0.2">
      <c r="A171" s="354" t="str">
        <f>IF(ISBLANK(Regressions!A181), " ", Regressions!A181)</f>
        <v>Senegal</v>
      </c>
      <c r="B171" s="355">
        <f>IF(ISBLANK(Regressions!B181), " ", Regressions!B181)</f>
        <v>2012</v>
      </c>
      <c r="C171" s="361" t="str">
        <f>IF(ISBLANK(Regressions!C181), " ", Regressions!C181)</f>
        <v>Secondary</v>
      </c>
      <c r="D171" s="357">
        <f>IF(ISBLANK(Regressions!D181), " ", Regressions!D181)</f>
        <v>2048037</v>
      </c>
      <c r="E171" s="254">
        <f>IF(ISNUMBER(Regressions!E181),ROUND(Regressions!E181, 1), NA())</f>
        <v>85.9</v>
      </c>
      <c r="F171" s="358">
        <f>IF(ISNUMBER(Regressions!F181),ROUND(Regressions!F181, 1), NA())</f>
        <v>74.5</v>
      </c>
      <c r="G171" s="255" t="e">
        <f>IF(ISNUMBER(Regressions!G181),ROUND(Regressions!G181, 1), NA())</f>
        <v>#N/A</v>
      </c>
      <c r="H171" s="359" t="e">
        <f>IF(ISNUMBER(Regressions!H181),ROUND(Regressions!H181, 1), NA())</f>
        <v>#N/A</v>
      </c>
      <c r="I171" s="256">
        <f>IF(ISNUMBER(Regressions!I181),ROUND(Regressions!I181, 1), NA())</f>
        <v>25.5</v>
      </c>
      <c r="J171" s="360">
        <f>IF(ISNUMBER(Regressions!K181),ROUND(Regressions!K181, 1), NA())</f>
        <v>76.3</v>
      </c>
      <c r="K171" s="358" t="e">
        <f>IF(ISNUMBER(Regressions!L181),ROUND(Regressions!L181, 1), NA())</f>
        <v>#N/A</v>
      </c>
      <c r="L171" s="257" t="e">
        <f>IF(ISNUMBER(Regressions!M181),ROUND(Regressions!M181, 1), NA())</f>
        <v>#N/A</v>
      </c>
      <c r="M171" s="359" t="e">
        <f>IF(ISNUMBER(Regressions!N181),ROUND(Regressions!N181, 1), NA())</f>
        <v>#N/A</v>
      </c>
      <c r="N171" s="256">
        <f>IF(ISNUMBER(Regressions!O181),ROUND(Regressions!O181, 1), NA())</f>
        <v>23.7</v>
      </c>
      <c r="O171" s="360" t="e">
        <f>IF(ISNUMBER(Regressions!Q181),ROUND(Regressions!Q181, 1), NA())</f>
        <v>#N/A</v>
      </c>
      <c r="P171" s="358" t="e">
        <f>IF(ISNUMBER(Regressions!R181),ROUND(Regressions!R181, 1), NA())</f>
        <v>#N/A</v>
      </c>
      <c r="Q171" s="258">
        <f>IF(ISNUMBER(Regressions!S181),ROUND(Regressions!S181, 1), NA())</f>
        <v>9</v>
      </c>
      <c r="R171" s="359" t="e">
        <f>IF(ISNUMBER(Regressions!T181),ROUND(Regressions!T181, 1), NA())</f>
        <v>#N/A</v>
      </c>
      <c r="S171" s="256" t="e">
        <f>IF(ISNUMBER(Regressions!U181),ROUND(Regressions!U181, 1), NA())</f>
        <v>#N/A</v>
      </c>
    </row>
    <row xmlns:x14ac="http://schemas.microsoft.com/office/spreadsheetml/2009/9/ac" r="172" x14ac:dyDescent="0.2">
      <c r="A172" s="354" t="str">
        <f>IF(ISBLANK(Regressions!A182), " ", Regressions!A182)</f>
        <v>Senegal</v>
      </c>
      <c r="B172" s="355">
        <f>IF(ISBLANK(Regressions!B182), " ", Regressions!B182)</f>
        <v>2013</v>
      </c>
      <c r="C172" s="361" t="str">
        <f>IF(ISBLANK(Regressions!C182), " ", Regressions!C182)</f>
        <v>Secondary</v>
      </c>
      <c r="D172" s="357">
        <f>IF(ISBLANK(Regressions!D182), " ", Regressions!D182)</f>
        <v>2098641</v>
      </c>
      <c r="E172" s="254">
        <f>IF(ISNUMBER(Regressions!E182),ROUND(Regressions!E182, 1), NA())</f>
        <v>86.4</v>
      </c>
      <c r="F172" s="358">
        <f>IF(ISNUMBER(Regressions!F182),ROUND(Regressions!F182, 1), NA())</f>
        <v>77</v>
      </c>
      <c r="G172" s="255" t="e">
        <f>IF(ISNUMBER(Regressions!G182),ROUND(Regressions!G182, 1), NA())</f>
        <v>#N/A</v>
      </c>
      <c r="H172" s="359" t="e">
        <f>IF(ISNUMBER(Regressions!H182),ROUND(Regressions!H182, 1), NA())</f>
        <v>#N/A</v>
      </c>
      <c r="I172" s="256">
        <f>IF(ISNUMBER(Regressions!I182),ROUND(Regressions!I182, 1), NA())</f>
        <v>23</v>
      </c>
      <c r="J172" s="360">
        <f>IF(ISNUMBER(Regressions!K182),ROUND(Regressions!K182, 1), NA())</f>
        <v>78.2</v>
      </c>
      <c r="K172" s="358" t="e">
        <f>IF(ISNUMBER(Regressions!L182),ROUND(Regressions!L182, 1), NA())</f>
        <v>#N/A</v>
      </c>
      <c r="L172" s="257">
        <f>IF(ISNUMBER(Regressions!M182),ROUND(Regressions!M182, 1), NA())</f>
        <v>40.200000000000003</v>
      </c>
      <c r="M172" s="359">
        <f>IF(ISNUMBER(Regressions!N182),ROUND(Regressions!N182, 1), NA())</f>
        <v>38</v>
      </c>
      <c r="N172" s="256">
        <f>IF(ISNUMBER(Regressions!O182),ROUND(Regressions!O182, 1), NA())</f>
        <v>21.8</v>
      </c>
      <c r="O172" s="360" t="e">
        <f>IF(ISNUMBER(Regressions!Q182),ROUND(Regressions!Q182, 1), NA())</f>
        <v>#N/A</v>
      </c>
      <c r="P172" s="358" t="e">
        <f>IF(ISNUMBER(Regressions!R182),ROUND(Regressions!R182, 1), NA())</f>
        <v>#N/A</v>
      </c>
      <c r="Q172" s="258">
        <f>IF(ISNUMBER(Regressions!S182),ROUND(Regressions!S182, 1), NA())</f>
        <v>9</v>
      </c>
      <c r="R172" s="359" t="e">
        <f>IF(ISNUMBER(Regressions!T182),ROUND(Regressions!T182, 1), NA())</f>
        <v>#N/A</v>
      </c>
      <c r="S172" s="256" t="e">
        <f>IF(ISNUMBER(Regressions!U182),ROUND(Regressions!U182, 1), NA())</f>
        <v>#N/A</v>
      </c>
    </row>
    <row xmlns:x14ac="http://schemas.microsoft.com/office/spreadsheetml/2009/9/ac" r="173" x14ac:dyDescent="0.2">
      <c r="A173" s="354" t="str">
        <f>IF(ISBLANK(Regressions!A183), " ", Regressions!A183)</f>
        <v>Senegal</v>
      </c>
      <c r="B173" s="355">
        <f>IF(ISBLANK(Regressions!B183), " ", Regressions!B183)</f>
        <v>2014</v>
      </c>
      <c r="C173" s="361" t="str">
        <f>IF(ISBLANK(Regressions!C183), " ", Regressions!C183)</f>
        <v>Secondary</v>
      </c>
      <c r="D173" s="357">
        <f>IF(ISBLANK(Regressions!D183), " ", Regressions!D183)</f>
        <v>2154947</v>
      </c>
      <c r="E173" s="254">
        <f>IF(ISNUMBER(Regressions!E183),ROUND(Regressions!E183, 1), NA())</f>
        <v>86.9</v>
      </c>
      <c r="F173" s="358">
        <f>IF(ISNUMBER(Regressions!F183),ROUND(Regressions!F183, 1), NA())</f>
        <v>79.400000000000006</v>
      </c>
      <c r="G173" s="255" t="e">
        <f>IF(ISNUMBER(Regressions!G183),ROUND(Regressions!G183, 1), NA())</f>
        <v>#N/A</v>
      </c>
      <c r="H173" s="359" t="e">
        <f>IF(ISNUMBER(Regressions!H183),ROUND(Regressions!H183, 1), NA())</f>
        <v>#N/A</v>
      </c>
      <c r="I173" s="256">
        <f>IF(ISNUMBER(Regressions!I183),ROUND(Regressions!I183, 1), NA())</f>
        <v>20.6</v>
      </c>
      <c r="J173" s="360">
        <f>IF(ISNUMBER(Regressions!K183),ROUND(Regressions!K183, 1), NA())</f>
        <v>80.099999999999994</v>
      </c>
      <c r="K173" s="358" t="e">
        <f>IF(ISNUMBER(Regressions!L183),ROUND(Regressions!L183, 1), NA())</f>
        <v>#N/A</v>
      </c>
      <c r="L173" s="257">
        <f>IF(ISNUMBER(Regressions!M183),ROUND(Regressions!M183, 1), NA())</f>
        <v>40.200000000000003</v>
      </c>
      <c r="M173" s="359">
        <f>IF(ISNUMBER(Regressions!N183),ROUND(Regressions!N183, 1), NA())</f>
        <v>40</v>
      </c>
      <c r="N173" s="256">
        <f>IF(ISNUMBER(Regressions!O183),ROUND(Regressions!O183, 1), NA())</f>
        <v>19.899999999999999</v>
      </c>
      <c r="O173" s="360" t="e">
        <f>IF(ISNUMBER(Regressions!Q183),ROUND(Regressions!Q183, 1), NA())</f>
        <v>#N/A</v>
      </c>
      <c r="P173" s="358" t="e">
        <f>IF(ISNUMBER(Regressions!R183),ROUND(Regressions!R183, 1), NA())</f>
        <v>#N/A</v>
      </c>
      <c r="Q173" s="258">
        <f>IF(ISNUMBER(Regressions!S183),ROUND(Regressions!S183, 1), NA())</f>
        <v>9</v>
      </c>
      <c r="R173" s="359" t="e">
        <f>IF(ISNUMBER(Regressions!T183),ROUND(Regressions!T183, 1), NA())</f>
        <v>#N/A</v>
      </c>
      <c r="S173" s="256" t="e">
        <f>IF(ISNUMBER(Regressions!U183),ROUND(Regressions!U183, 1), NA())</f>
        <v>#N/A</v>
      </c>
    </row>
    <row xmlns:x14ac="http://schemas.microsoft.com/office/spreadsheetml/2009/9/ac" r="174" x14ac:dyDescent="0.2">
      <c r="A174" s="354" t="str">
        <f>IF(ISBLANK(Regressions!A184), " ", Regressions!A184)</f>
        <v>Senegal</v>
      </c>
      <c r="B174" s="355">
        <f>IF(ISBLANK(Regressions!B184), " ", Regressions!B184)</f>
        <v>2015</v>
      </c>
      <c r="C174" s="361" t="str">
        <f>IF(ISBLANK(Regressions!C184), " ", Regressions!C184)</f>
        <v>Secondary</v>
      </c>
      <c r="D174" s="357">
        <f>IF(ISBLANK(Regressions!D184), " ", Regressions!D184)</f>
        <v>2216101</v>
      </c>
      <c r="E174" s="254">
        <f>IF(ISNUMBER(Regressions!E184),ROUND(Regressions!E184, 1), NA())</f>
        <v>87.4</v>
      </c>
      <c r="F174" s="358">
        <f>IF(ISNUMBER(Regressions!F184),ROUND(Regressions!F184, 1), NA())</f>
        <v>81.8</v>
      </c>
      <c r="G174" s="255" t="e">
        <f>IF(ISNUMBER(Regressions!G184),ROUND(Regressions!G184, 1), NA())</f>
        <v>#N/A</v>
      </c>
      <c r="H174" s="359" t="e">
        <f>IF(ISNUMBER(Regressions!H184),ROUND(Regressions!H184, 1), NA())</f>
        <v>#N/A</v>
      </c>
      <c r="I174" s="256">
        <f>IF(ISNUMBER(Regressions!I184),ROUND(Regressions!I184, 1), NA())</f>
        <v>18.2</v>
      </c>
      <c r="J174" s="360">
        <f>IF(ISNUMBER(Regressions!K184),ROUND(Regressions!K184, 1), NA())</f>
        <v>82.1</v>
      </c>
      <c r="K174" s="358" t="e">
        <f>IF(ISNUMBER(Regressions!L184),ROUND(Regressions!L184, 1), NA())</f>
        <v>#N/A</v>
      </c>
      <c r="L174" s="257">
        <f>IF(ISNUMBER(Regressions!M184),ROUND(Regressions!M184, 1), NA())</f>
        <v>40.200000000000003</v>
      </c>
      <c r="M174" s="359">
        <f>IF(ISNUMBER(Regressions!N184),ROUND(Regressions!N184, 1), NA())</f>
        <v>41.9</v>
      </c>
      <c r="N174" s="256">
        <f>IF(ISNUMBER(Regressions!O184),ROUND(Regressions!O184, 1), NA())</f>
        <v>17.899999999999999</v>
      </c>
      <c r="O174" s="360" t="e">
        <f>IF(ISNUMBER(Regressions!Q184),ROUND(Regressions!Q184, 1), NA())</f>
        <v>#N/A</v>
      </c>
      <c r="P174" s="358" t="e">
        <f>IF(ISNUMBER(Regressions!R184),ROUND(Regressions!R184, 1), NA())</f>
        <v>#N/A</v>
      </c>
      <c r="Q174" s="258">
        <f>IF(ISNUMBER(Regressions!S184),ROUND(Regressions!S184, 1), NA())</f>
        <v>9</v>
      </c>
      <c r="R174" s="359" t="e">
        <f>IF(ISNUMBER(Regressions!T184),ROUND(Regressions!T184, 1), NA())</f>
        <v>#N/A</v>
      </c>
      <c r="S174" s="256" t="e">
        <f>IF(ISNUMBER(Regressions!U184),ROUND(Regressions!U184, 1), NA())</f>
        <v>#N/A</v>
      </c>
    </row>
    <row xmlns:x14ac="http://schemas.microsoft.com/office/spreadsheetml/2009/9/ac" r="175" x14ac:dyDescent="0.2">
      <c r="A175" s="354" t="str">
        <f>IF(ISBLANK(Regressions!A185), " ", Regressions!A185)</f>
        <v>Senegal</v>
      </c>
      <c r="B175" s="355">
        <f>IF(ISBLANK(Regressions!B185), " ", Regressions!B185)</f>
        <v>2016</v>
      </c>
      <c r="C175" s="361" t="str">
        <f>IF(ISBLANK(Regressions!C185), " ", Regressions!C185)</f>
        <v>Secondary</v>
      </c>
      <c r="D175" s="357">
        <f>IF(ISBLANK(Regressions!D185), " ", Regressions!D185)</f>
        <v>2283190</v>
      </c>
      <c r="E175" s="254">
        <f>IF(ISNUMBER(Regressions!E185),ROUND(Regressions!E185, 1), NA())</f>
        <v>87.9</v>
      </c>
      <c r="F175" s="358">
        <f>IF(ISNUMBER(Regressions!F185),ROUND(Regressions!F185, 1), NA())</f>
        <v>84.3</v>
      </c>
      <c r="G175" s="255" t="e">
        <f>IF(ISNUMBER(Regressions!G185),ROUND(Regressions!G185, 1), NA())</f>
        <v>#N/A</v>
      </c>
      <c r="H175" s="359" t="e">
        <f>IF(ISNUMBER(Regressions!H185),ROUND(Regressions!H185, 1), NA())</f>
        <v>#N/A</v>
      </c>
      <c r="I175" s="256">
        <f>IF(ISNUMBER(Regressions!I185),ROUND(Regressions!I185, 1), NA())</f>
        <v>15.7</v>
      </c>
      <c r="J175" s="360">
        <f>IF(ISNUMBER(Regressions!K185),ROUND(Regressions!K185, 1), NA())</f>
        <v>84</v>
      </c>
      <c r="K175" s="358" t="e">
        <f>IF(ISNUMBER(Regressions!L185),ROUND(Regressions!L185, 1), NA())</f>
        <v>#N/A</v>
      </c>
      <c r="L175" s="257">
        <f>IF(ISNUMBER(Regressions!M185),ROUND(Regressions!M185, 1), NA())</f>
        <v>40.200000000000003</v>
      </c>
      <c r="M175" s="359">
        <f>IF(ISNUMBER(Regressions!N185),ROUND(Regressions!N185, 1), NA())</f>
        <v>43.8</v>
      </c>
      <c r="N175" s="256">
        <f>IF(ISNUMBER(Regressions!O185),ROUND(Regressions!O185, 1), NA())</f>
        <v>16</v>
      </c>
      <c r="O175" s="360" t="e">
        <f>IF(ISNUMBER(Regressions!Q185),ROUND(Regressions!Q185, 1), NA())</f>
        <v>#N/A</v>
      </c>
      <c r="P175" s="358" t="e">
        <f>IF(ISNUMBER(Regressions!R185),ROUND(Regressions!R185, 1), NA())</f>
        <v>#N/A</v>
      </c>
      <c r="Q175" s="258">
        <f>IF(ISNUMBER(Regressions!S185),ROUND(Regressions!S185, 1), NA())</f>
        <v>9</v>
      </c>
      <c r="R175" s="359" t="e">
        <f>IF(ISNUMBER(Regressions!T185),ROUND(Regressions!T185, 1), NA())</f>
        <v>#N/A</v>
      </c>
      <c r="S175" s="256" t="e">
        <f>IF(ISNUMBER(Regressions!U185),ROUND(Regressions!U185, 1), NA())</f>
        <v>#N/A</v>
      </c>
    </row>
    <row xmlns:x14ac="http://schemas.microsoft.com/office/spreadsheetml/2009/9/ac" r="176" x14ac:dyDescent="0.2">
      <c r="A176" s="354" t="str">
        <f>IF(ISBLANK(Regressions!A186), " ", Regressions!A186)</f>
        <v>Senegal</v>
      </c>
      <c r="B176" s="355">
        <f>IF(ISBLANK(Regressions!B186), " ", Regressions!B186)</f>
        <v>2017</v>
      </c>
      <c r="C176" s="361" t="str">
        <f>IF(ISBLANK(Regressions!C186), " ", Regressions!C186)</f>
        <v>Secondary</v>
      </c>
      <c r="D176" s="357">
        <f>IF(ISBLANK(Regressions!D186), " ", Regressions!D186)</f>
        <v>2352387</v>
      </c>
      <c r="E176" s="254">
        <f>IF(ISNUMBER(Regressions!E186),ROUND(Regressions!E186, 1), NA())</f>
        <v>88.4</v>
      </c>
      <c r="F176" s="358">
        <f>IF(ISNUMBER(Regressions!F186),ROUND(Regressions!F186, 1), NA())</f>
        <v>86.7</v>
      </c>
      <c r="G176" s="255" t="e">
        <f>IF(ISNUMBER(Regressions!G186),ROUND(Regressions!G186, 1), NA())</f>
        <v>#N/A</v>
      </c>
      <c r="H176" s="359" t="e">
        <f>IF(ISNUMBER(Regressions!H186),ROUND(Regressions!H186, 1), NA())</f>
        <v>#N/A</v>
      </c>
      <c r="I176" s="256">
        <f>IF(ISNUMBER(Regressions!I186),ROUND(Regressions!I186, 1), NA())</f>
        <v>13.3</v>
      </c>
      <c r="J176" s="360">
        <f>IF(ISNUMBER(Regressions!K186),ROUND(Regressions!K186, 1), NA())</f>
        <v>85.9</v>
      </c>
      <c r="K176" s="358" t="e">
        <f>IF(ISNUMBER(Regressions!L186),ROUND(Regressions!L186, 1), NA())</f>
        <v>#N/A</v>
      </c>
      <c r="L176" s="257">
        <f>IF(ISNUMBER(Regressions!M186),ROUND(Regressions!M186, 1), NA())</f>
        <v>40.200000000000003</v>
      </c>
      <c r="M176" s="359">
        <f>IF(ISNUMBER(Regressions!N186),ROUND(Regressions!N186, 1), NA())</f>
        <v>45.7</v>
      </c>
      <c r="N176" s="256">
        <f>IF(ISNUMBER(Regressions!O186),ROUND(Regressions!O186, 1), NA())</f>
        <v>14.1</v>
      </c>
      <c r="O176" s="360" t="e">
        <f>IF(ISNUMBER(Regressions!Q186),ROUND(Regressions!Q186, 1), NA())</f>
        <v>#N/A</v>
      </c>
      <c r="P176" s="358" t="e">
        <f>IF(ISNUMBER(Regressions!R186),ROUND(Regressions!R186, 1), NA())</f>
        <v>#N/A</v>
      </c>
      <c r="Q176" s="258">
        <f>IF(ISNUMBER(Regressions!S186),ROUND(Regressions!S186, 1), NA())</f>
        <v>9</v>
      </c>
      <c r="R176" s="359" t="e">
        <f>IF(ISNUMBER(Regressions!T186),ROUND(Regressions!T186, 1), NA())</f>
        <v>#N/A</v>
      </c>
      <c r="S176" s="256" t="e">
        <f>IF(ISNUMBER(Regressions!U186),ROUND(Regressions!U186, 1), NA())</f>
        <v>#N/A</v>
      </c>
    </row>
    <row xmlns:x14ac="http://schemas.microsoft.com/office/spreadsheetml/2009/9/ac" r="177" x14ac:dyDescent="0.2">
      <c r="A177" s="354" t="str">
        <f>IF(ISBLANK(Regressions!A187), " ", Regressions!A187)</f>
        <v>Senegal</v>
      </c>
      <c r="B177" s="355">
        <f>IF(ISBLANK(Regressions!B187), " ", Regressions!B187)</f>
        <v>2018</v>
      </c>
      <c r="C177" s="361" t="str">
        <f>IF(ISBLANK(Regressions!C187), " ", Regressions!C187)</f>
        <v>Secondary</v>
      </c>
      <c r="D177" s="357">
        <f>IF(ISBLANK(Regressions!D187), " ", Regressions!D187)</f>
        <v>2426116</v>
      </c>
      <c r="E177" s="254">
        <f>IF(ISNUMBER(Regressions!E187),ROUND(Regressions!E187, 1), NA())</f>
        <v>89.1</v>
      </c>
      <c r="F177" s="358">
        <f>IF(ISNUMBER(Regressions!F187),ROUND(Regressions!F187, 1), NA())</f>
        <v>89.1</v>
      </c>
      <c r="G177" s="255" t="e">
        <f>IF(ISNUMBER(Regressions!G187),ROUND(Regressions!G187, 1), NA())</f>
        <v>#N/A</v>
      </c>
      <c r="H177" s="359" t="e">
        <f>IF(ISNUMBER(Regressions!H187),ROUND(Regressions!H187, 1), NA())</f>
        <v>#N/A</v>
      </c>
      <c r="I177" s="256">
        <f>IF(ISNUMBER(Regressions!I187),ROUND(Regressions!I187, 1), NA())</f>
        <v>10.9</v>
      </c>
      <c r="J177" s="360">
        <f>IF(ISNUMBER(Regressions!K187),ROUND(Regressions!K187, 1), NA())</f>
        <v>87.8</v>
      </c>
      <c r="K177" s="358" t="e">
        <f>IF(ISNUMBER(Regressions!L187),ROUND(Regressions!L187, 1), NA())</f>
        <v>#N/A</v>
      </c>
      <c r="L177" s="257">
        <f>IF(ISNUMBER(Regressions!M187),ROUND(Regressions!M187, 1), NA())</f>
        <v>40.200000000000003</v>
      </c>
      <c r="M177" s="359">
        <f>IF(ISNUMBER(Regressions!N187),ROUND(Regressions!N187, 1), NA())</f>
        <v>47.6</v>
      </c>
      <c r="N177" s="256">
        <f>IF(ISNUMBER(Regressions!O187),ROUND(Regressions!O187, 1), NA())</f>
        <v>12.2</v>
      </c>
      <c r="O177" s="360" t="e">
        <f>IF(ISNUMBER(Regressions!Q187),ROUND(Regressions!Q187, 1), NA())</f>
        <v>#N/A</v>
      </c>
      <c r="P177" s="358" t="e">
        <f>IF(ISNUMBER(Regressions!R187),ROUND(Regressions!R187, 1), NA())</f>
        <v>#N/A</v>
      </c>
      <c r="Q177" s="258">
        <f>IF(ISNUMBER(Regressions!S187),ROUND(Regressions!S187, 1), NA())</f>
        <v>9</v>
      </c>
      <c r="R177" s="359" t="e">
        <f>IF(ISNUMBER(Regressions!T187),ROUND(Regressions!T187, 1), NA())</f>
        <v>#N/A</v>
      </c>
      <c r="S177" s="256" t="e">
        <f>IF(ISNUMBER(Regressions!U187),ROUND(Regressions!U187, 1), NA())</f>
        <v>#N/A</v>
      </c>
    </row>
    <row xmlns:x14ac="http://schemas.microsoft.com/office/spreadsheetml/2009/9/ac" r="178" x14ac:dyDescent="0.2">
      <c r="A178" s="354" t="str">
        <f>IF(ISBLANK(Regressions!A188), " ", Regressions!A188)</f>
        <v>Senegal</v>
      </c>
      <c r="B178" s="355">
        <f>IF(ISBLANK(Regressions!B188), " ", Regressions!B188)</f>
        <v>2019</v>
      </c>
      <c r="C178" s="361" t="str">
        <f>IF(ISBLANK(Regressions!C188), " ", Regressions!C188)</f>
        <v>Secondary</v>
      </c>
      <c r="D178" s="357">
        <f>IF(ISBLANK(Regressions!D188), " ", Regressions!D188)</f>
        <v>2502842</v>
      </c>
      <c r="E178" s="254">
        <f>IF(ISNUMBER(Regressions!E188),ROUND(Regressions!E188, 1), NA())</f>
        <v>91.6</v>
      </c>
      <c r="F178" s="358">
        <f>IF(ISNUMBER(Regressions!F188),ROUND(Regressions!F188, 1), NA())</f>
        <v>91.6</v>
      </c>
      <c r="G178" s="255" t="e">
        <f>IF(ISNUMBER(Regressions!G188),ROUND(Regressions!G188, 1), NA())</f>
        <v>#N/A</v>
      </c>
      <c r="H178" s="359" t="e">
        <f>IF(ISNUMBER(Regressions!H188),ROUND(Regressions!H188, 1), NA())</f>
        <v>#N/A</v>
      </c>
      <c r="I178" s="256">
        <f>IF(ISNUMBER(Regressions!I188),ROUND(Regressions!I188, 1), NA())</f>
        <v>8.4</v>
      </c>
      <c r="J178" s="360">
        <f>IF(ISNUMBER(Regressions!K188),ROUND(Regressions!K188, 1), NA())</f>
        <v>89.7</v>
      </c>
      <c r="K178" s="358" t="e">
        <f>IF(ISNUMBER(Regressions!L188),ROUND(Regressions!L188, 1), NA())</f>
        <v>#N/A</v>
      </c>
      <c r="L178" s="257">
        <f>IF(ISNUMBER(Regressions!M188),ROUND(Regressions!M188, 1), NA())</f>
        <v>40.200000000000003</v>
      </c>
      <c r="M178" s="359">
        <f>IF(ISNUMBER(Regressions!N188),ROUND(Regressions!N188, 1), NA())</f>
        <v>49.5</v>
      </c>
      <c r="N178" s="256">
        <f>IF(ISNUMBER(Regressions!O188),ROUND(Regressions!O188, 1), NA())</f>
        <v>10.3</v>
      </c>
      <c r="O178" s="360" t="e">
        <f>IF(ISNUMBER(Regressions!Q188),ROUND(Regressions!Q188, 1), NA())</f>
        <v>#N/A</v>
      </c>
      <c r="P178" s="358" t="e">
        <f>IF(ISNUMBER(Regressions!R188),ROUND(Regressions!R188, 1), NA())</f>
        <v>#N/A</v>
      </c>
      <c r="Q178" s="258">
        <f>IF(ISNUMBER(Regressions!S188),ROUND(Regressions!S188, 1), NA())</f>
        <v>9</v>
      </c>
      <c r="R178" s="359" t="e">
        <f>IF(ISNUMBER(Regressions!T188),ROUND(Regressions!T188, 1), NA())</f>
        <v>#N/A</v>
      </c>
      <c r="S178" s="256" t="e">
        <f>IF(ISNUMBER(Regressions!U188),ROUND(Regressions!U188, 1), NA())</f>
        <v>#N/A</v>
      </c>
    </row>
    <row xmlns:x14ac="http://schemas.microsoft.com/office/spreadsheetml/2009/9/ac" r="179" x14ac:dyDescent="0.2">
      <c r="A179" s="354" t="str">
        <f>IF(ISBLANK(Regressions!A189), " ", Regressions!A189)</f>
        <v>Senegal</v>
      </c>
      <c r="B179" s="355">
        <f>IF(ISBLANK(Regressions!B189), " ", Regressions!B189)</f>
        <v>2020</v>
      </c>
      <c r="C179" s="361" t="str">
        <f>IF(ISBLANK(Regressions!C189), " ", Regressions!C189)</f>
        <v>Secondary</v>
      </c>
      <c r="D179" s="357">
        <f>IF(ISBLANK(Regressions!D189), " ", Regressions!D189)</f>
        <v>2578512</v>
      </c>
      <c r="E179" s="254">
        <f>IF(ISNUMBER(Regressions!E189),ROUND(Regressions!E189, 1), NA())</f>
        <v>94</v>
      </c>
      <c r="F179" s="358">
        <f>IF(ISNUMBER(Regressions!F189),ROUND(Regressions!F189, 1), NA())</f>
        <v>94</v>
      </c>
      <c r="G179" s="255" t="e">
        <f>IF(ISNUMBER(Regressions!G189),ROUND(Regressions!G189, 1), NA())</f>
        <v>#N/A</v>
      </c>
      <c r="H179" s="359" t="e">
        <f>IF(ISNUMBER(Regressions!H189),ROUND(Regressions!H189, 1), NA())</f>
        <v>#N/A</v>
      </c>
      <c r="I179" s="256">
        <f>IF(ISNUMBER(Regressions!I189),ROUND(Regressions!I189, 1), NA())</f>
        <v>6</v>
      </c>
      <c r="J179" s="360">
        <f>IF(ISNUMBER(Regressions!K189),ROUND(Regressions!K189, 1), NA())</f>
        <v>91.6</v>
      </c>
      <c r="K179" s="358" t="e">
        <f>IF(ISNUMBER(Regressions!L189),ROUND(Regressions!L189, 1), NA())</f>
        <v>#N/A</v>
      </c>
      <c r="L179" s="257">
        <f>IF(ISNUMBER(Regressions!M189),ROUND(Regressions!M189, 1), NA())</f>
        <v>40.200000000000003</v>
      </c>
      <c r="M179" s="359">
        <f>IF(ISNUMBER(Regressions!N189),ROUND(Regressions!N189, 1), NA())</f>
        <v>51.4</v>
      </c>
      <c r="N179" s="256">
        <f>IF(ISNUMBER(Regressions!O189),ROUND(Regressions!O189, 1), NA())</f>
        <v>8.4</v>
      </c>
      <c r="O179" s="360" t="e">
        <f>IF(ISNUMBER(Regressions!Q189),ROUND(Regressions!Q189, 1), NA())</f>
        <v>#N/A</v>
      </c>
      <c r="P179" s="358" t="e">
        <f>IF(ISNUMBER(Regressions!R189),ROUND(Regressions!R189, 1), NA())</f>
        <v>#N/A</v>
      </c>
      <c r="Q179" s="258">
        <f>IF(ISNUMBER(Regressions!S189),ROUND(Regressions!S189, 1), NA())</f>
        <v>9</v>
      </c>
      <c r="R179" s="359" t="e">
        <f>IF(ISNUMBER(Regressions!T189),ROUND(Regressions!T189, 1), NA())</f>
        <v>#N/A</v>
      </c>
      <c r="S179" s="256" t="e">
        <f>IF(ISNUMBER(Regressions!U189),ROUND(Regressions!U189, 1), NA())</f>
        <v>#N/A</v>
      </c>
    </row>
    <row xmlns:x14ac="http://schemas.microsoft.com/office/spreadsheetml/2009/9/ac" r="180" x14ac:dyDescent="0.2">
      <c r="A180" s="409" t="str">
        <f>IF(ISBLANK(Regressions!A190), " ", Regressions!A190)</f>
        <v>Senegal</v>
      </c>
      <c r="B180" s="410">
        <f>IF(ISBLANK(Regressions!B190), " ", Regressions!B190)</f>
        <v>2021</v>
      </c>
      <c r="C180" s="411" t="str">
        <f>IF(ISBLANK(Regressions!C190), " ", Regressions!C190)</f>
        <v>Secondary</v>
      </c>
      <c r="D180" s="412">
        <f>IF(ISBLANK(Regressions!D190), " ", Regressions!D190)</f>
        <v>2656113</v>
      </c>
      <c r="E180" s="415">
        <f>IF(ISNUMBER(Regressions!E190),ROUND(Regressions!E190, 1), NA())</f>
        <v>96.4</v>
      </c>
      <c r="F180" s="413">
        <f>IF(ISNUMBER(Regressions!F190),ROUND(Regressions!F190, 1), NA())</f>
        <v>96.4</v>
      </c>
      <c r="G180" s="416" t="e">
        <f>IF(ISNUMBER(Regressions!G190),ROUND(Regressions!G190, 1), NA())</f>
        <v>#N/A</v>
      </c>
      <c r="H180" s="414" t="e">
        <f>IF(ISNUMBER(Regressions!H190),ROUND(Regressions!H190, 1), NA())</f>
        <v>#N/A</v>
      </c>
      <c r="I180" s="417">
        <f>IF(ISNUMBER(Regressions!I190),ROUND(Regressions!I190, 1), NA())</f>
        <v>3.6</v>
      </c>
      <c r="J180" s="415">
        <f>IF(ISNUMBER(Regressions!K190),ROUND(Regressions!K190, 1), NA())</f>
        <v>91.6</v>
      </c>
      <c r="K180" s="413" t="e">
        <f>IF(ISNUMBER(Regressions!L190),ROUND(Regressions!L190, 1), NA())</f>
        <v>#N/A</v>
      </c>
      <c r="L180" s="418">
        <f>IF(ISNUMBER(Regressions!M190),ROUND(Regressions!M190, 1), NA())</f>
        <v>40.200000000000003</v>
      </c>
      <c r="M180" s="414">
        <f>IF(ISNUMBER(Regressions!N190),ROUND(Regressions!N190, 1), NA())</f>
        <v>51.4</v>
      </c>
      <c r="N180" s="417">
        <f>IF(ISNUMBER(Regressions!O190),ROUND(Regressions!O190, 1), NA())</f>
        <v>8.4</v>
      </c>
      <c r="O180" s="415" t="e">
        <f>IF(ISNUMBER(Regressions!Q190),ROUND(Regressions!Q190, 1), NA())</f>
        <v>#N/A</v>
      </c>
      <c r="P180" s="413" t="e">
        <f>IF(ISNUMBER(Regressions!R190),ROUND(Regressions!R190, 1), NA())</f>
        <v>#N/A</v>
      </c>
      <c r="Q180" s="419">
        <f>IF(ISNUMBER(Regressions!S190),ROUND(Regressions!S190, 1), NA())</f>
        <v>9</v>
      </c>
      <c r="R180" s="414" t="e">
        <f>IF(ISNUMBER(Regressions!T190),ROUND(Regressions!T190, 1), NA())</f>
        <v>#N/A</v>
      </c>
      <c r="S180" s="417" t="e">
        <f>IF(ISNUMBER(Regressions!U190),ROUND(Regressions!U190, 1), NA())</f>
        <v>#N/A</v>
      </c>
      <c r="T180" s="408"/>
      <c r="U180" s="408"/>
      <c r="V180" s="408"/>
      <c r="W180" s="408"/>
      <c r="X180" s="408"/>
      <c r="Y180" s="408"/>
      <c r="Z180" s="408"/>
      <c r="AA180" s="408"/>
      <c r="AB180" s="408"/>
      <c r="AC180" s="408"/>
    </row>
    <row xmlns:x14ac="http://schemas.microsoft.com/office/spreadsheetml/2009/9/ac" r="181" x14ac:dyDescent="0.2">
      <c r="A181" s="354" t="str">
        <f>IF(ISBLANK(Regressions!A191), " ", Regressions!A191)</f>
        <v>Senegal</v>
      </c>
      <c r="B181" s="355">
        <f>IF(ISBLANK(Regressions!B191), " ", Regressions!B191)</f>
        <v>2022</v>
      </c>
      <c r="C181" s="361" t="str">
        <f>IF(ISBLANK(Regressions!C191), " ", Regressions!C191)</f>
        <v>Secondary</v>
      </c>
      <c r="D181" s="357">
        <f>IF(ISBLANK(Regressions!D191), " ", Regressions!D191)</f>
        <v>2739291</v>
      </c>
      <c r="E181" s="254">
        <f>IF(ISNUMBER(Regressions!E191),ROUND(Regressions!E191, 1), NA())</f>
        <v>98.8</v>
      </c>
      <c r="F181" s="358">
        <f>IF(ISNUMBER(Regressions!F191),ROUND(Regressions!F191, 1), NA())</f>
        <v>98.8</v>
      </c>
      <c r="G181" s="255" t="e">
        <f>IF(ISNUMBER(Regressions!G191),ROUND(Regressions!G191, 1), NA())</f>
        <v>#N/A</v>
      </c>
      <c r="H181" s="359" t="e">
        <f>IF(ISNUMBER(Regressions!H191),ROUND(Regressions!H191, 1), NA())</f>
        <v>#N/A</v>
      </c>
      <c r="I181" s="256">
        <f>IF(ISNUMBER(Regressions!I191),ROUND(Regressions!I191, 1), NA())</f>
        <v>1.2</v>
      </c>
      <c r="J181" s="360">
        <f>IF(ISNUMBER(Regressions!K191),ROUND(Regressions!K191, 1), NA())</f>
        <v>91.6</v>
      </c>
      <c r="K181" s="358" t="e">
        <f>IF(ISNUMBER(Regressions!L191),ROUND(Regressions!L191, 1), NA())</f>
        <v>#N/A</v>
      </c>
      <c r="L181" s="257" t="e">
        <f>IF(ISNUMBER(Regressions!M191),ROUND(Regressions!M191, 1), NA())</f>
        <v>#N/A</v>
      </c>
      <c r="M181" s="359" t="e">
        <f>IF(ISNUMBER(Regressions!N191),ROUND(Regressions!N191, 1), NA())</f>
        <v>#N/A</v>
      </c>
      <c r="N181" s="256">
        <f>IF(ISNUMBER(Regressions!O191),ROUND(Regressions!O191, 1), NA())</f>
        <v>8.4</v>
      </c>
      <c r="O181" s="360" t="e">
        <f>IF(ISNUMBER(Regressions!Q191),ROUND(Regressions!Q191, 1), NA())</f>
        <v>#N/A</v>
      </c>
      <c r="P181" s="358" t="e">
        <f>IF(ISNUMBER(Regressions!R191),ROUND(Regressions!R191, 1), NA())</f>
        <v>#N/A</v>
      </c>
      <c r="Q181" s="258">
        <f>IF(ISNUMBER(Regressions!S191),ROUND(Regressions!S191, 1), NA())</f>
        <v>9</v>
      </c>
      <c r="R181" s="359" t="e">
        <f>IF(ISNUMBER(Regressions!T191),ROUND(Regressions!T191, 1), NA())</f>
        <v>#N/A</v>
      </c>
      <c r="S181" s="256" t="e">
        <f>IF(ISNUMBER(Regressions!U191),ROUND(Regressions!U191, 1), NA())</f>
        <v>#N/A</v>
      </c>
    </row>
    <row xmlns:x14ac="http://schemas.microsoft.com/office/spreadsheetml/2009/9/ac" r="182" x14ac:dyDescent="0.2">
      <c r="A182" s="362" t="str">
        <f>IF(ISBLANK(Regressions!A192), " ", Regressions!A192)</f>
        <v>Senegal</v>
      </c>
      <c r="B182" s="363">
        <f>IF(ISBLANK(Regressions!B192), " ", Regressions!B192)</f>
        <v>2023</v>
      </c>
      <c r="C182" s="364" t="str">
        <f>IF(ISBLANK(Regressions!C192), " ", Regressions!C192)</f>
        <v>Secondary</v>
      </c>
      <c r="D182" s="365">
        <f>IF(ISBLANK(Regressions!D192), " ", Regressions!D192)</f>
        <v>2669392</v>
      </c>
      <c r="E182" s="366" t="e">
        <f>IF(ISNUMBER(Regressions!E192),ROUND(Regressions!E192, 1), NA())</f>
        <v>#N/A</v>
      </c>
      <c r="F182" s="367">
        <f>IF(ISNUMBER(Regressions!F192),ROUND(Regressions!F192, 1), NA())</f>
        <v>100</v>
      </c>
      <c r="G182" s="368" t="e">
        <f>IF(ISNUMBER(Regressions!G192),ROUND(Regressions!G192, 1), NA())</f>
        <v>#N/A</v>
      </c>
      <c r="H182" s="369" t="e">
        <f>IF(ISNUMBER(Regressions!H192),ROUND(Regressions!H192, 1), NA())</f>
        <v>#N/A</v>
      </c>
      <c r="I182" s="370">
        <f>IF(ISNUMBER(Regressions!I192),ROUND(Regressions!I192, 1), NA())</f>
        <v>0</v>
      </c>
      <c r="J182" s="371">
        <f>IF(ISNUMBER(Regressions!K192),ROUND(Regressions!K192, 1), NA())</f>
        <v>91.6</v>
      </c>
      <c r="K182" s="367" t="e">
        <f>IF(ISNUMBER(Regressions!L192),ROUND(Regressions!L192, 1), NA())</f>
        <v>#N/A</v>
      </c>
      <c r="L182" s="372" t="e">
        <f>IF(ISNUMBER(Regressions!M192),ROUND(Regressions!M192, 1), NA())</f>
        <v>#N/A</v>
      </c>
      <c r="M182" s="369" t="e">
        <f>IF(ISNUMBER(Regressions!N192),ROUND(Regressions!N192, 1), NA())</f>
        <v>#N/A</v>
      </c>
      <c r="N182" s="370">
        <f>IF(ISNUMBER(Regressions!O192),ROUND(Regressions!O192, 1), NA())</f>
        <v>8.4</v>
      </c>
      <c r="O182" s="371" t="e">
        <f>IF(ISNUMBER(Regressions!Q192),ROUND(Regressions!Q192, 1), NA())</f>
        <v>#N/A</v>
      </c>
      <c r="P182" s="367" t="e">
        <f>IF(ISNUMBER(Regressions!R192),ROUND(Regressions!R192, 1), NA())</f>
        <v>#N/A</v>
      </c>
      <c r="Q182" s="373">
        <f>IF(ISNUMBER(Regressions!S192),ROUND(Regressions!S192, 1), NA())</f>
        <v>9</v>
      </c>
      <c r="R182" s="369" t="e">
        <f>IF(ISNUMBER(Regressions!T192),ROUND(Regressions!T192, 1), NA())</f>
        <v>#N/A</v>
      </c>
      <c r="S182" s="370" t="e">
        <f>IF(ISNUMBER(Regressions!U192),ROUND(Regressions!U192, 1), NA())</f>
        <v>#N/A</v>
      </c>
    </row>
    <row xmlns:x14ac="http://schemas.microsoft.com/office/spreadsheetml/2009/9/ac" r="183" hidden="true" x14ac:dyDescent="0.2">
      <c r="A183" s="354" t="str">
        <f>IF(ISBLANK(Regressions!A193), " ", Regressions!A193)</f>
        <v>Senegal</v>
      </c>
      <c r="B183" s="355">
        <f>IF(ISBLANK(Regressions!B193), " ", Regressions!B193)</f>
        <v>2024</v>
      </c>
      <c r="C183" s="361" t="str">
        <f>IF(ISBLANK(Regressions!C193), " ", Regressions!C193)</f>
        <v>Secondary</v>
      </c>
      <c r="D183" s="357" t="str">
        <f>IF(ISBLANK(Regressions!D193), " ", Regressions!D193)</f>
        <v> </v>
      </c>
      <c r="E183" s="254" t="e">
        <f>IF(ISNUMBER(Regressions!E193),ROUND(Regressions!E193, 1), NA())</f>
        <v>#N/A</v>
      </c>
      <c r="F183" s="358" t="e">
        <f>IF(ISNUMBER(Regressions!F193),ROUND(Regressions!F193, 1), NA())</f>
        <v>#N/A</v>
      </c>
      <c r="G183" s="255" t="e">
        <f>IF(ISNUMBER(Regressions!G193),ROUND(Regressions!G193, 1), NA())</f>
        <v>#N/A</v>
      </c>
      <c r="H183" s="359" t="e">
        <f>IF(ISNUMBER(Regressions!H193),ROUND(Regressions!H193, 1), NA())</f>
        <v>#N/A</v>
      </c>
      <c r="I183" s="256" t="e">
        <f>IF(ISNUMBER(Regressions!I193),ROUND(Regressions!I193, 1), NA())</f>
        <v>#N/A</v>
      </c>
      <c r="J183" s="360" t="e">
        <f>IF(ISNUMBER(Regressions!K193),ROUND(Regressions!K193, 1), NA())</f>
        <v>#N/A</v>
      </c>
      <c r="K183" s="358" t="e">
        <f>IF(ISNUMBER(Regressions!L193),ROUND(Regressions!L193, 1), NA())</f>
        <v>#N/A</v>
      </c>
      <c r="L183" s="257" t="e">
        <f>IF(ISNUMBER(Regressions!M193),ROUND(Regressions!M193, 1), NA())</f>
        <v>#N/A</v>
      </c>
      <c r="M183" s="359" t="e">
        <f>IF(ISNUMBER(Regressions!N193),ROUND(Regressions!N193, 1), NA())</f>
        <v>#N/A</v>
      </c>
      <c r="N183" s="256" t="e">
        <f>IF(ISNUMBER(Regressions!O193),ROUND(Regressions!O193, 1), NA())</f>
        <v>#N/A</v>
      </c>
      <c r="O183" s="360" t="e">
        <f>IF(ISNUMBER(Regressions!Q193),ROUND(Regressions!Q193, 1), NA())</f>
        <v>#N/A</v>
      </c>
      <c r="P183" s="358" t="e">
        <f>IF(ISNUMBER(Regressions!R193),ROUND(Regressions!R193, 1), NA())</f>
        <v>#N/A</v>
      </c>
      <c r="Q183" s="258" t="e">
        <f>IF(ISNUMBER(Regressions!S193),ROUND(Regressions!S193, 1), NA())</f>
        <v>#N/A</v>
      </c>
      <c r="R183" s="359" t="e">
        <f>IF(ISNUMBER(Regressions!T193),ROUND(Regressions!T193, 1), NA())</f>
        <v>#N/A</v>
      </c>
      <c r="S183" s="256" t="e">
        <f>IF(ISNUMBER(Regressions!U193),ROUND(Regressions!U193, 1), NA())</f>
        <v>#N/A</v>
      </c>
    </row>
    <row xmlns:x14ac="http://schemas.microsoft.com/office/spreadsheetml/2009/9/ac" r="184" hidden="true" x14ac:dyDescent="0.2">
      <c r="A184" s="354" t="str">
        <f>IF(ISBLANK(Regressions!A194), " ", Regressions!A194)</f>
        <v>Senegal</v>
      </c>
      <c r="B184" s="355">
        <f>IF(ISBLANK(Regressions!B194), " ", Regressions!B194)</f>
        <v>2025</v>
      </c>
      <c r="C184" s="361" t="str">
        <f>IF(ISBLANK(Regressions!C194), " ", Regressions!C194)</f>
        <v>Secondary</v>
      </c>
      <c r="D184" s="357" t="str">
        <f>IF(ISBLANK(Regressions!D194), " ", Regressions!D194)</f>
        <v> </v>
      </c>
      <c r="E184" s="254" t="e">
        <f>IF(ISNUMBER(Regressions!E194),ROUND(Regressions!E194, 1), NA())</f>
        <v>#N/A</v>
      </c>
      <c r="F184" s="358" t="e">
        <f>IF(ISNUMBER(Regressions!F194),ROUND(Regressions!F194, 1), NA())</f>
        <v>#N/A</v>
      </c>
      <c r="G184" s="255" t="e">
        <f>IF(ISNUMBER(Regressions!G194),ROUND(Regressions!G194, 1), NA())</f>
        <v>#N/A</v>
      </c>
      <c r="H184" s="359" t="e">
        <f>IF(ISNUMBER(Regressions!H194),ROUND(Regressions!H194, 1), NA())</f>
        <v>#N/A</v>
      </c>
      <c r="I184" s="256" t="e">
        <f>IF(ISNUMBER(Regressions!I194),ROUND(Regressions!I194, 1), NA())</f>
        <v>#N/A</v>
      </c>
      <c r="J184" s="360" t="e">
        <f>IF(ISNUMBER(Regressions!K194),ROUND(Regressions!K194, 1), NA())</f>
        <v>#N/A</v>
      </c>
      <c r="K184" s="358" t="e">
        <f>IF(ISNUMBER(Regressions!L194),ROUND(Regressions!L194, 1), NA())</f>
        <v>#N/A</v>
      </c>
      <c r="L184" s="257" t="e">
        <f>IF(ISNUMBER(Regressions!M194),ROUND(Regressions!M194, 1), NA())</f>
        <v>#N/A</v>
      </c>
      <c r="M184" s="359" t="e">
        <f>IF(ISNUMBER(Regressions!N194),ROUND(Regressions!N194, 1), NA())</f>
        <v>#N/A</v>
      </c>
      <c r="N184" s="256" t="e">
        <f>IF(ISNUMBER(Regressions!O194),ROUND(Regressions!O194, 1), NA())</f>
        <v>#N/A</v>
      </c>
      <c r="O184" s="360" t="e">
        <f>IF(ISNUMBER(Regressions!Q194),ROUND(Regressions!Q194, 1), NA())</f>
        <v>#N/A</v>
      </c>
      <c r="P184" s="358" t="e">
        <f>IF(ISNUMBER(Regressions!R194),ROUND(Regressions!R194, 1), NA())</f>
        <v>#N/A</v>
      </c>
      <c r="Q184" s="258" t="e">
        <f>IF(ISNUMBER(Regressions!S194),ROUND(Regressions!S194, 1), NA())</f>
        <v>#N/A</v>
      </c>
      <c r="R184" s="359" t="e">
        <f>IF(ISNUMBER(Regressions!T194),ROUND(Regressions!T194, 1), NA())</f>
        <v>#N/A</v>
      </c>
      <c r="S184" s="256" t="e">
        <f>IF(ISNUMBER(Regressions!U194),ROUND(Regressions!U194, 1), NA())</f>
        <v>#N/A</v>
      </c>
    </row>
    <row xmlns:x14ac="http://schemas.microsoft.com/office/spreadsheetml/2009/9/ac" r="185" hidden="true" x14ac:dyDescent="0.2">
      <c r="A185" s="354" t="str">
        <f>IF(ISBLANK(Regressions!A195), " ", Regressions!A195)</f>
        <v>Senegal</v>
      </c>
      <c r="B185" s="355">
        <f>IF(ISBLANK(Regressions!B195), " ", Regressions!B195)</f>
        <v>2026</v>
      </c>
      <c r="C185" s="361" t="str">
        <f>IF(ISBLANK(Regressions!C195), " ", Regressions!C195)</f>
        <v>Secondary</v>
      </c>
      <c r="D185" s="357" t="str">
        <f>IF(ISBLANK(Regressions!D195), " ", Regressions!D195)</f>
        <v> </v>
      </c>
      <c r="E185" s="254" t="e">
        <f>IF(ISNUMBER(Regressions!E195),ROUND(Regressions!E195, 1), NA())</f>
        <v>#N/A</v>
      </c>
      <c r="F185" s="358" t="e">
        <f>IF(ISNUMBER(Regressions!F195),ROUND(Regressions!F195, 1), NA())</f>
        <v>#N/A</v>
      </c>
      <c r="G185" s="255" t="e">
        <f>IF(ISNUMBER(Regressions!G195),ROUND(Regressions!G195, 1), NA())</f>
        <v>#N/A</v>
      </c>
      <c r="H185" s="359" t="e">
        <f>IF(ISNUMBER(Regressions!H195),ROUND(Regressions!H195, 1), NA())</f>
        <v>#N/A</v>
      </c>
      <c r="I185" s="256" t="e">
        <f>IF(ISNUMBER(Regressions!I195),ROUND(Regressions!I195, 1), NA())</f>
        <v>#N/A</v>
      </c>
      <c r="J185" s="360" t="e">
        <f>IF(ISNUMBER(Regressions!K195),ROUND(Regressions!K195, 1), NA())</f>
        <v>#N/A</v>
      </c>
      <c r="K185" s="358" t="e">
        <f>IF(ISNUMBER(Regressions!L195),ROUND(Regressions!L195, 1), NA())</f>
        <v>#N/A</v>
      </c>
      <c r="L185" s="257" t="e">
        <f>IF(ISNUMBER(Regressions!M195),ROUND(Regressions!M195, 1), NA())</f>
        <v>#N/A</v>
      </c>
      <c r="M185" s="359" t="e">
        <f>IF(ISNUMBER(Regressions!N195),ROUND(Regressions!N195, 1), NA())</f>
        <v>#N/A</v>
      </c>
      <c r="N185" s="256" t="e">
        <f>IF(ISNUMBER(Regressions!O195),ROUND(Regressions!O195, 1), NA())</f>
        <v>#N/A</v>
      </c>
      <c r="O185" s="360" t="e">
        <f>IF(ISNUMBER(Regressions!Q195),ROUND(Regressions!Q195, 1), NA())</f>
        <v>#N/A</v>
      </c>
      <c r="P185" s="358" t="e">
        <f>IF(ISNUMBER(Regressions!R195),ROUND(Regressions!R195, 1), NA())</f>
        <v>#N/A</v>
      </c>
      <c r="Q185" s="258" t="e">
        <f>IF(ISNUMBER(Regressions!S195),ROUND(Regressions!S195, 1), NA())</f>
        <v>#N/A</v>
      </c>
      <c r="R185" s="359" t="e">
        <f>IF(ISNUMBER(Regressions!T195),ROUND(Regressions!T195, 1), NA())</f>
        <v>#N/A</v>
      </c>
      <c r="S185" s="256" t="e">
        <f>IF(ISNUMBER(Regressions!U195),ROUND(Regressions!U195, 1), NA())</f>
        <v>#N/A</v>
      </c>
    </row>
    <row xmlns:x14ac="http://schemas.microsoft.com/office/spreadsheetml/2009/9/ac" r="186" hidden="true" x14ac:dyDescent="0.2">
      <c r="A186" s="354" t="str">
        <f>IF(ISBLANK(Regressions!A196), " ", Regressions!A196)</f>
        <v>Senegal</v>
      </c>
      <c r="B186" s="355">
        <f>IF(ISBLANK(Regressions!B196), " ", Regressions!B196)</f>
        <v>2027</v>
      </c>
      <c r="C186" s="361" t="str">
        <f>IF(ISBLANK(Regressions!C196), " ", Regressions!C196)</f>
        <v>Secondary</v>
      </c>
      <c r="D186" s="357" t="str">
        <f>IF(ISBLANK(Regressions!D196), " ", Regressions!D196)</f>
        <v> </v>
      </c>
      <c r="E186" s="254" t="e">
        <f>IF(ISNUMBER(Regressions!E196),ROUND(Regressions!E196, 1), NA())</f>
        <v>#N/A</v>
      </c>
      <c r="F186" s="358" t="e">
        <f>IF(ISNUMBER(Regressions!F196),ROUND(Regressions!F196, 1), NA())</f>
        <v>#N/A</v>
      </c>
      <c r="G186" s="255" t="e">
        <f>IF(ISNUMBER(Regressions!G196),ROUND(Regressions!G196, 1), NA())</f>
        <v>#N/A</v>
      </c>
      <c r="H186" s="359" t="e">
        <f>IF(ISNUMBER(Regressions!H196),ROUND(Regressions!H196, 1), NA())</f>
        <v>#N/A</v>
      </c>
      <c r="I186" s="256" t="e">
        <f>IF(ISNUMBER(Regressions!I196),ROUND(Regressions!I196, 1), NA())</f>
        <v>#N/A</v>
      </c>
      <c r="J186" s="360" t="e">
        <f>IF(ISNUMBER(Regressions!K196),ROUND(Regressions!K196, 1), NA())</f>
        <v>#N/A</v>
      </c>
      <c r="K186" s="358" t="e">
        <f>IF(ISNUMBER(Regressions!L196),ROUND(Regressions!L196, 1), NA())</f>
        <v>#N/A</v>
      </c>
      <c r="L186" s="257" t="e">
        <f>IF(ISNUMBER(Regressions!M196),ROUND(Regressions!M196, 1), NA())</f>
        <v>#N/A</v>
      </c>
      <c r="M186" s="359" t="e">
        <f>IF(ISNUMBER(Regressions!N196),ROUND(Regressions!N196, 1), NA())</f>
        <v>#N/A</v>
      </c>
      <c r="N186" s="256" t="e">
        <f>IF(ISNUMBER(Regressions!O196),ROUND(Regressions!O196, 1), NA())</f>
        <v>#N/A</v>
      </c>
      <c r="O186" s="360" t="e">
        <f>IF(ISNUMBER(Regressions!Q196),ROUND(Regressions!Q196, 1), NA())</f>
        <v>#N/A</v>
      </c>
      <c r="P186" s="358" t="e">
        <f>IF(ISNUMBER(Regressions!R196),ROUND(Regressions!R196, 1), NA())</f>
        <v>#N/A</v>
      </c>
      <c r="Q186" s="258" t="e">
        <f>IF(ISNUMBER(Regressions!S196),ROUND(Regressions!S196, 1), NA())</f>
        <v>#N/A</v>
      </c>
      <c r="R186" s="359" t="e">
        <f>IF(ISNUMBER(Regressions!T196),ROUND(Regressions!T196, 1), NA())</f>
        <v>#N/A</v>
      </c>
      <c r="S186" s="256" t="e">
        <f>IF(ISNUMBER(Regressions!U196),ROUND(Regressions!U196, 1), NA())</f>
        <v>#N/A</v>
      </c>
    </row>
    <row xmlns:x14ac="http://schemas.microsoft.com/office/spreadsheetml/2009/9/ac" r="187" hidden="true" x14ac:dyDescent="0.2">
      <c r="A187" s="354" t="str">
        <f>IF(ISBLANK(Regressions!A197), " ", Regressions!A197)</f>
        <v>Senegal</v>
      </c>
      <c r="B187" s="355">
        <f>IF(ISBLANK(Regressions!B197), " ", Regressions!B197)</f>
        <v>2028</v>
      </c>
      <c r="C187" s="361" t="str">
        <f>IF(ISBLANK(Regressions!C197), " ", Regressions!C197)</f>
        <v>Secondary</v>
      </c>
      <c r="D187" s="357" t="str">
        <f>IF(ISBLANK(Regressions!D197), " ", Regressions!D197)</f>
        <v> </v>
      </c>
      <c r="E187" s="254" t="e">
        <f>IF(ISNUMBER(Regressions!E197),ROUND(Regressions!E197, 1), NA())</f>
        <v>#N/A</v>
      </c>
      <c r="F187" s="358" t="e">
        <f>IF(ISNUMBER(Regressions!F197),ROUND(Regressions!F197, 1), NA())</f>
        <v>#N/A</v>
      </c>
      <c r="G187" s="255" t="e">
        <f>IF(ISNUMBER(Regressions!G197),ROUND(Regressions!G197, 1), NA())</f>
        <v>#N/A</v>
      </c>
      <c r="H187" s="359" t="e">
        <f>IF(ISNUMBER(Regressions!H197),ROUND(Regressions!H197, 1), NA())</f>
        <v>#N/A</v>
      </c>
      <c r="I187" s="256" t="e">
        <f>IF(ISNUMBER(Regressions!I197),ROUND(Regressions!I197, 1), NA())</f>
        <v>#N/A</v>
      </c>
      <c r="J187" s="360" t="e">
        <f>IF(ISNUMBER(Regressions!K197),ROUND(Regressions!K197, 1), NA())</f>
        <v>#N/A</v>
      </c>
      <c r="K187" s="358" t="e">
        <f>IF(ISNUMBER(Regressions!L197),ROUND(Regressions!L197, 1), NA())</f>
        <v>#N/A</v>
      </c>
      <c r="L187" s="257" t="e">
        <f>IF(ISNUMBER(Regressions!M197),ROUND(Regressions!M197, 1), NA())</f>
        <v>#N/A</v>
      </c>
      <c r="M187" s="359" t="e">
        <f>IF(ISNUMBER(Regressions!N197),ROUND(Regressions!N197, 1), NA())</f>
        <v>#N/A</v>
      </c>
      <c r="N187" s="256" t="e">
        <f>IF(ISNUMBER(Regressions!O197),ROUND(Regressions!O197, 1), NA())</f>
        <v>#N/A</v>
      </c>
      <c r="O187" s="360" t="e">
        <f>IF(ISNUMBER(Regressions!Q197),ROUND(Regressions!Q197, 1), NA())</f>
        <v>#N/A</v>
      </c>
      <c r="P187" s="358" t="e">
        <f>IF(ISNUMBER(Regressions!R197),ROUND(Regressions!R197, 1), NA())</f>
        <v>#N/A</v>
      </c>
      <c r="Q187" s="258" t="e">
        <f>IF(ISNUMBER(Regressions!S197),ROUND(Regressions!S197, 1), NA())</f>
        <v>#N/A</v>
      </c>
      <c r="R187" s="359" t="e">
        <f>IF(ISNUMBER(Regressions!T197),ROUND(Regressions!T197, 1), NA())</f>
        <v>#N/A</v>
      </c>
      <c r="S187" s="256" t="e">
        <f>IF(ISNUMBER(Regressions!U197),ROUND(Regressions!U197, 1), NA())</f>
        <v>#N/A</v>
      </c>
    </row>
    <row xmlns:x14ac="http://schemas.microsoft.com/office/spreadsheetml/2009/9/ac" r="188" hidden="true" x14ac:dyDescent="0.2">
      <c r="A188" s="354" t="str">
        <f>IF(ISBLANK(Regressions!A198), " ", Regressions!A198)</f>
        <v>Senegal</v>
      </c>
      <c r="B188" s="355">
        <f>IF(ISBLANK(Regressions!B198), " ", Regressions!B198)</f>
        <v>2029</v>
      </c>
      <c r="C188" s="361" t="str">
        <f>IF(ISBLANK(Regressions!C198), " ", Regressions!C198)</f>
        <v>Secondary</v>
      </c>
      <c r="D188" s="357" t="str">
        <f>IF(ISBLANK(Regressions!D198), " ", Regressions!D198)</f>
        <v> </v>
      </c>
      <c r="E188" s="254" t="e">
        <f>IF(ISNUMBER(Regressions!E198),ROUND(Regressions!E198, 1), NA())</f>
        <v>#N/A</v>
      </c>
      <c r="F188" s="358" t="e">
        <f>IF(ISNUMBER(Regressions!F198),ROUND(Regressions!F198, 1), NA())</f>
        <v>#N/A</v>
      </c>
      <c r="G188" s="255" t="e">
        <f>IF(ISNUMBER(Regressions!G198),ROUND(Regressions!G198, 1), NA())</f>
        <v>#N/A</v>
      </c>
      <c r="H188" s="359" t="e">
        <f>IF(ISNUMBER(Regressions!H198),ROUND(Regressions!H198, 1), NA())</f>
        <v>#N/A</v>
      </c>
      <c r="I188" s="256" t="e">
        <f>IF(ISNUMBER(Regressions!I198),ROUND(Regressions!I198, 1), NA())</f>
        <v>#N/A</v>
      </c>
      <c r="J188" s="360" t="e">
        <f>IF(ISNUMBER(Regressions!K198),ROUND(Regressions!K198, 1), NA())</f>
        <v>#N/A</v>
      </c>
      <c r="K188" s="358" t="e">
        <f>IF(ISNUMBER(Regressions!L198),ROUND(Regressions!L198, 1), NA())</f>
        <v>#N/A</v>
      </c>
      <c r="L188" s="257" t="e">
        <f>IF(ISNUMBER(Regressions!M198),ROUND(Regressions!M198, 1), NA())</f>
        <v>#N/A</v>
      </c>
      <c r="M188" s="359" t="e">
        <f>IF(ISNUMBER(Regressions!N198),ROUND(Regressions!N198, 1), NA())</f>
        <v>#N/A</v>
      </c>
      <c r="N188" s="256" t="e">
        <f>IF(ISNUMBER(Regressions!O198),ROUND(Regressions!O198, 1), NA())</f>
        <v>#N/A</v>
      </c>
      <c r="O188" s="360" t="e">
        <f>IF(ISNUMBER(Regressions!Q198),ROUND(Regressions!Q198, 1), NA())</f>
        <v>#N/A</v>
      </c>
      <c r="P188" s="358" t="e">
        <f>IF(ISNUMBER(Regressions!R198),ROUND(Regressions!R198, 1), NA())</f>
        <v>#N/A</v>
      </c>
      <c r="Q188" s="258" t="e">
        <f>IF(ISNUMBER(Regressions!S198),ROUND(Regressions!S198, 1), NA())</f>
        <v>#N/A</v>
      </c>
      <c r="R188" s="359" t="e">
        <f>IF(ISNUMBER(Regressions!T198),ROUND(Regressions!T198, 1), NA())</f>
        <v>#N/A</v>
      </c>
      <c r="S188" s="256" t="e">
        <f>IF(ISNUMBER(Regressions!U198),ROUND(Regressions!U198, 1), NA())</f>
        <v>#N/A</v>
      </c>
    </row>
    <row xmlns:x14ac="http://schemas.microsoft.com/office/spreadsheetml/2009/9/ac" r="189" hidden="true" x14ac:dyDescent="0.2">
      <c r="A189" s="354" t="str">
        <f>IF(ISBLANK(Regressions!A199), " ", Regressions!A199)</f>
        <v>Senegal</v>
      </c>
      <c r="B189" s="355">
        <f>IF(ISBLANK(Regressions!B199), " ", Regressions!B199)</f>
        <v>2030</v>
      </c>
      <c r="C189" s="361" t="str">
        <f>IF(ISBLANK(Regressions!C199), " ", Regressions!C199)</f>
        <v>Secondary</v>
      </c>
      <c r="D189" s="357" t="str">
        <f>IF(ISBLANK(Regressions!D199), " ", Regressions!D199)</f>
        <v> </v>
      </c>
      <c r="E189" s="254" t="e">
        <f>IF(ISNUMBER(Regressions!E199),ROUND(Regressions!E199, 1), NA())</f>
        <v>#N/A</v>
      </c>
      <c r="F189" s="358" t="e">
        <f>IF(ISNUMBER(Regressions!F199),ROUND(Regressions!F199, 1), NA())</f>
        <v>#N/A</v>
      </c>
      <c r="G189" s="255" t="e">
        <f>IF(ISNUMBER(Regressions!G199),ROUND(Regressions!G199, 1), NA())</f>
        <v>#N/A</v>
      </c>
      <c r="H189" s="359" t="e">
        <f>IF(ISNUMBER(Regressions!H199),ROUND(Regressions!H199, 1), NA())</f>
        <v>#N/A</v>
      </c>
      <c r="I189" s="256" t="e">
        <f>IF(ISNUMBER(Regressions!I199),ROUND(Regressions!I199, 1), NA())</f>
        <v>#N/A</v>
      </c>
      <c r="J189" s="360" t="e">
        <f>IF(ISNUMBER(Regressions!K199),ROUND(Regressions!K199, 1), NA())</f>
        <v>#N/A</v>
      </c>
      <c r="K189" s="358" t="e">
        <f>IF(ISNUMBER(Regressions!L199),ROUND(Regressions!L199, 1), NA())</f>
        <v>#N/A</v>
      </c>
      <c r="L189" s="257" t="e">
        <f>IF(ISNUMBER(Regressions!M199),ROUND(Regressions!M199, 1), NA())</f>
        <v>#N/A</v>
      </c>
      <c r="M189" s="359" t="e">
        <f>IF(ISNUMBER(Regressions!N199),ROUND(Regressions!N199, 1), NA())</f>
        <v>#N/A</v>
      </c>
      <c r="N189" s="256" t="e">
        <f>IF(ISNUMBER(Regressions!O199),ROUND(Regressions!O199, 1), NA())</f>
        <v>#N/A</v>
      </c>
      <c r="O189" s="360" t="e">
        <f>IF(ISNUMBER(Regressions!Q199),ROUND(Regressions!Q199, 1), NA())</f>
        <v>#N/A</v>
      </c>
      <c r="P189" s="358" t="e">
        <f>IF(ISNUMBER(Regressions!R199),ROUND(Regressions!R199, 1), NA())</f>
        <v>#N/A</v>
      </c>
      <c r="Q189" s="258" t="e">
        <f>IF(ISNUMBER(Regressions!S199),ROUND(Regressions!S199, 1), NA())</f>
        <v>#N/A</v>
      </c>
      <c r="R189" s="359" t="e">
        <f>IF(ISNUMBER(Regressions!T199),ROUND(Regressions!T199, 1), NA())</f>
        <v>#N/A</v>
      </c>
      <c r="S189" s="256" t="e">
        <f>IF(ISNUMBER(Regressions!U199),ROUND(Regressions!U199, 1), NA())</f>
        <v>#N/A</v>
      </c>
    </row>
    <row xmlns:x14ac="http://schemas.microsoft.com/office/spreadsheetml/2009/9/ac" r="211" x14ac:dyDescent="0.2">
      <c r="A211" s="420"/>
      <c r="B211" s="421"/>
      <c r="C211" s="422"/>
      <c r="D211" s="408"/>
      <c r="E211" s="423"/>
      <c r="F211" s="423"/>
      <c r="G211" s="424"/>
      <c r="H211" s="423"/>
      <c r="I211" s="424"/>
      <c r="J211" s="425"/>
      <c r="K211" s="425"/>
      <c r="L211" s="423"/>
      <c r="M211" s="425"/>
      <c r="N211" s="426"/>
      <c r="O211" s="408"/>
      <c r="P211" s="408"/>
      <c r="Q211" s="408"/>
      <c r="R211" s="408"/>
      <c r="S211" s="408"/>
      <c r="T211" s="408"/>
      <c r="U211" s="408"/>
      <c r="V211" s="408"/>
      <c r="W211" s="408"/>
      <c r="X211" s="408"/>
      <c r="Y211" s="408"/>
      <c r="Z211" s="408"/>
      <c r="AA211" s="408"/>
      <c r="AB211" s="408"/>
      <c r="AC211" s="40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58</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38</v>
      </c>
      <c r="B2" s="37"/>
      <c r="C2" s="37"/>
      <c r="D2" s="259" t="s">
        <v>14</v>
      </c>
      <c r="E2" s="36"/>
      <c r="F2" s="36"/>
      <c r="G2" s="55"/>
      <c r="H2" s="36"/>
      <c r="I2" s="36"/>
      <c r="J2" s="55"/>
      <c r="K2" s="38"/>
      <c r="L2" s="38"/>
      <c r="M2" s="55"/>
      <c r="N2" s="38"/>
      <c r="O2" s="38"/>
      <c r="P2" s="55"/>
      <c r="Q2" s="38"/>
      <c r="R2" s="38"/>
      <c r="S2" s="55"/>
      <c r="T2" s="38"/>
      <c r="U2" s="38"/>
      <c r="V2" s="260" t="s">
        <v>15</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5" t="s">
        <v>16</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17</v>
      </c>
      <c r="O3" s="42"/>
      <c r="P3" s="42" t="s">
        <v>18</v>
      </c>
      <c r="Q3" s="42"/>
      <c r="R3" s="42"/>
      <c r="S3" s="42" t="s">
        <v>19</v>
      </c>
      <c r="U3" s="42"/>
      <c r="V3" s="42" t="s">
        <v>7</v>
      </c>
      <c r="W3" s="33"/>
      <c r="X3" s="42"/>
      <c r="Y3" s="42"/>
      <c r="Z3" s="42"/>
      <c r="AA3" s="42" t="s">
        <v>1</v>
      </c>
      <c r="AB3" s="42"/>
      <c r="AC3" s="42"/>
      <c r="AD3" s="42"/>
      <c r="AE3" s="42"/>
      <c r="AF3" s="42" t="s">
        <v>2</v>
      </c>
      <c r="AG3" s="33"/>
      <c r="AH3" s="42"/>
      <c r="AI3" s="42"/>
      <c r="AJ3" s="42"/>
      <c r="AK3" s="42" t="s">
        <v>17</v>
      </c>
      <c r="AL3" s="42"/>
      <c r="AM3" s="42"/>
      <c r="AN3" s="42"/>
      <c r="AO3" s="42"/>
      <c r="AP3" s="42" t="s">
        <v>18</v>
      </c>
      <c r="AQ3" s="42"/>
      <c r="AR3" s="42"/>
      <c r="AS3" s="42"/>
      <c r="AT3" s="42"/>
      <c r="AU3" s="42" t="s">
        <v>19</v>
      </c>
      <c r="AV3" s="42"/>
      <c r="AW3" s="42"/>
      <c r="AX3" s="42"/>
      <c r="AY3" s="42"/>
      <c r="AZ3" s="42" t="s">
        <v>7</v>
      </c>
      <c r="BA3" s="33"/>
      <c r="BB3" s="42"/>
      <c r="BC3" s="42" t="s">
        <v>1</v>
      </c>
      <c r="BD3" s="33"/>
      <c r="BE3" s="42"/>
      <c r="BF3" s="42" t="s">
        <v>2</v>
      </c>
      <c r="BG3" s="42"/>
      <c r="BH3" s="42"/>
      <c r="BI3" s="42" t="s">
        <v>17</v>
      </c>
      <c r="BJ3" s="33"/>
      <c r="BK3" s="42"/>
      <c r="BL3" s="42" t="s">
        <v>18</v>
      </c>
      <c r="BM3" s="33"/>
      <c r="BN3" s="42"/>
      <c r="BO3" s="42" t="s">
        <v>19</v>
      </c>
      <c r="BP3" s="33"/>
      <c r="BQ3" s="42"/>
      <c r="BS3" s="42" t="s">
        <v>7</v>
      </c>
      <c r="BU3" s="42"/>
      <c r="BV3" s="42" t="s">
        <v>1</v>
      </c>
      <c r="BX3" s="42"/>
      <c r="BY3" s="42" t="s">
        <v>2</v>
      </c>
      <c r="CA3" s="42"/>
      <c r="CB3" s="42" t="s">
        <v>17</v>
      </c>
      <c r="CD3" s="42"/>
      <c r="CE3" s="42" t="s">
        <v>18</v>
      </c>
      <c r="CG3" s="42"/>
      <c r="CH3" s="42" t="s">
        <v>19</v>
      </c>
      <c r="CJ3" s="42"/>
      <c r="CK3" s="42" t="s">
        <v>7</v>
      </c>
      <c r="CM3" s="42"/>
      <c r="CN3" s="33"/>
      <c r="CO3" s="33"/>
      <c r="CP3" s="42" t="s">
        <v>1</v>
      </c>
      <c r="CR3" s="33"/>
      <c r="CS3" s="42"/>
      <c r="CT3" s="33"/>
      <c r="CU3" s="42" t="s">
        <v>2</v>
      </c>
      <c r="CW3" s="42"/>
      <c r="CX3" s="33"/>
      <c r="CY3" s="33"/>
      <c r="CZ3" s="42" t="s">
        <v>17</v>
      </c>
      <c r="DB3" s="33"/>
      <c r="DC3" s="42"/>
      <c r="DD3" s="33"/>
      <c r="DE3" s="42" t="s">
        <v>18</v>
      </c>
      <c r="DG3" s="33"/>
      <c r="DH3" s="33"/>
      <c r="DI3" s="33"/>
      <c r="DJ3" s="42" t="s">
        <v>19</v>
      </c>
      <c r="DL3" s="33"/>
      <c r="DM3" s="33"/>
      <c r="DN3" s="33"/>
      <c r="DO3" s="42" t="s">
        <v>7</v>
      </c>
      <c r="DP3" s="42"/>
      <c r="DQ3" s="42"/>
      <c r="DR3" s="42" t="s">
        <v>1</v>
      </c>
      <c r="DS3" s="42"/>
      <c r="DT3" s="42"/>
      <c r="DU3" s="42" t="s">
        <v>2</v>
      </c>
      <c r="DV3" s="42"/>
      <c r="DW3" s="42"/>
      <c r="DX3" s="42" t="s">
        <v>17</v>
      </c>
      <c r="DY3" s="42"/>
      <c r="DZ3" s="42"/>
      <c r="EA3" s="42" t="s">
        <v>18</v>
      </c>
      <c r="EB3" s="42"/>
      <c r="EC3" s="42"/>
      <c r="ED3" s="42"/>
      <c r="EE3" s="42" t="s">
        <v>19</v>
      </c>
      <c r="EF3" s="42"/>
    </row>
    <row xmlns:x14ac="http://schemas.microsoft.com/office/spreadsheetml/2009/9/ac" r="4" s="48" customFormat="true" ht="140.1" customHeight="true" x14ac:dyDescent="0.2">
      <c r="A4" s="43" t="s">
        <v>5</v>
      </c>
      <c r="B4" s="43" t="s">
        <v>6</v>
      </c>
      <c r="C4" s="43" t="s">
        <v>4</v>
      </c>
      <c r="D4" s="141" t="s">
        <v>26</v>
      </c>
      <c r="E4" s="261" t="s">
        <v>20</v>
      </c>
      <c r="F4" s="262" t="s">
        <v>158</v>
      </c>
      <c r="G4" s="141" t="s">
        <v>26</v>
      </c>
      <c r="H4" s="261" t="s">
        <v>20</v>
      </c>
      <c r="I4" s="262" t="s">
        <v>158</v>
      </c>
      <c r="J4" s="141" t="s">
        <v>26</v>
      </c>
      <c r="K4" s="261" t="s">
        <v>20</v>
      </c>
      <c r="L4" s="262" t="s">
        <v>158</v>
      </c>
      <c r="M4" s="141" t="s">
        <v>26</v>
      </c>
      <c r="N4" s="261" t="s">
        <v>20</v>
      </c>
      <c r="O4" s="262" t="s">
        <v>158</v>
      </c>
      <c r="P4" s="141" t="s">
        <v>26</v>
      </c>
      <c r="Q4" s="261" t="s">
        <v>20</v>
      </c>
      <c r="R4" s="262" t="s">
        <v>158</v>
      </c>
      <c r="S4" s="141" t="s">
        <v>26</v>
      </c>
      <c r="T4" s="261" t="s">
        <v>20</v>
      </c>
      <c r="U4" s="263" t="s">
        <v>158</v>
      </c>
      <c r="V4" s="145" t="s">
        <v>26</v>
      </c>
      <c r="W4" s="146" t="s">
        <v>20</v>
      </c>
      <c r="X4" s="146" t="s">
        <v>22</v>
      </c>
      <c r="Y4" s="146" t="s">
        <v>30</v>
      </c>
      <c r="Z4" s="148" t="s">
        <v>159</v>
      </c>
      <c r="AA4" s="145" t="s">
        <v>26</v>
      </c>
      <c r="AB4" s="146" t="s">
        <v>20</v>
      </c>
      <c r="AC4" s="146" t="s">
        <v>22</v>
      </c>
      <c r="AD4" s="146" t="s">
        <v>30</v>
      </c>
      <c r="AE4" s="148" t="s">
        <v>159</v>
      </c>
      <c r="AF4" s="145" t="s">
        <v>26</v>
      </c>
      <c r="AG4" s="146" t="s">
        <v>20</v>
      </c>
      <c r="AH4" s="146" t="s">
        <v>22</v>
      </c>
      <c r="AI4" s="146" t="s">
        <v>30</v>
      </c>
      <c r="AJ4" s="148" t="s">
        <v>159</v>
      </c>
      <c r="AK4" s="145" t="s">
        <v>26</v>
      </c>
      <c r="AL4" s="146" t="s">
        <v>20</v>
      </c>
      <c r="AM4" s="146" t="s">
        <v>22</v>
      </c>
      <c r="AN4" s="146" t="s">
        <v>30</v>
      </c>
      <c r="AO4" s="148" t="s">
        <v>159</v>
      </c>
      <c r="AP4" s="145" t="s">
        <v>26</v>
      </c>
      <c r="AQ4" s="146" t="s">
        <v>20</v>
      </c>
      <c r="AR4" s="146" t="s">
        <v>22</v>
      </c>
      <c r="AS4" s="146" t="s">
        <v>30</v>
      </c>
      <c r="AT4" s="148" t="s">
        <v>159</v>
      </c>
      <c r="AU4" s="145" t="s">
        <v>26</v>
      </c>
      <c r="AV4" s="146" t="s">
        <v>20</v>
      </c>
      <c r="AW4" s="146" t="s">
        <v>22</v>
      </c>
      <c r="AX4" s="146" t="s">
        <v>30</v>
      </c>
      <c r="AY4" s="149" t="s">
        <v>159</v>
      </c>
      <c r="AZ4" s="150" t="s">
        <v>111</v>
      </c>
      <c r="BA4" s="151" t="s">
        <v>110</v>
      </c>
      <c r="BB4" s="152" t="s">
        <v>160</v>
      </c>
      <c r="BC4" s="150" t="s">
        <v>111</v>
      </c>
      <c r="BD4" s="151" t="s">
        <v>110</v>
      </c>
      <c r="BE4" s="152" t="s">
        <v>160</v>
      </c>
      <c r="BF4" s="150" t="s">
        <v>111</v>
      </c>
      <c r="BG4" s="151" t="s">
        <v>110</v>
      </c>
      <c r="BH4" s="152" t="s">
        <v>160</v>
      </c>
      <c r="BI4" s="150" t="s">
        <v>111</v>
      </c>
      <c r="BJ4" s="151" t="s">
        <v>110</v>
      </c>
      <c r="BK4" s="152" t="s">
        <v>160</v>
      </c>
      <c r="BL4" s="150" t="s">
        <v>111</v>
      </c>
      <c r="BM4" s="151" t="s">
        <v>110</v>
      </c>
      <c r="BN4" s="152" t="s">
        <v>160</v>
      </c>
      <c r="BO4" s="150" t="s">
        <v>111</v>
      </c>
      <c r="BP4" s="151" t="s">
        <v>110</v>
      </c>
      <c r="BQ4" s="152" t="s">
        <v>160</v>
      </c>
      <c r="BS4" s="85" t="s">
        <v>26</v>
      </c>
      <c r="BT4" s="86" t="s">
        <v>20</v>
      </c>
      <c r="BU4" s="56" t="s">
        <v>39</v>
      </c>
      <c r="BV4" s="85" t="s">
        <v>26</v>
      </c>
      <c r="BW4" s="86" t="s">
        <v>20</v>
      </c>
      <c r="BX4" s="87" t="s">
        <v>91</v>
      </c>
      <c r="BY4" s="85" t="s">
        <v>26</v>
      </c>
      <c r="BZ4" s="86" t="s">
        <v>20</v>
      </c>
      <c r="CA4" s="49" t="s">
        <v>39</v>
      </c>
      <c r="CB4" s="85" t="s">
        <v>26</v>
      </c>
      <c r="CC4" s="86" t="s">
        <v>20</v>
      </c>
      <c r="CD4" s="56" t="s">
        <v>39</v>
      </c>
      <c r="CE4" s="85" t="s">
        <v>26</v>
      </c>
      <c r="CF4" s="86" t="s">
        <v>20</v>
      </c>
      <c r="CG4" s="87" t="s">
        <v>39</v>
      </c>
      <c r="CH4" s="85" t="s">
        <v>26</v>
      </c>
      <c r="CI4" s="86" t="s">
        <v>20</v>
      </c>
      <c r="CJ4" s="49" t="s">
        <v>39</v>
      </c>
      <c r="CK4" s="89" t="s">
        <v>26</v>
      </c>
      <c r="CL4" s="88" t="s">
        <v>20</v>
      </c>
      <c r="CM4" s="58" t="s">
        <v>52</v>
      </c>
      <c r="CN4" s="58" t="s">
        <v>57</v>
      </c>
      <c r="CO4" s="90" t="s">
        <v>97</v>
      </c>
      <c r="CP4" s="89" t="s">
        <v>26</v>
      </c>
      <c r="CQ4" s="88" t="s">
        <v>20</v>
      </c>
      <c r="CR4" s="50" t="s">
        <v>52</v>
      </c>
      <c r="CS4" s="50" t="s">
        <v>57</v>
      </c>
      <c r="CT4" s="58" t="s">
        <v>97</v>
      </c>
      <c r="CU4" s="89" t="s">
        <v>26</v>
      </c>
      <c r="CV4" s="88" t="s">
        <v>20</v>
      </c>
      <c r="CW4" s="58" t="s">
        <v>52</v>
      </c>
      <c r="CX4" s="58" t="s">
        <v>57</v>
      </c>
      <c r="CY4" s="90" t="s">
        <v>97</v>
      </c>
      <c r="CZ4" s="89" t="s">
        <v>26</v>
      </c>
      <c r="DA4" s="88" t="s">
        <v>20</v>
      </c>
      <c r="DB4" s="50" t="s">
        <v>52</v>
      </c>
      <c r="DC4" s="50" t="s">
        <v>57</v>
      </c>
      <c r="DD4" s="58" t="s">
        <v>97</v>
      </c>
      <c r="DE4" s="89" t="s">
        <v>26</v>
      </c>
      <c r="DF4" s="88" t="s">
        <v>20</v>
      </c>
      <c r="DG4" s="58" t="s">
        <v>52</v>
      </c>
      <c r="DH4" s="58" t="s">
        <v>57</v>
      </c>
      <c r="DI4" s="90" t="s">
        <v>97</v>
      </c>
      <c r="DJ4" s="89" t="s">
        <v>26</v>
      </c>
      <c r="DK4" s="88" t="s">
        <v>20</v>
      </c>
      <c r="DL4" s="50" t="s">
        <v>52</v>
      </c>
      <c r="DM4" s="50" t="s">
        <v>57</v>
      </c>
      <c r="DN4" s="58" t="s">
        <v>97</v>
      </c>
      <c r="DO4" s="47" t="s">
        <v>98</v>
      </c>
      <c r="DP4" s="57" t="s">
        <v>99</v>
      </c>
      <c r="DQ4" s="57" t="s">
        <v>100</v>
      </c>
      <c r="DR4" s="47" t="s">
        <v>98</v>
      </c>
      <c r="DS4" s="57" t="s">
        <v>99</v>
      </c>
      <c r="DT4" s="57" t="s">
        <v>100</v>
      </c>
      <c r="DU4" s="47" t="s">
        <v>98</v>
      </c>
      <c r="DV4" s="57" t="s">
        <v>99</v>
      </c>
      <c r="DW4" s="57" t="s">
        <v>100</v>
      </c>
      <c r="DX4" s="47" t="s">
        <v>98</v>
      </c>
      <c r="DY4" s="57" t="s">
        <v>99</v>
      </c>
      <c r="DZ4" s="57" t="s">
        <v>100</v>
      </c>
      <c r="EA4" s="47" t="s">
        <v>98</v>
      </c>
      <c r="EB4" s="57" t="s">
        <v>99</v>
      </c>
      <c r="EC4" s="57" t="s">
        <v>100</v>
      </c>
      <c r="ED4" s="47" t="s">
        <v>98</v>
      </c>
      <c r="EE4" s="57" t="s">
        <v>99</v>
      </c>
      <c r="EF4" s="57" t="s">
        <v>100</v>
      </c>
    </row>
    <row xmlns:x14ac="http://schemas.microsoft.com/office/spreadsheetml/2009/9/ac" r="5" ht="48" hidden="true" x14ac:dyDescent="0.2">
      <c r="A5" s="43" t="s">
        <v>40</v>
      </c>
      <c r="B5" s="43" t="s">
        <v>41</v>
      </c>
      <c r="C5" s="43" t="s">
        <v>42</v>
      </c>
      <c r="D5" s="141" t="s">
        <v>121</v>
      </c>
      <c r="E5" s="142" t="s">
        <v>43</v>
      </c>
      <c r="F5" s="143" t="s">
        <v>192</v>
      </c>
      <c r="G5" s="141" t="s">
        <v>122</v>
      </c>
      <c r="H5" s="142" t="s">
        <v>44</v>
      </c>
      <c r="I5" s="143" t="s">
        <v>193</v>
      </c>
      <c r="J5" s="141" t="s">
        <v>123</v>
      </c>
      <c r="K5" s="142" t="s">
        <v>45</v>
      </c>
      <c r="L5" s="143" t="s">
        <v>194</v>
      </c>
      <c r="M5" s="141" t="s">
        <v>124</v>
      </c>
      <c r="N5" s="142" t="s">
        <v>85</v>
      </c>
      <c r="O5" s="143" t="s">
        <v>195</v>
      </c>
      <c r="P5" s="141" t="s">
        <v>125</v>
      </c>
      <c r="Q5" s="142" t="s">
        <v>86</v>
      </c>
      <c r="R5" s="143" t="s">
        <v>196</v>
      </c>
      <c r="S5" s="141" t="s">
        <v>126</v>
      </c>
      <c r="T5" s="142" t="s">
        <v>87</v>
      </c>
      <c r="U5" s="144" t="s">
        <v>197</v>
      </c>
      <c r="V5" s="145" t="s">
        <v>115</v>
      </c>
      <c r="W5" s="146" t="s">
        <v>46</v>
      </c>
      <c r="X5" s="147" t="s">
        <v>64</v>
      </c>
      <c r="Y5" s="147" t="s">
        <v>65</v>
      </c>
      <c r="Z5" s="148" t="s">
        <v>198</v>
      </c>
      <c r="AA5" s="145" t="s">
        <v>116</v>
      </c>
      <c r="AB5" s="146" t="s">
        <v>47</v>
      </c>
      <c r="AC5" s="147" t="s">
        <v>66</v>
      </c>
      <c r="AD5" s="147" t="s">
        <v>67</v>
      </c>
      <c r="AE5" s="148" t="s">
        <v>199</v>
      </c>
      <c r="AF5" s="145" t="s">
        <v>117</v>
      </c>
      <c r="AG5" s="146" t="s">
        <v>48</v>
      </c>
      <c r="AH5" s="147" t="s">
        <v>68</v>
      </c>
      <c r="AI5" s="147" t="s">
        <v>69</v>
      </c>
      <c r="AJ5" s="148" t="s">
        <v>200</v>
      </c>
      <c r="AK5" s="145" t="s">
        <v>118</v>
      </c>
      <c r="AL5" s="146" t="s">
        <v>70</v>
      </c>
      <c r="AM5" s="147" t="s">
        <v>71</v>
      </c>
      <c r="AN5" s="147" t="s">
        <v>72</v>
      </c>
      <c r="AO5" s="148" t="s">
        <v>201</v>
      </c>
      <c r="AP5" s="145" t="s">
        <v>119</v>
      </c>
      <c r="AQ5" s="146" t="s">
        <v>73</v>
      </c>
      <c r="AR5" s="147" t="s">
        <v>74</v>
      </c>
      <c r="AS5" s="147" t="s">
        <v>75</v>
      </c>
      <c r="AT5" s="148" t="s">
        <v>202</v>
      </c>
      <c r="AU5" s="145" t="s">
        <v>120</v>
      </c>
      <c r="AV5" s="146" t="s">
        <v>76</v>
      </c>
      <c r="AW5" s="147" t="s">
        <v>77</v>
      </c>
      <c r="AX5" s="147" t="s">
        <v>78</v>
      </c>
      <c r="AY5" s="149" t="s">
        <v>203</v>
      </c>
      <c r="AZ5" s="150" t="s">
        <v>79</v>
      </c>
      <c r="BA5" s="151" t="s">
        <v>101</v>
      </c>
      <c r="BB5" s="152" t="s">
        <v>204</v>
      </c>
      <c r="BC5" s="150" t="s">
        <v>84</v>
      </c>
      <c r="BD5" s="151" t="s">
        <v>102</v>
      </c>
      <c r="BE5" s="152" t="s">
        <v>205</v>
      </c>
      <c r="BF5" s="150" t="s">
        <v>83</v>
      </c>
      <c r="BG5" s="151" t="s">
        <v>103</v>
      </c>
      <c r="BH5" s="152" t="s">
        <v>206</v>
      </c>
      <c r="BI5" s="150" t="s">
        <v>82</v>
      </c>
      <c r="BJ5" s="151" t="s">
        <v>104</v>
      </c>
      <c r="BK5" s="152" t="s">
        <v>207</v>
      </c>
      <c r="BL5" s="150" t="s">
        <v>81</v>
      </c>
      <c r="BM5" s="151" t="s">
        <v>105</v>
      </c>
      <c r="BN5" s="152" t="s">
        <v>208</v>
      </c>
      <c r="BO5" s="150" t="s">
        <v>80</v>
      </c>
      <c r="BP5" s="151" t="s">
        <v>106</v>
      </c>
      <c r="BQ5" s="152" t="s">
        <v>209</v>
      </c>
    </row>
    <row xmlns:x14ac="http://schemas.microsoft.com/office/spreadsheetml/2009/9/ac" r="6" x14ac:dyDescent="0.2">
      <c r="A6" s="36" t="str">
        <f>IF('Water Data'!$B$2="","",'Water Data'!$B$2)</f>
        <v>SEN_2006_EMIS</v>
      </c>
      <c r="B6" s="36" t="str">
        <f>+'Water Data'!C2</f>
        <v>EMIS</v>
      </c>
      <c r="C6" s="353">
        <f>+IF(ISNUMBER(VALUE(MID(A6,5,4))), VALUE(MID(A6, 5,4)),"")</f>
        <v>2006</v>
      </c>
      <c r="D6" s="96">
        <f>+IF(AND(ISTEXT('Water Data'!B2),BS6="Yes"),100-'Water Data'!D4,IF(AND(ISTEXT('Water Data'!B2),BS6="No",ISNUMBER('Water Data'!D4)),CONCATENATE("[",ROUND(100-'Water Data'!D4,0),"]"),NA()))</f>
        <v>59.204487506374299</v>
      </c>
      <c r="E6" s="96">
        <f>+IF(AND(ISTEXT('Water Data'!B2),BT6="Yes"),'Water Data'!D6,IF(AND(ISTEXT('Water Data'!B2),BT6="No",ISNUMBER('Water Data'!D6)),CONCATENATE("[",ROUND('Water Data'!D6,0),"]"),NA()))</f>
        <v>38.806731259561445</v>
      </c>
      <c r="F6" s="96" t="e">
        <f>+IF(AND(ISTEXT('Water Data'!B2),BU6="Yes"),'Water Data'!D9,IF(AND(ISTEXT('Water Data'!B2),BU6="No",ISNUMBER('Water Data'!D9)),CONCATENATE("[",ROUND('Water Data'!D9,0),"]"),NA()))</f>
        <v>#N/A</v>
      </c>
      <c r="G6" s="96">
        <f>+IF(AND(ISTEXT('Water Data'!B2),BV6="Yes"),100-'Water Data'!E4,IF(AND(ISTEXT('Water Data'!B2),BV6="No",ISNUMBER('Water Data'!E4)),CONCATENATE("[",ROUND(100-'Water Data'!E4,0),"]"),NA()))</f>
        <v>92.718770875083493</v>
      </c>
      <c r="H6" s="96">
        <f>+IF(AND(ISTEXT('Water Data'!B2),BW6="Yes"),'Water Data'!E6,IF(AND(ISTEXT('Water Data'!B2),BW6="No",ISNUMBER('Water Data'!E6)),CONCATENATE("[",ROUND('Water Data'!E6,0),"]"),NA()))</f>
        <v>68.436873747495</v>
      </c>
      <c r="I6" s="96" t="e">
        <f>+IF(AND(ISTEXT('Water Data'!B2),BX6="Yes"),'Water Data'!E9,IF(AND(ISTEXT('Water Data'!B2),BX6="No",ISNUMBER('Water Data'!E9)),CONCATENATE("[",ROUND('Water Data'!E9,0),"]"),NA()))</f>
        <v>#N/A</v>
      </c>
      <c r="J6" s="96">
        <f>+IF(AND(ISTEXT('Water Data'!B2),BY6="Yes"),100-'Water Data'!F4,IF(AND(ISTEXT('Water Data'!B2),BY6="No",ISNUMBER('Water Data'!F4)),CONCATENATE("[",ROUND(100-'Water Data'!F4,0),"]"),NA()))</f>
        <v>46.10306253438474</v>
      </c>
      <c r="K6" s="96">
        <f>+IF(AND(ISTEXT('Water Data'!B2),BZ6="Yes"),'Water Data'!F6,IF(AND(ISTEXT('Water Data'!B2),BZ6="No",ISNUMBER('Water Data'!F6)),CONCATENATE("[",ROUND('Water Data'!F6,0),"]"),NA()))</f>
        <v>27.370254905556575</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f>+IF(AND(ISTEXT('Water Data'!B2),CE6="Yes"),100-'Water Data'!H4,IF(AND(ISTEXT('Water Data'!B2),CE6="No",ISNUMBER('Water Data'!H4)),CONCATENATE("[",ROUND(100-'Water Data'!H4,0),"]"),NA()))</f>
        <v>56.143884892086334</v>
      </c>
      <c r="Q6" s="96">
        <f>+IF(AND(ISTEXT('Water Data'!B2),CF6="Yes"),'Water Data'!H6,IF(AND(ISTEXT('Water Data'!B2),CF6="No",ISNUMBER('Water Data'!H6)),CONCATENATE("[",ROUND('Water Data'!H6,0),"]"),NA()))</f>
        <v>36.215827338129493</v>
      </c>
      <c r="R6" s="96" t="e">
        <f>+IF(AND(ISTEXT('Water Data'!B2),CG6="Yes"),'Water Data'!H9,IF(AND(ISTEXT('Water Data'!B2),CG6="No",ISNUMBER('Water Data'!H9)),CONCATENATE("[",ROUND('Water Data'!H9,0),"]"),NA()))</f>
        <v>#N/A</v>
      </c>
      <c r="S6" s="96">
        <f>+IF(AND(ISTEXT('Water Data'!B2),CH6="Yes"),100-'Water Data'!I4,IF(AND(ISTEXT('Water Data'!B2),CH6="No",ISNUMBER('Water Data'!I4)),CONCATENATE("[",ROUND(100-'Water Data'!I4,0),"]"),NA()))</f>
        <v>82.997762863534675</v>
      </c>
      <c r="T6" s="96">
        <f>+IF(AND(ISTEXT('Water Data'!B2),CI6="Yes"),'Water Data'!I6,IF(AND(ISTEXT('Water Data'!B2),CI6="No",ISNUMBER('Water Data'!I6)),CONCATENATE("[",ROUND('Water Data'!I6,0),"]"),NA()))</f>
        <v>58.948545861297539</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51.147373788883222</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f>+IF(AND(ISTEXT('Sanitation Data'!B2),CP6="Yes"),100-'Sanitation Data'!E4,IF(AND(ISTEXT('Sanitation Data'!B2),CP6="No",ISNUMBER('Sanitation Data'!E4)),CONCATENATE("[",ROUND(100-'Sanitation Data'!E4,0),"]"),NA()))</f>
        <v>66.399465597862388</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f>+IF(AND(ISTEXT('Sanitation Data'!B2),CU6="Yes"),100-'Sanitation Data'!F4,IF(AND(ISTEXT('Sanitation Data'!B2),CU6="No",ISNUMBER('Sanitation Data'!F4)),CONCATENATE("[",ROUND(100-'Sanitation Data'!F4,0),"]"),NA()))</f>
        <v>44.819365486887953</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49.467625899280577</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f>+IF(AND(ISTEXT('Sanitation Data'!B2),DJ6="Yes"),100-'Sanitation Data'!I4,IF(AND(ISTEXT('Sanitation Data'!B2),DJ6="No",ISNUMBER('Sanitation Data'!I4)),CONCATENATE("[",ROUND(100-'Sanitation Data'!I4,0),"]"),NA()))</f>
        <v>64.205816554809843</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97"/>
      <c r="BS6" s="297" t="str">
        <f>+'Water Data'!D27</f>
        <v>Yes</v>
      </c>
      <c r="BT6" s="297" t="str">
        <f>+'Water Data'!D28</f>
        <v>Yes</v>
      </c>
      <c r="BU6" s="297">
        <f>+'Water Data'!D29</f>
        <v>0</v>
      </c>
      <c r="BV6" s="297" t="str">
        <f>+'Water Data'!E27</f>
        <v>Yes</v>
      </c>
      <c r="BW6" s="297" t="str">
        <f>+'Water Data'!E28</f>
        <v>Yes</v>
      </c>
      <c r="BX6" s="297">
        <f>+'Water Data'!E29</f>
        <v>0</v>
      </c>
      <c r="BY6" s="297" t="str">
        <f>+'Water Data'!F27</f>
        <v>Yes</v>
      </c>
      <c r="BZ6" s="297" t="str">
        <f>+'Water Data'!F28</f>
        <v>Yes</v>
      </c>
      <c r="CA6" s="297">
        <f>+'Water Data'!F29</f>
        <v>0</v>
      </c>
      <c r="CB6" s="297">
        <f>+'Water Data'!G27</f>
        <v>0</v>
      </c>
      <c r="CC6" s="297">
        <f>+'Water Data'!G28</f>
        <v>0</v>
      </c>
      <c r="CD6" s="297">
        <f>+'Water Data'!G29</f>
        <v>0</v>
      </c>
      <c r="CE6" s="297" t="str">
        <f>+'Water Data'!H27</f>
        <v>Yes</v>
      </c>
      <c r="CF6" s="297" t="str">
        <f>+'Water Data'!H28</f>
        <v>Yes</v>
      </c>
      <c r="CG6" s="297">
        <f>+'Water Data'!H29</f>
        <v>0</v>
      </c>
      <c r="CH6" s="297" t="str">
        <f>+'Water Data'!I27</f>
        <v>Yes</v>
      </c>
      <c r="CI6" s="297" t="str">
        <f>+'Water Data'!I28</f>
        <v>Yes</v>
      </c>
      <c r="CJ6" s="297">
        <f>+'Water Data'!I29</f>
        <v>0</v>
      </c>
      <c r="CK6" s="297" t="str">
        <f>+'Sanitation Data'!D28</f>
        <v>Yes</v>
      </c>
      <c r="CL6" s="297">
        <f>+'Sanitation Data'!D29</f>
        <v>0</v>
      </c>
      <c r="CM6" s="297">
        <f>+'Sanitation Data'!D30</f>
        <v>0</v>
      </c>
      <c r="CN6" s="297">
        <f>+'Sanitation Data'!D31</f>
        <v>0</v>
      </c>
      <c r="CO6" s="297">
        <f>+'Sanitation Data'!D32</f>
        <v>0</v>
      </c>
      <c r="CP6" s="297" t="str">
        <f>+'Sanitation Data'!E28</f>
        <v>Yes</v>
      </c>
      <c r="CQ6" s="297">
        <f>+'Sanitation Data'!E29</f>
        <v>0</v>
      </c>
      <c r="CR6" s="297">
        <f>+'Sanitation Data'!E30</f>
        <v>0</v>
      </c>
      <c r="CS6" s="297">
        <f>+'Sanitation Data'!E31</f>
        <v>0</v>
      </c>
      <c r="CT6" s="297">
        <f>+'Sanitation Data'!E32</f>
        <v>0</v>
      </c>
      <c r="CU6" s="297" t="str">
        <f>+'Sanitation Data'!F28</f>
        <v>Yes</v>
      </c>
      <c r="CV6" s="297">
        <f>+'Sanitation Data'!F29</f>
        <v>0</v>
      </c>
      <c r="CW6" s="297">
        <f>+'Sanitation Data'!F30</f>
        <v>0</v>
      </c>
      <c r="CX6" s="297">
        <f>+'Sanitation Data'!F31</f>
        <v>0</v>
      </c>
      <c r="CY6" s="297">
        <f>+'Sanitation Data'!F32</f>
        <v>0</v>
      </c>
      <c r="CZ6" s="297">
        <f>+'Sanitation Data'!G28</f>
        <v>0</v>
      </c>
      <c r="DA6" s="297">
        <f>+'Sanitation Data'!G29</f>
        <v>0</v>
      </c>
      <c r="DB6" s="297">
        <f>+'Sanitation Data'!G30</f>
        <v>0</v>
      </c>
      <c r="DC6" s="297">
        <f>+'Sanitation Data'!G31</f>
        <v>0</v>
      </c>
      <c r="DD6" s="297">
        <f>+'Sanitation Data'!G32</f>
        <v>0</v>
      </c>
      <c r="DE6" s="297" t="str">
        <f>+'Sanitation Data'!H28</f>
        <v>Yes</v>
      </c>
      <c r="DF6" s="297">
        <f>+'Sanitation Data'!H29</f>
        <v>0</v>
      </c>
      <c r="DG6" s="297">
        <f>+'Sanitation Data'!H30</f>
        <v>0</v>
      </c>
      <c r="DH6" s="297">
        <f>+'Sanitation Data'!H31</f>
        <v>0</v>
      </c>
      <c r="DI6" s="297">
        <f>+'Sanitation Data'!H32</f>
        <v>0</v>
      </c>
      <c r="DJ6" s="297" t="str">
        <f>+'Sanitation Data'!I28</f>
        <v>Yes</v>
      </c>
      <c r="DK6" s="297">
        <f>+'Sanitation Data'!I29</f>
        <v>0</v>
      </c>
      <c r="DL6" s="297">
        <f>+'Sanitation Data'!I30</f>
        <v>0</v>
      </c>
      <c r="DM6" s="297">
        <f>+'Sanitation Data'!I31</f>
        <v>0</v>
      </c>
      <c r="DN6" s="297">
        <f>+'Sanitation Data'!I32</f>
        <v>0</v>
      </c>
      <c r="DO6" s="297">
        <f>+'Hygiene Data'!D11</f>
        <v>0</v>
      </c>
      <c r="DP6" s="297">
        <f>+'Hygiene Data'!D12</f>
        <v>0</v>
      </c>
      <c r="DQ6" s="297">
        <f>+'Hygiene Data'!D13</f>
        <v>0</v>
      </c>
      <c r="DR6" s="297">
        <f>+'Hygiene Data'!E11</f>
        <v>0</v>
      </c>
      <c r="DS6" s="297">
        <f>+'Hygiene Data'!E12</f>
        <v>0</v>
      </c>
      <c r="DT6" s="297">
        <f>+'Hygiene Data'!E13</f>
        <v>0</v>
      </c>
      <c r="DU6" s="297">
        <f>+'Hygiene Data'!F11</f>
        <v>0</v>
      </c>
      <c r="DV6" s="297">
        <f>+'Hygiene Data'!F12</f>
        <v>0</v>
      </c>
      <c r="DW6" s="297">
        <f>+'Hygiene Data'!F13</f>
        <v>0</v>
      </c>
      <c r="DX6" s="297">
        <f>+'Hygiene Data'!G11</f>
        <v>0</v>
      </c>
      <c r="DY6" s="297">
        <f>+'Hygiene Data'!G12</f>
        <v>0</v>
      </c>
      <c r="DZ6" s="297">
        <f>+'Hygiene Data'!G13</f>
        <v>0</v>
      </c>
      <c r="EA6" s="297">
        <f>+'Hygiene Data'!H11</f>
        <v>0</v>
      </c>
      <c r="EB6" s="297">
        <f>+'Hygiene Data'!H12</f>
        <v>0</v>
      </c>
      <c r="EC6" s="297">
        <f>+'Hygiene Data'!H13</f>
        <v>0</v>
      </c>
      <c r="ED6" s="297">
        <f>+'Hygiene Data'!I11</f>
        <v>0</v>
      </c>
      <c r="EE6" s="297">
        <f>+'Hygiene Data'!I12</f>
        <v>0</v>
      </c>
      <c r="EF6" s="297">
        <f>+'Hygiene Data'!I13</f>
        <v>0</v>
      </c>
    </row>
    <row xmlns:x14ac="http://schemas.microsoft.com/office/spreadsheetml/2009/9/ac" r="7" x14ac:dyDescent="0.2">
      <c r="A7" s="36" t="str">
        <f ca="true">+IF(OFFSET('Water Data'!$B$2,0,10*ROW('Water Data'!E1))="","",OFFSET('Water Data'!$B$2,0,10*ROW('Water Data'!E1)))</f>
        <v>SEN_2010_UIS</v>
      </c>
      <c r="B7" s="36" t="str">
        <f ca="true">+IF(OFFSET('Water Data'!$C$2,0,10*ROW('Water Data'!F1))="","",OFFSET('Water Data'!$C$2,0,10*ROW('Water Data'!F1)))</f>
        <v>Other</v>
      </c>
      <c r="C7" s="353">
        <f t="shared" ref="C7:C70" ca="true" si="0">+IF(ISNUMBER(VALUE(MID(A7,5,4))), VALUE(MID(A7, 5,4)),"")</f>
        <v>2010</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51.8</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51.8</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55.8</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55.8</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97"/>
      <c r="BS7" s="297" t="str">
        <f ca="true">+IF(OFFSET('Water Data'!$D$27,0,10*ROW('Water Data'!D1))="","",OFFSET('Water Data'!$D$27,0,10*ROW('Water Data'!D1)))</f>
        <v/>
      </c>
      <c r="BT7" s="297" t="str">
        <f ca="true">+IF(OFFSET('Water Data'!$D$28,0,10*ROW('Water Data'!D1))="","",OFFSET('Water Data'!$D$28,0,10*ROW('Water Data'!D1)))</f>
        <v>Yes</v>
      </c>
      <c r="BU7" s="297" t="str">
        <f ca="true">+IF(OFFSET('Water Data'!$D$29,0,10*ROW('Water Data'!D1))="","",OFFSET('Water Data'!$D$29,0,10*ROW('Water Data'!D1)))</f>
        <v/>
      </c>
      <c r="BV7" s="297" t="str">
        <f ca="true">+IF(OFFSET('Water Data'!$E$27,0,10*ROW('Water Data'!E1))="","",OFFSET('Water Data'!$E$27,0,10*ROW('Water Data'!E1)))</f>
        <v/>
      </c>
      <c r="BW7" s="297" t="str">
        <f ca="true">+IF(OFFSET('Water Data'!$E$28,0,10*ROW('Water Data'!E1))="","",OFFSET('Water Data'!$E$28,0,10*ROW('Water Data'!E1)))</f>
        <v/>
      </c>
      <c r="BX7" s="297" t="str">
        <f ca="true">+IF(OFFSET('Water Data'!$E$29,0,10*ROW('Water Data'!E1))="","",OFFSET('Water Data'!$E$29,0,10*ROW('Water Data'!E1)))</f>
        <v/>
      </c>
      <c r="BY7" s="297" t="str">
        <f ca="true">+IF(OFFSET('Water Data'!$F$27,0,10*ROW('Water Data'!F1))="","",OFFSET('Water Data'!$F$27,0,10*ROW('Water Data'!F1)))</f>
        <v/>
      </c>
      <c r="BZ7" s="297" t="str">
        <f ca="true">+IF(OFFSET('Water Data'!$F$28,0,10*ROW('Water Data'!F1))="","",OFFSET('Water Data'!$F$28,0,10*ROW('Water Data'!F1)))</f>
        <v/>
      </c>
      <c r="CA7" s="297" t="str">
        <f ca="true">+IF(OFFSET('Water Data'!$F$29,0,10*ROW('Water Data'!F1))="","",OFFSET('Water Data'!$F$29,0,10*ROW('Water Data'!F1)))</f>
        <v/>
      </c>
      <c r="CB7" s="297" t="str">
        <f ca="true">+IF(OFFSET('Water Data'!$G$27,0,10*ROW('Water Data'!G1))="","",OFFSET('Water Data'!$G$27,0,10*ROW('Water Data'!G1)))</f>
        <v/>
      </c>
      <c r="CC7" s="297" t="str">
        <f ca="true">+IF(OFFSET('Water Data'!$G$28,0,10*ROW('Water Data'!G1))="","",OFFSET('Water Data'!$G$28,0,10*ROW('Water Data'!G1)))</f>
        <v/>
      </c>
      <c r="CD7" s="297" t="str">
        <f ca="true">+IF(OFFSET('Water Data'!$G$29,0,10*ROW('Water Data'!G1))="","",OFFSET('Water Data'!$G$29,0,10*ROW('Water Data'!G1)))</f>
        <v/>
      </c>
      <c r="CE7" s="297" t="str">
        <f ca="true">+IF(OFFSET('Water Data'!$H$27,0,10*ROW('Water Data'!H1))="","",OFFSET('Water Data'!$H$27,0,10*ROW('Water Data'!H1)))</f>
        <v/>
      </c>
      <c r="CF7" s="297" t="str">
        <f ca="true">+IF(OFFSET('Water Data'!$H$28,0,10*ROW('Water Data'!H1))="","",OFFSET('Water Data'!$H$28,0,10*ROW('Water Data'!H1)))</f>
        <v>Yes</v>
      </c>
      <c r="CG7" s="297" t="str">
        <f ca="true">+IF(OFFSET('Water Data'!$H$29,0,10*ROW('Water Data'!H1))="","",OFFSET('Water Data'!$H$29,0,10*ROW('Water Data'!H1)))</f>
        <v/>
      </c>
      <c r="CH7" s="297" t="str">
        <f ca="true">+IF(OFFSET('Water Data'!$I$27,0,10*ROW('Water Data'!I1))="","",OFFSET('Water Data'!$I$27,0,10*ROW('Water Data'!I1)))</f>
        <v/>
      </c>
      <c r="CI7" s="297" t="str">
        <f ca="true">+IF(OFFSET('Water Data'!$I$28,0,10*ROW('Water Data'!I1))="","",OFFSET('Water Data'!$I$28,0,10*ROW('Water Data'!I1)))</f>
        <v/>
      </c>
      <c r="CJ7" s="297" t="str">
        <f ca="true">+IF(OFFSET('Water Data'!$I$29,0,10*ROW('Water Data'!I1))="","",OFFSET('Water Data'!$I$29,0,10*ROW('Water Data'!I1)))</f>
        <v/>
      </c>
      <c r="CK7" s="297" t="str">
        <f ca="true">+IF(OFFSET('Sanitation Data'!$D$28,0,10*ROW('Sanitation Data'!D1))="","",OFFSET('Sanitation Data'!$D$28,0,10*ROW('Sanitation Data'!D1)))</f>
        <v>Yes</v>
      </c>
      <c r="CL7" s="297" t="str">
        <f ca="true">+IF(OFFSET('Sanitation Data'!$D$29,0,10*ROW('Sanitation Data'!D1))="","",OFFSET('Sanitation Data'!$D$29,0,10*ROW('Sanitation Data'!D1)))</f>
        <v/>
      </c>
      <c r="CM7" s="297" t="str">
        <f ca="true">+IF(OFFSET('Sanitation Data'!$D$30,0,10*ROW('Sanitation Data'!D1))="","",OFFSET('Sanitation Data'!$D$30,0,10*ROW('Sanitation Data'!D1)))</f>
        <v/>
      </c>
      <c r="CN7" s="297" t="str">
        <f ca="true">+IF(OFFSET('Sanitation Data'!$D$31,0,10*ROW('Sanitation Data'!D1))="","",OFFSET('Sanitation Data'!$D$31,0,10*ROW('Sanitation Data'!D1)))</f>
        <v/>
      </c>
      <c r="CO7" s="297" t="str">
        <f ca="true">+IF(OFFSET('Sanitation Data'!$D$32,0,10*ROW('Sanitation Data'!D1))="","",OFFSET('Sanitation Data'!$D$32,0,10*ROW('Sanitation Data'!D1)))</f>
        <v/>
      </c>
      <c r="CP7" s="297" t="str">
        <f ca="true">+IF(OFFSET('Sanitation Data'!$E$28,0,10*ROW('Sanitation Data'!E1))="","",OFFSET('Sanitation Data'!$E$28,0,10*ROW('Sanitation Data'!E1)))</f>
        <v/>
      </c>
      <c r="CQ7" s="297" t="str">
        <f ca="true">+IF(OFFSET('Sanitation Data'!$E$29,0,10*ROW('Sanitation Data'!E1))="","",OFFSET('Sanitation Data'!$E$29,0,10*ROW('Sanitation Data'!E1)))</f>
        <v/>
      </c>
      <c r="CR7" s="297" t="str">
        <f ca="true">+IF(OFFSET('Sanitation Data'!$E$30,0,10*ROW('Sanitation Data'!E1))="","",OFFSET('Sanitation Data'!$E$30,0,10*ROW('Sanitation Data'!E1)))</f>
        <v/>
      </c>
      <c r="CS7" s="297" t="str">
        <f ca="true">+IF(OFFSET('Sanitation Data'!$E$31,0,10*ROW('Sanitation Data'!E1))="","",OFFSET('Sanitation Data'!$E$31,0,10*ROW('Sanitation Data'!E1)))</f>
        <v/>
      </c>
      <c r="CT7" s="297" t="str">
        <f ca="true">+IF(OFFSET('Sanitation Data'!$E$32,0,10*ROW('Sanitation Data'!E1))="","",OFFSET('Sanitation Data'!$E$32,0,10*ROW('Sanitation Data'!E1)))</f>
        <v/>
      </c>
      <c r="CU7" s="297" t="str">
        <f ca="true">+IF(OFFSET('Sanitation Data'!$F$28,0,10*ROW('Sanitation Data'!F1))="","",OFFSET('Sanitation Data'!$F$28,0,10*ROW('Sanitation Data'!F1)))</f>
        <v/>
      </c>
      <c r="CV7" s="297" t="str">
        <f ca="true">+IF(OFFSET('Sanitation Data'!$F$29,0,10*ROW('Sanitation Data'!F1))="","",OFFSET('Sanitation Data'!$F$29,0,10*ROW('Sanitation Data'!F1)))</f>
        <v/>
      </c>
      <c r="CW7" s="297" t="str">
        <f ca="true">+IF(OFFSET('Sanitation Data'!$F$30,0,10*ROW('Sanitation Data'!F1))="","",OFFSET('Sanitation Data'!$F$30,0,10*ROW('Sanitation Data'!F1)))</f>
        <v/>
      </c>
      <c r="CX7" s="297" t="str">
        <f ca="true">+IF(OFFSET('Sanitation Data'!$F$31,0,10*ROW('Sanitation Data'!F1))="","",OFFSET('Sanitation Data'!$F$31,0,10*ROW('Sanitation Data'!F1)))</f>
        <v/>
      </c>
      <c r="CY7" s="297" t="str">
        <f ca="true">+IF(OFFSET('Sanitation Data'!$F$32,0,10*ROW('Sanitation Data'!F1))="","",OFFSET('Sanitation Data'!$F$32,0,10*ROW('Sanitation Data'!F1)))</f>
        <v/>
      </c>
      <c r="CZ7" s="297" t="str">
        <f ca="true">+IF(OFFSET('Sanitation Data'!$G$28,0,10*ROW('Sanitation Data'!G1))="","",OFFSET('Sanitation Data'!$G$28,0,10*ROW('Sanitation Data'!G1)))</f>
        <v/>
      </c>
      <c r="DA7" s="297" t="str">
        <f ca="true">+IF(OFFSET('Sanitation Data'!$G$29,0,10*ROW('Sanitation Data'!G1))="","",OFFSET('Sanitation Data'!$G$29,0,10*ROW('Sanitation Data'!G1)))</f>
        <v/>
      </c>
      <c r="DB7" s="297" t="str">
        <f ca="true">+IF(OFFSET('Sanitation Data'!$G$30,0,10*ROW('Sanitation Data'!G1))="","",OFFSET('Sanitation Data'!$G$30,0,10*ROW('Sanitation Data'!G1)))</f>
        <v/>
      </c>
      <c r="DC7" s="297" t="str">
        <f ca="true">+IF(OFFSET('Sanitation Data'!$G$31,0,10*ROW('Sanitation Data'!G1))="","",OFFSET('Sanitation Data'!$G$31,0,10*ROW('Sanitation Data'!G1)))</f>
        <v/>
      </c>
      <c r="DD7" s="297" t="str">
        <f ca="true">+IF(OFFSET('Sanitation Data'!$G$32,0,10*ROW('Sanitation Data'!G1))="","",OFFSET('Sanitation Data'!$G$32,0,10*ROW('Sanitation Data'!G1)))</f>
        <v/>
      </c>
      <c r="DE7" s="297" t="str">
        <f ca="true">+IF(OFFSET('Sanitation Data'!$H$28,0,10*ROW('Sanitation Data'!H1))="","",OFFSET('Sanitation Data'!$H$28,0,10*ROW('Sanitation Data'!H1)))</f>
        <v>Yes</v>
      </c>
      <c r="DF7" s="297" t="str">
        <f ca="true">+IF(OFFSET('Sanitation Data'!$H$29,0,10*ROW('Sanitation Data'!H1))="","",OFFSET('Sanitation Data'!$H$29,0,10*ROW('Sanitation Data'!H1)))</f>
        <v/>
      </c>
      <c r="DG7" s="297" t="str">
        <f ca="true">+IF(OFFSET('Sanitation Data'!$H$30,0,10*ROW('Sanitation Data'!H1))="","",OFFSET('Sanitation Data'!$H$30,0,10*ROW('Sanitation Data'!H1)))</f>
        <v/>
      </c>
      <c r="DH7" s="297" t="str">
        <f ca="true">+IF(OFFSET('Sanitation Data'!$H$31,0,10*ROW('Sanitation Data'!H1))="","",OFFSET('Sanitation Data'!$H$31,0,10*ROW('Sanitation Data'!H1)))</f>
        <v/>
      </c>
      <c r="DI7" s="297" t="str">
        <f ca="true">+IF(OFFSET('Sanitation Data'!$H$32,0,10*ROW('Sanitation Data'!H1))="","",OFFSET('Sanitation Data'!$H$32,0,10*ROW('Sanitation Data'!H1)))</f>
        <v/>
      </c>
      <c r="DJ7" s="297" t="str">
        <f ca="true">+IF(OFFSET('Sanitation Data'!$I$28,0,10*ROW('Sanitation Data'!I1))="","",OFFSET('Sanitation Data'!$I$28,0,10*ROW('Sanitation Data'!I1)))</f>
        <v/>
      </c>
      <c r="DK7" s="297" t="str">
        <f ca="true">+IF(OFFSET('Sanitation Data'!$I$29,0,10*ROW('Sanitation Data'!I1))="","",OFFSET('Sanitation Data'!$I$29,0,10*ROW('Sanitation Data'!I1)))</f>
        <v/>
      </c>
      <c r="DL7" s="297" t="str">
        <f ca="true">+IF(OFFSET('Sanitation Data'!$I$30,0,10*ROW('Sanitation Data'!I1))="","",OFFSET('Sanitation Data'!$I$30,0,10*ROW('Sanitation Data'!I1)))</f>
        <v/>
      </c>
      <c r="DM7" s="297" t="str">
        <f ca="true">+IF(OFFSET('Sanitation Data'!$I$31,0,10*ROW('Sanitation Data'!I1))="","",OFFSET('Sanitation Data'!$I$31,0,10*ROW('Sanitation Data'!I1)))</f>
        <v/>
      </c>
      <c r="DN7" s="297" t="str">
        <f ca="true">+IF(OFFSET('Sanitation Data'!$I$32,0,10*ROW('Sanitation Data'!I1))="","",OFFSET('Sanitation Data'!$I$32,0,10*ROW('Sanitation Data'!I1)))</f>
        <v/>
      </c>
      <c r="DO7" s="297" t="str">
        <f ca="true">+IF(OFFSET('Hygiene Data'!$D$11,0,10*ROW('Hygiene Data'!D1))="","",OFFSET('Hygiene Data'!$D$11,0,10*ROW('Hygiene Data'!D1)))</f>
        <v/>
      </c>
      <c r="DP7" s="297" t="str">
        <f ca="true">+IF(OFFSET('Hygiene Data'!$D$12,0,10*ROW('Hygiene Data'!D1))="","",OFFSET('Hygiene Data'!$D$12,0,10*ROW('Hygiene Data'!D1)))</f>
        <v/>
      </c>
      <c r="DQ7" s="297" t="str">
        <f ca="true">+IF(OFFSET('Hygiene Data'!$D$13,0,10*ROW('Hygiene Data'!D1))="","",OFFSET('Hygiene Data'!$D$13,0,10*ROW('Hygiene Data'!D1)))</f>
        <v/>
      </c>
      <c r="DR7" s="297" t="str">
        <f ca="true">+IF(OFFSET('Hygiene Data'!$E$11,0,10*ROW('Hygiene Data'!E1))="","",OFFSET('Hygiene Data'!$E$11,0,10*ROW('Hygiene Data'!E1)))</f>
        <v/>
      </c>
      <c r="DS7" s="297" t="str">
        <f ca="true">+IF(OFFSET('Hygiene Data'!$E$12,0,10*ROW('Hygiene Data'!E1))="","",OFFSET('Hygiene Data'!$E$12,0,10*ROW('Hygiene Data'!E1)))</f>
        <v/>
      </c>
      <c r="DT7" s="297" t="str">
        <f ca="true">+IF(OFFSET('Hygiene Data'!$E$13,0,10*ROW('Hygiene Data'!E1))="","",OFFSET('Hygiene Data'!$E$13,0,10*ROW('Hygiene Data'!E1)))</f>
        <v/>
      </c>
      <c r="DU7" s="297" t="str">
        <f ca="true">+IF(OFFSET('Hygiene Data'!$F$11,0,10*ROW('Hygiene Data'!F1))="","",OFFSET('Hygiene Data'!$F$11,0,10*ROW('Hygiene Data'!F1)))</f>
        <v/>
      </c>
      <c r="DV7" s="297" t="str">
        <f ca="true">+IF(OFFSET('Hygiene Data'!$F$12,0,10*ROW('Hygiene Data'!F1))="","",OFFSET('Hygiene Data'!$F$12,0,10*ROW('Hygiene Data'!F1)))</f>
        <v/>
      </c>
      <c r="DW7" s="297" t="str">
        <f ca="true">+IF(OFFSET('Hygiene Data'!$F$13,0,10*ROW('Hygiene Data'!F1))="","",OFFSET('Hygiene Data'!$F$13,0,10*ROW('Hygiene Data'!F1)))</f>
        <v/>
      </c>
      <c r="DX7" s="297" t="str">
        <f ca="true">+IF(OFFSET('Hygiene Data'!$G$11,0,10*ROW('Hygiene Data'!G1))="","",OFFSET('Hygiene Data'!$G$11,0,10*ROW('Hygiene Data'!G1)))</f>
        <v/>
      </c>
      <c r="DY7" s="297" t="str">
        <f ca="true">+IF(OFFSET('Hygiene Data'!$G$12,0,10*ROW('Hygiene Data'!G1))="","",OFFSET('Hygiene Data'!$G$12,0,10*ROW('Hygiene Data'!G1)))</f>
        <v/>
      </c>
      <c r="DZ7" s="297" t="str">
        <f ca="true">+IF(OFFSET('Hygiene Data'!$G$13,0,10*ROW('Hygiene Data'!G1))="","",OFFSET('Hygiene Data'!$G$13,0,10*ROW('Hygiene Data'!G1)))</f>
        <v/>
      </c>
      <c r="EA7" s="297" t="str">
        <f ca="true">+IF(OFFSET('Hygiene Data'!$H$11,0,10*ROW('Hygiene Data'!H1))="","",OFFSET('Hygiene Data'!$H$11,0,10*ROW('Hygiene Data'!H1)))</f>
        <v/>
      </c>
      <c r="EB7" s="297" t="str">
        <f ca="true">+IF(OFFSET('Hygiene Data'!$H$12,0,10*ROW('Hygiene Data'!H1))="","",OFFSET('Hygiene Data'!$H$12,0,10*ROW('Hygiene Data'!H1)))</f>
        <v/>
      </c>
      <c r="EC7" s="297" t="str">
        <f ca="true">+IF(OFFSET('Hygiene Data'!$H$13,0,10*ROW('Hygiene Data'!H1))="","",OFFSET('Hygiene Data'!$H$13,0,10*ROW('Hygiene Data'!H1)))</f>
        <v/>
      </c>
      <c r="ED7" s="297" t="str">
        <f ca="true">+IF(OFFSET('Hygiene Data'!$I$11,0,10*ROW('Hygiene Data'!I1))="","",OFFSET('Hygiene Data'!$I$11,0,10*ROW('Hygiene Data'!I1)))</f>
        <v/>
      </c>
      <c r="EE7" s="297" t="str">
        <f ca="true">+IF(OFFSET('Hygiene Data'!$I$12,0,10*ROW('Hygiene Data'!I1))="","",OFFSET('Hygiene Data'!$I$12,0,10*ROW('Hygiene Data'!I1)))</f>
        <v/>
      </c>
      <c r="EF7" s="297"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SEN_2012_EMIS</v>
      </c>
      <c r="B8" s="36" t="str">
        <f ca="true">+IF(OFFSET('Water Data'!$C$2,0,10*ROW('Water Data'!F2))="","",OFFSET('Water Data'!$C$2,0,10*ROW('Water Data'!F2)))</f>
        <v>EMIS</v>
      </c>
      <c r="C8" s="353">
        <f t="shared" ca="true" si="0"/>
        <v>2012</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53.6</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84.4</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47.6</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53.6</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60.8</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88.2</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55.4</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60.8</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97"/>
      <c r="BS8" s="297" t="str">
        <f ca="true">+IF(OFFSET('Water Data'!$D$27,0,10*ROW('Water Data'!D2))="","",OFFSET('Water Data'!$D$27,0,10*ROW('Water Data'!D2)))</f>
        <v/>
      </c>
      <c r="BT8" s="297" t="str">
        <f ca="true">+IF(OFFSET('Water Data'!$D$28,0,10*ROW('Water Data'!D2))="","",OFFSET('Water Data'!$D$28,0,10*ROW('Water Data'!D2)))</f>
        <v>Yes</v>
      </c>
      <c r="BU8" s="297" t="str">
        <f ca="true">+IF(OFFSET('Water Data'!$D$29,0,10*ROW('Water Data'!D2))="","",OFFSET('Water Data'!$D$29,0,10*ROW('Water Data'!D2)))</f>
        <v/>
      </c>
      <c r="BV8" s="297" t="str">
        <f ca="true">+IF(OFFSET('Water Data'!$E$27,0,10*ROW('Water Data'!E2))="","",OFFSET('Water Data'!$E$27,0,10*ROW('Water Data'!E2)))</f>
        <v/>
      </c>
      <c r="BW8" s="297" t="str">
        <f ca="true">+IF(OFFSET('Water Data'!$E$28,0,10*ROW('Water Data'!E2))="","",OFFSET('Water Data'!$E$28,0,10*ROW('Water Data'!E2)))</f>
        <v>Yes</v>
      </c>
      <c r="BX8" s="297" t="str">
        <f ca="true">+IF(OFFSET('Water Data'!$E$29,0,10*ROW('Water Data'!E2))="","",OFFSET('Water Data'!$E$29,0,10*ROW('Water Data'!E2)))</f>
        <v/>
      </c>
      <c r="BY8" s="297" t="str">
        <f ca="true">+IF(OFFSET('Water Data'!$F$27,0,10*ROW('Water Data'!F2))="","",OFFSET('Water Data'!$F$27,0,10*ROW('Water Data'!F2)))</f>
        <v/>
      </c>
      <c r="BZ8" s="297" t="str">
        <f ca="true">+IF(OFFSET('Water Data'!$F$28,0,10*ROW('Water Data'!F2))="","",OFFSET('Water Data'!$F$28,0,10*ROW('Water Data'!F2)))</f>
        <v>Yes</v>
      </c>
      <c r="CA8" s="297" t="str">
        <f ca="true">+IF(OFFSET('Water Data'!$F$29,0,10*ROW('Water Data'!F2))="","",OFFSET('Water Data'!$F$29,0,10*ROW('Water Data'!F2)))</f>
        <v/>
      </c>
      <c r="CB8" s="297" t="str">
        <f ca="true">+IF(OFFSET('Water Data'!$G$27,0,10*ROW('Water Data'!G2))="","",OFFSET('Water Data'!$G$27,0,10*ROW('Water Data'!G2)))</f>
        <v/>
      </c>
      <c r="CC8" s="297" t="str">
        <f ca="true">+IF(OFFSET('Water Data'!$G$28,0,10*ROW('Water Data'!G2))="","",OFFSET('Water Data'!$G$28,0,10*ROW('Water Data'!G2)))</f>
        <v/>
      </c>
      <c r="CD8" s="297" t="str">
        <f ca="true">+IF(OFFSET('Water Data'!$G$29,0,10*ROW('Water Data'!G2))="","",OFFSET('Water Data'!$G$29,0,10*ROW('Water Data'!G2)))</f>
        <v/>
      </c>
      <c r="CE8" s="297" t="str">
        <f ca="true">+IF(OFFSET('Water Data'!$H$27,0,10*ROW('Water Data'!H2))="","",OFFSET('Water Data'!$H$27,0,10*ROW('Water Data'!H2)))</f>
        <v/>
      </c>
      <c r="CF8" s="297" t="str">
        <f ca="true">+IF(OFFSET('Water Data'!$H$28,0,10*ROW('Water Data'!H2))="","",OFFSET('Water Data'!$H$28,0,10*ROW('Water Data'!H2)))</f>
        <v>Yes</v>
      </c>
      <c r="CG8" s="297" t="str">
        <f ca="true">+IF(OFFSET('Water Data'!$H$29,0,10*ROW('Water Data'!H2))="","",OFFSET('Water Data'!$H$29,0,10*ROW('Water Data'!H2)))</f>
        <v/>
      </c>
      <c r="CH8" s="297" t="str">
        <f ca="true">+IF(OFFSET('Water Data'!$I$27,0,10*ROW('Water Data'!I2))="","",OFFSET('Water Data'!$I$27,0,10*ROW('Water Data'!I2)))</f>
        <v/>
      </c>
      <c r="CI8" s="297" t="str">
        <f ca="true">+IF(OFFSET('Water Data'!$I$28,0,10*ROW('Water Data'!I2))="","",OFFSET('Water Data'!$I$28,0,10*ROW('Water Data'!I2)))</f>
        <v/>
      </c>
      <c r="CJ8" s="297" t="str">
        <f ca="true">+IF(OFFSET('Water Data'!$I$29,0,10*ROW('Water Data'!I2))="","",OFFSET('Water Data'!$I$29,0,10*ROW('Water Data'!I2)))</f>
        <v/>
      </c>
      <c r="CK8" s="297" t="str">
        <f ca="true">+IF(OFFSET('Sanitation Data'!$D$28,0,10*ROW('Sanitation Data'!D2))="","",OFFSET('Sanitation Data'!$D$28,0,10*ROW('Sanitation Data'!D2)))</f>
        <v>Yes</v>
      </c>
      <c r="CL8" s="297" t="str">
        <f ca="true">+IF(OFFSET('Sanitation Data'!$D$29,0,10*ROW('Sanitation Data'!D2))="","",OFFSET('Sanitation Data'!$D$29,0,10*ROW('Sanitation Data'!D2)))</f>
        <v/>
      </c>
      <c r="CM8" s="297" t="str">
        <f ca="true">+IF(OFFSET('Sanitation Data'!$D$30,0,10*ROW('Sanitation Data'!D2))="","",OFFSET('Sanitation Data'!$D$30,0,10*ROW('Sanitation Data'!D2)))</f>
        <v/>
      </c>
      <c r="CN8" s="297" t="str">
        <f ca="true">+IF(OFFSET('Sanitation Data'!$D$31,0,10*ROW('Sanitation Data'!D2))="","",OFFSET('Sanitation Data'!$D$31,0,10*ROW('Sanitation Data'!D2)))</f>
        <v/>
      </c>
      <c r="CO8" s="297" t="str">
        <f ca="true">+IF(OFFSET('Sanitation Data'!$D$32,0,10*ROW('Sanitation Data'!D2))="","",OFFSET('Sanitation Data'!$D$32,0,10*ROW('Sanitation Data'!D2)))</f>
        <v/>
      </c>
      <c r="CP8" s="297" t="str">
        <f ca="true">+IF(OFFSET('Sanitation Data'!$E$28,0,10*ROW('Sanitation Data'!E2))="","",OFFSET('Sanitation Data'!$E$28,0,10*ROW('Sanitation Data'!E2)))</f>
        <v>Yes</v>
      </c>
      <c r="CQ8" s="297" t="str">
        <f ca="true">+IF(OFFSET('Sanitation Data'!$E$29,0,10*ROW('Sanitation Data'!E2))="","",OFFSET('Sanitation Data'!$E$29,0,10*ROW('Sanitation Data'!E2)))</f>
        <v/>
      </c>
      <c r="CR8" s="297" t="str">
        <f ca="true">+IF(OFFSET('Sanitation Data'!$E$30,0,10*ROW('Sanitation Data'!E2))="","",OFFSET('Sanitation Data'!$E$30,0,10*ROW('Sanitation Data'!E2)))</f>
        <v/>
      </c>
      <c r="CS8" s="297" t="str">
        <f ca="true">+IF(OFFSET('Sanitation Data'!$E$31,0,10*ROW('Sanitation Data'!E2))="","",OFFSET('Sanitation Data'!$E$31,0,10*ROW('Sanitation Data'!E2)))</f>
        <v/>
      </c>
      <c r="CT8" s="297" t="str">
        <f ca="true">+IF(OFFSET('Sanitation Data'!$E$32,0,10*ROW('Sanitation Data'!E2))="","",OFFSET('Sanitation Data'!$E$32,0,10*ROW('Sanitation Data'!E2)))</f>
        <v/>
      </c>
      <c r="CU8" s="297" t="str">
        <f ca="true">+IF(OFFSET('Sanitation Data'!$F$28,0,10*ROW('Sanitation Data'!F2))="","",OFFSET('Sanitation Data'!$F$28,0,10*ROW('Sanitation Data'!F2)))</f>
        <v>Yes</v>
      </c>
      <c r="CV8" s="297" t="str">
        <f ca="true">+IF(OFFSET('Sanitation Data'!$F$29,0,10*ROW('Sanitation Data'!F2))="","",OFFSET('Sanitation Data'!$F$29,0,10*ROW('Sanitation Data'!F2)))</f>
        <v/>
      </c>
      <c r="CW8" s="297" t="str">
        <f ca="true">+IF(OFFSET('Sanitation Data'!$F$30,0,10*ROW('Sanitation Data'!F2))="","",OFFSET('Sanitation Data'!$F$30,0,10*ROW('Sanitation Data'!F2)))</f>
        <v/>
      </c>
      <c r="CX8" s="297" t="str">
        <f ca="true">+IF(OFFSET('Sanitation Data'!$F$31,0,10*ROW('Sanitation Data'!F2))="","",OFFSET('Sanitation Data'!$F$31,0,10*ROW('Sanitation Data'!F2)))</f>
        <v/>
      </c>
      <c r="CY8" s="297" t="str">
        <f ca="true">+IF(OFFSET('Sanitation Data'!$F$32,0,10*ROW('Sanitation Data'!F2))="","",OFFSET('Sanitation Data'!$F$32,0,10*ROW('Sanitation Data'!F2)))</f>
        <v/>
      </c>
      <c r="CZ8" s="297" t="str">
        <f ca="true">+IF(OFFSET('Sanitation Data'!$G$28,0,10*ROW('Sanitation Data'!G2))="","",OFFSET('Sanitation Data'!$G$28,0,10*ROW('Sanitation Data'!G2)))</f>
        <v/>
      </c>
      <c r="DA8" s="297" t="str">
        <f ca="true">+IF(OFFSET('Sanitation Data'!$G$29,0,10*ROW('Sanitation Data'!G2))="","",OFFSET('Sanitation Data'!$G$29,0,10*ROW('Sanitation Data'!G2)))</f>
        <v/>
      </c>
      <c r="DB8" s="297" t="str">
        <f ca="true">+IF(OFFSET('Sanitation Data'!$G$30,0,10*ROW('Sanitation Data'!G2))="","",OFFSET('Sanitation Data'!$G$30,0,10*ROW('Sanitation Data'!G2)))</f>
        <v/>
      </c>
      <c r="DC8" s="297" t="str">
        <f ca="true">+IF(OFFSET('Sanitation Data'!$G$31,0,10*ROW('Sanitation Data'!G2))="","",OFFSET('Sanitation Data'!$G$31,0,10*ROW('Sanitation Data'!G2)))</f>
        <v/>
      </c>
      <c r="DD8" s="297" t="str">
        <f ca="true">+IF(OFFSET('Sanitation Data'!$G$32,0,10*ROW('Sanitation Data'!G2))="","",OFFSET('Sanitation Data'!$G$32,0,10*ROW('Sanitation Data'!G2)))</f>
        <v/>
      </c>
      <c r="DE8" s="297" t="str">
        <f ca="true">+IF(OFFSET('Sanitation Data'!$H$28,0,10*ROW('Sanitation Data'!H2))="","",OFFSET('Sanitation Data'!$H$28,0,10*ROW('Sanitation Data'!H2)))</f>
        <v>Yes</v>
      </c>
      <c r="DF8" s="297" t="str">
        <f ca="true">+IF(OFFSET('Sanitation Data'!$H$29,0,10*ROW('Sanitation Data'!H2))="","",OFFSET('Sanitation Data'!$H$29,0,10*ROW('Sanitation Data'!H2)))</f>
        <v/>
      </c>
      <c r="DG8" s="297" t="str">
        <f ca="true">+IF(OFFSET('Sanitation Data'!$H$30,0,10*ROW('Sanitation Data'!H2))="","",OFFSET('Sanitation Data'!$H$30,0,10*ROW('Sanitation Data'!H2)))</f>
        <v/>
      </c>
      <c r="DH8" s="297" t="str">
        <f ca="true">+IF(OFFSET('Sanitation Data'!$H$31,0,10*ROW('Sanitation Data'!H2))="","",OFFSET('Sanitation Data'!$H$31,0,10*ROW('Sanitation Data'!H2)))</f>
        <v/>
      </c>
      <c r="DI8" s="297" t="str">
        <f ca="true">+IF(OFFSET('Sanitation Data'!$H$32,0,10*ROW('Sanitation Data'!H2))="","",OFFSET('Sanitation Data'!$H$32,0,10*ROW('Sanitation Data'!H2)))</f>
        <v/>
      </c>
      <c r="DJ8" s="297" t="str">
        <f ca="true">+IF(OFFSET('Sanitation Data'!$I$28,0,10*ROW('Sanitation Data'!I2))="","",OFFSET('Sanitation Data'!$I$28,0,10*ROW('Sanitation Data'!I2)))</f>
        <v/>
      </c>
      <c r="DK8" s="297" t="str">
        <f ca="true">+IF(OFFSET('Sanitation Data'!$I$29,0,10*ROW('Sanitation Data'!I2))="","",OFFSET('Sanitation Data'!$I$29,0,10*ROW('Sanitation Data'!I2)))</f>
        <v/>
      </c>
      <c r="DL8" s="297" t="str">
        <f ca="true">+IF(OFFSET('Sanitation Data'!$I$30,0,10*ROW('Sanitation Data'!I2))="","",OFFSET('Sanitation Data'!$I$30,0,10*ROW('Sanitation Data'!I2)))</f>
        <v/>
      </c>
      <c r="DM8" s="297" t="str">
        <f ca="true">+IF(OFFSET('Sanitation Data'!$I$31,0,10*ROW('Sanitation Data'!I2))="","",OFFSET('Sanitation Data'!$I$31,0,10*ROW('Sanitation Data'!I2)))</f>
        <v/>
      </c>
      <c r="DN8" s="297" t="str">
        <f ca="true">+IF(OFFSET('Sanitation Data'!$I$32,0,10*ROW('Sanitation Data'!I2))="","",OFFSET('Sanitation Data'!$I$32,0,10*ROW('Sanitation Data'!I2)))</f>
        <v/>
      </c>
      <c r="DO8" s="297" t="str">
        <f ca="true">+IF(OFFSET('Hygiene Data'!$D$11,0,10*ROW('Hygiene Data'!D2))="","",OFFSET('Hygiene Data'!$D$11,0,10*ROW('Hygiene Data'!D2)))</f>
        <v/>
      </c>
      <c r="DP8" s="297" t="str">
        <f ca="true">+IF(OFFSET('Hygiene Data'!$D$12,0,10*ROW('Hygiene Data'!D2))="","",OFFSET('Hygiene Data'!$D$12,0,10*ROW('Hygiene Data'!D2)))</f>
        <v/>
      </c>
      <c r="DQ8" s="297" t="str">
        <f ca="true">+IF(OFFSET('Hygiene Data'!$D$13,0,10*ROW('Hygiene Data'!D2))="","",OFFSET('Hygiene Data'!$D$13,0,10*ROW('Hygiene Data'!D2)))</f>
        <v/>
      </c>
      <c r="DR8" s="297" t="str">
        <f ca="true">+IF(OFFSET('Hygiene Data'!$E$11,0,10*ROW('Hygiene Data'!E2))="","",OFFSET('Hygiene Data'!$E$11,0,10*ROW('Hygiene Data'!E2)))</f>
        <v/>
      </c>
      <c r="DS8" s="297" t="str">
        <f ca="true">+IF(OFFSET('Hygiene Data'!$E$12,0,10*ROW('Hygiene Data'!E2))="","",OFFSET('Hygiene Data'!$E$12,0,10*ROW('Hygiene Data'!E2)))</f>
        <v/>
      </c>
      <c r="DT8" s="297" t="str">
        <f ca="true">+IF(OFFSET('Hygiene Data'!$E$13,0,10*ROW('Hygiene Data'!E2))="","",OFFSET('Hygiene Data'!$E$13,0,10*ROW('Hygiene Data'!E2)))</f>
        <v/>
      </c>
      <c r="DU8" s="297" t="str">
        <f ca="true">+IF(OFFSET('Hygiene Data'!$F$11,0,10*ROW('Hygiene Data'!F2))="","",OFFSET('Hygiene Data'!$F$11,0,10*ROW('Hygiene Data'!F2)))</f>
        <v/>
      </c>
      <c r="DV8" s="297" t="str">
        <f ca="true">+IF(OFFSET('Hygiene Data'!$F$12,0,10*ROW('Hygiene Data'!F2))="","",OFFSET('Hygiene Data'!$F$12,0,10*ROW('Hygiene Data'!F2)))</f>
        <v/>
      </c>
      <c r="DW8" s="297" t="str">
        <f ca="true">+IF(OFFSET('Hygiene Data'!$F$13,0,10*ROW('Hygiene Data'!F2))="","",OFFSET('Hygiene Data'!$F$13,0,10*ROW('Hygiene Data'!F2)))</f>
        <v/>
      </c>
      <c r="DX8" s="297" t="str">
        <f ca="true">+IF(OFFSET('Hygiene Data'!$G$11,0,10*ROW('Hygiene Data'!G2))="","",OFFSET('Hygiene Data'!$G$11,0,10*ROW('Hygiene Data'!G2)))</f>
        <v/>
      </c>
      <c r="DY8" s="297" t="str">
        <f ca="true">+IF(OFFSET('Hygiene Data'!$G$12,0,10*ROW('Hygiene Data'!G2))="","",OFFSET('Hygiene Data'!$G$12,0,10*ROW('Hygiene Data'!G2)))</f>
        <v/>
      </c>
      <c r="DZ8" s="297" t="str">
        <f ca="true">+IF(OFFSET('Hygiene Data'!$G$13,0,10*ROW('Hygiene Data'!G2))="","",OFFSET('Hygiene Data'!$G$13,0,10*ROW('Hygiene Data'!G2)))</f>
        <v/>
      </c>
      <c r="EA8" s="297" t="str">
        <f ca="true">+IF(OFFSET('Hygiene Data'!$H$11,0,10*ROW('Hygiene Data'!H2))="","",OFFSET('Hygiene Data'!$H$11,0,10*ROW('Hygiene Data'!H2)))</f>
        <v/>
      </c>
      <c r="EB8" s="297" t="str">
        <f ca="true">+IF(OFFSET('Hygiene Data'!$H$12,0,10*ROW('Hygiene Data'!H2))="","",OFFSET('Hygiene Data'!$H$12,0,10*ROW('Hygiene Data'!H2)))</f>
        <v/>
      </c>
      <c r="EC8" s="297" t="str">
        <f ca="true">+IF(OFFSET('Hygiene Data'!$H$13,0,10*ROW('Hygiene Data'!H2))="","",OFFSET('Hygiene Data'!$H$13,0,10*ROW('Hygiene Data'!H2)))</f>
        <v/>
      </c>
      <c r="ED8" s="297" t="str">
        <f ca="true">+IF(OFFSET('Hygiene Data'!$I$11,0,10*ROW('Hygiene Data'!I2))="","",OFFSET('Hygiene Data'!$I$11,0,10*ROW('Hygiene Data'!I2)))</f>
        <v/>
      </c>
      <c r="EE8" s="297" t="str">
        <f ca="true">+IF(OFFSET('Hygiene Data'!$I$12,0,10*ROW('Hygiene Data'!I2))="","",OFFSET('Hygiene Data'!$I$12,0,10*ROW('Hygiene Data'!I2)))</f>
        <v/>
      </c>
      <c r="EF8" s="297"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SEN_2012_UIS</v>
      </c>
      <c r="B9" s="36" t="str">
        <f ca="true">+IF(OFFSET('Water Data'!$C$2,0,10*ROW('Water Data'!F3))="","",OFFSET('Water Data'!$C$2,0,10*ROW('Water Data'!F3)))</f>
        <v>Other</v>
      </c>
      <c r="C9" s="353">
        <f t="shared" ca="true" si="0"/>
        <v>2012</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str">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[56]</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str">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[54]</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68.900000000000006</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str">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[62]</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str">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[61]</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68.2</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97"/>
      <c r="BS9" s="297" t="str">
        <f ca="true">+IF(OFFSET('Water Data'!$D$27,0,10*ROW('Water Data'!D3))="","",OFFSET('Water Data'!$D$27,0,10*ROW('Water Data'!D3)))</f>
        <v/>
      </c>
      <c r="BT9" s="297" t="str">
        <f ca="true">+IF(OFFSET('Water Data'!$D$28,0,10*ROW('Water Data'!D3))="","",OFFSET('Water Data'!$D$28,0,10*ROW('Water Data'!D3)))</f>
        <v>No</v>
      </c>
      <c r="BU9" s="297" t="str">
        <f ca="true">+IF(OFFSET('Water Data'!$D$29,0,10*ROW('Water Data'!D3))="","",OFFSET('Water Data'!$D$29,0,10*ROW('Water Data'!D3)))</f>
        <v/>
      </c>
      <c r="BV9" s="297" t="str">
        <f ca="true">+IF(OFFSET('Water Data'!$E$27,0,10*ROW('Water Data'!E3))="","",OFFSET('Water Data'!$E$27,0,10*ROW('Water Data'!E3)))</f>
        <v/>
      </c>
      <c r="BW9" s="297" t="str">
        <f ca="true">+IF(OFFSET('Water Data'!$E$28,0,10*ROW('Water Data'!E3))="","",OFFSET('Water Data'!$E$28,0,10*ROW('Water Data'!E3)))</f>
        <v/>
      </c>
      <c r="BX9" s="297" t="str">
        <f ca="true">+IF(OFFSET('Water Data'!$E$29,0,10*ROW('Water Data'!E3))="","",OFFSET('Water Data'!$E$29,0,10*ROW('Water Data'!E3)))</f>
        <v/>
      </c>
      <c r="BY9" s="297" t="str">
        <f ca="true">+IF(OFFSET('Water Data'!$F$27,0,10*ROW('Water Data'!F3))="","",OFFSET('Water Data'!$F$27,0,10*ROW('Water Data'!F3)))</f>
        <v/>
      </c>
      <c r="BZ9" s="297" t="str">
        <f ca="true">+IF(OFFSET('Water Data'!$F$28,0,10*ROW('Water Data'!F3))="","",OFFSET('Water Data'!$F$28,0,10*ROW('Water Data'!F3)))</f>
        <v/>
      </c>
      <c r="CA9" s="297" t="str">
        <f ca="true">+IF(OFFSET('Water Data'!$F$29,0,10*ROW('Water Data'!F3))="","",OFFSET('Water Data'!$F$29,0,10*ROW('Water Data'!F3)))</f>
        <v/>
      </c>
      <c r="CB9" s="297" t="str">
        <f ca="true">+IF(OFFSET('Water Data'!$G$27,0,10*ROW('Water Data'!G3))="","",OFFSET('Water Data'!$G$27,0,10*ROW('Water Data'!G3)))</f>
        <v/>
      </c>
      <c r="CC9" s="297" t="str">
        <f ca="true">+IF(OFFSET('Water Data'!$G$28,0,10*ROW('Water Data'!G3))="","",OFFSET('Water Data'!$G$28,0,10*ROW('Water Data'!G3)))</f>
        <v/>
      </c>
      <c r="CD9" s="297" t="str">
        <f ca="true">+IF(OFFSET('Water Data'!$G$29,0,10*ROW('Water Data'!G3))="","",OFFSET('Water Data'!$G$29,0,10*ROW('Water Data'!G3)))</f>
        <v/>
      </c>
      <c r="CE9" s="297" t="str">
        <f ca="true">+IF(OFFSET('Water Data'!$H$27,0,10*ROW('Water Data'!H3))="","",OFFSET('Water Data'!$H$27,0,10*ROW('Water Data'!H3)))</f>
        <v/>
      </c>
      <c r="CF9" s="297" t="str">
        <f ca="true">+IF(OFFSET('Water Data'!$H$28,0,10*ROW('Water Data'!H3))="","",OFFSET('Water Data'!$H$28,0,10*ROW('Water Data'!H3)))</f>
        <v>No</v>
      </c>
      <c r="CG9" s="297" t="str">
        <f ca="true">+IF(OFFSET('Water Data'!$H$29,0,10*ROW('Water Data'!H3))="","",OFFSET('Water Data'!$H$29,0,10*ROW('Water Data'!H3)))</f>
        <v/>
      </c>
      <c r="CH9" s="297" t="str">
        <f ca="true">+IF(OFFSET('Water Data'!$I$27,0,10*ROW('Water Data'!I3))="","",OFFSET('Water Data'!$I$27,0,10*ROW('Water Data'!I3)))</f>
        <v/>
      </c>
      <c r="CI9" s="297" t="str">
        <f ca="true">+IF(OFFSET('Water Data'!$I$28,0,10*ROW('Water Data'!I3))="","",OFFSET('Water Data'!$I$28,0,10*ROW('Water Data'!I3)))</f>
        <v>Yes</v>
      </c>
      <c r="CJ9" s="297" t="str">
        <f ca="true">+IF(OFFSET('Water Data'!$I$29,0,10*ROW('Water Data'!I3))="","",OFFSET('Water Data'!$I$29,0,10*ROW('Water Data'!I3)))</f>
        <v/>
      </c>
      <c r="CK9" s="297" t="str">
        <f ca="true">+IF(OFFSET('Sanitation Data'!$D$28,0,10*ROW('Sanitation Data'!D3))="","",OFFSET('Sanitation Data'!$D$28,0,10*ROW('Sanitation Data'!D3)))</f>
        <v>No</v>
      </c>
      <c r="CL9" s="297" t="str">
        <f ca="true">+IF(OFFSET('Sanitation Data'!$D$29,0,10*ROW('Sanitation Data'!D3))="","",OFFSET('Sanitation Data'!$D$29,0,10*ROW('Sanitation Data'!D3)))</f>
        <v/>
      </c>
      <c r="CM9" s="297" t="str">
        <f ca="true">+IF(OFFSET('Sanitation Data'!$D$30,0,10*ROW('Sanitation Data'!D3))="","",OFFSET('Sanitation Data'!$D$30,0,10*ROW('Sanitation Data'!D3)))</f>
        <v/>
      </c>
      <c r="CN9" s="297" t="str">
        <f ca="true">+IF(OFFSET('Sanitation Data'!$D$31,0,10*ROW('Sanitation Data'!D3))="","",OFFSET('Sanitation Data'!$D$31,0,10*ROW('Sanitation Data'!D3)))</f>
        <v/>
      </c>
      <c r="CO9" s="297" t="str">
        <f ca="true">+IF(OFFSET('Sanitation Data'!$D$32,0,10*ROW('Sanitation Data'!D3))="","",OFFSET('Sanitation Data'!$D$32,0,10*ROW('Sanitation Data'!D3)))</f>
        <v/>
      </c>
      <c r="CP9" s="297" t="str">
        <f ca="true">+IF(OFFSET('Sanitation Data'!$E$28,0,10*ROW('Sanitation Data'!E3))="","",OFFSET('Sanitation Data'!$E$28,0,10*ROW('Sanitation Data'!E3)))</f>
        <v/>
      </c>
      <c r="CQ9" s="297" t="str">
        <f ca="true">+IF(OFFSET('Sanitation Data'!$E$29,0,10*ROW('Sanitation Data'!E3))="","",OFFSET('Sanitation Data'!$E$29,0,10*ROW('Sanitation Data'!E3)))</f>
        <v/>
      </c>
      <c r="CR9" s="297" t="str">
        <f ca="true">+IF(OFFSET('Sanitation Data'!$E$30,0,10*ROW('Sanitation Data'!E3))="","",OFFSET('Sanitation Data'!$E$30,0,10*ROW('Sanitation Data'!E3)))</f>
        <v/>
      </c>
      <c r="CS9" s="297" t="str">
        <f ca="true">+IF(OFFSET('Sanitation Data'!$E$31,0,10*ROW('Sanitation Data'!E3))="","",OFFSET('Sanitation Data'!$E$31,0,10*ROW('Sanitation Data'!E3)))</f>
        <v/>
      </c>
      <c r="CT9" s="297" t="str">
        <f ca="true">+IF(OFFSET('Sanitation Data'!$E$32,0,10*ROW('Sanitation Data'!E3))="","",OFFSET('Sanitation Data'!$E$32,0,10*ROW('Sanitation Data'!E3)))</f>
        <v/>
      </c>
      <c r="CU9" s="297" t="str">
        <f ca="true">+IF(OFFSET('Sanitation Data'!$F$28,0,10*ROW('Sanitation Data'!F3))="","",OFFSET('Sanitation Data'!$F$28,0,10*ROW('Sanitation Data'!F3)))</f>
        <v/>
      </c>
      <c r="CV9" s="297" t="str">
        <f ca="true">+IF(OFFSET('Sanitation Data'!$F$29,0,10*ROW('Sanitation Data'!F3))="","",OFFSET('Sanitation Data'!$F$29,0,10*ROW('Sanitation Data'!F3)))</f>
        <v/>
      </c>
      <c r="CW9" s="297" t="str">
        <f ca="true">+IF(OFFSET('Sanitation Data'!$F$30,0,10*ROW('Sanitation Data'!F3))="","",OFFSET('Sanitation Data'!$F$30,0,10*ROW('Sanitation Data'!F3)))</f>
        <v/>
      </c>
      <c r="CX9" s="297" t="str">
        <f ca="true">+IF(OFFSET('Sanitation Data'!$F$31,0,10*ROW('Sanitation Data'!F3))="","",OFFSET('Sanitation Data'!$F$31,0,10*ROW('Sanitation Data'!F3)))</f>
        <v/>
      </c>
      <c r="CY9" s="297" t="str">
        <f ca="true">+IF(OFFSET('Sanitation Data'!$F$32,0,10*ROW('Sanitation Data'!F3))="","",OFFSET('Sanitation Data'!$F$32,0,10*ROW('Sanitation Data'!F3)))</f>
        <v/>
      </c>
      <c r="CZ9" s="297" t="str">
        <f ca="true">+IF(OFFSET('Sanitation Data'!$G$28,0,10*ROW('Sanitation Data'!G3))="","",OFFSET('Sanitation Data'!$G$28,0,10*ROW('Sanitation Data'!G3)))</f>
        <v/>
      </c>
      <c r="DA9" s="297" t="str">
        <f ca="true">+IF(OFFSET('Sanitation Data'!$G$29,0,10*ROW('Sanitation Data'!G3))="","",OFFSET('Sanitation Data'!$G$29,0,10*ROW('Sanitation Data'!G3)))</f>
        <v/>
      </c>
      <c r="DB9" s="297" t="str">
        <f ca="true">+IF(OFFSET('Sanitation Data'!$G$30,0,10*ROW('Sanitation Data'!G3))="","",OFFSET('Sanitation Data'!$G$30,0,10*ROW('Sanitation Data'!G3)))</f>
        <v/>
      </c>
      <c r="DC9" s="297" t="str">
        <f ca="true">+IF(OFFSET('Sanitation Data'!$G$31,0,10*ROW('Sanitation Data'!G3))="","",OFFSET('Sanitation Data'!$G$31,0,10*ROW('Sanitation Data'!G3)))</f>
        <v/>
      </c>
      <c r="DD9" s="297" t="str">
        <f ca="true">+IF(OFFSET('Sanitation Data'!$G$32,0,10*ROW('Sanitation Data'!G3))="","",OFFSET('Sanitation Data'!$G$32,0,10*ROW('Sanitation Data'!G3)))</f>
        <v/>
      </c>
      <c r="DE9" s="297" t="str">
        <f ca="true">+IF(OFFSET('Sanitation Data'!$H$28,0,10*ROW('Sanitation Data'!H3))="","",OFFSET('Sanitation Data'!$H$28,0,10*ROW('Sanitation Data'!H3)))</f>
        <v>No</v>
      </c>
      <c r="DF9" s="297" t="str">
        <f ca="true">+IF(OFFSET('Sanitation Data'!$H$29,0,10*ROW('Sanitation Data'!H3))="","",OFFSET('Sanitation Data'!$H$29,0,10*ROW('Sanitation Data'!H3)))</f>
        <v/>
      </c>
      <c r="DG9" s="297" t="str">
        <f ca="true">+IF(OFFSET('Sanitation Data'!$H$30,0,10*ROW('Sanitation Data'!H3))="","",OFFSET('Sanitation Data'!$H$30,0,10*ROW('Sanitation Data'!H3)))</f>
        <v/>
      </c>
      <c r="DH9" s="297" t="str">
        <f ca="true">+IF(OFFSET('Sanitation Data'!$H$31,0,10*ROW('Sanitation Data'!H3))="","",OFFSET('Sanitation Data'!$H$31,0,10*ROW('Sanitation Data'!H3)))</f>
        <v/>
      </c>
      <c r="DI9" s="297" t="str">
        <f ca="true">+IF(OFFSET('Sanitation Data'!$H$32,0,10*ROW('Sanitation Data'!H3))="","",OFFSET('Sanitation Data'!$H$32,0,10*ROW('Sanitation Data'!H3)))</f>
        <v/>
      </c>
      <c r="DJ9" s="297" t="str">
        <f ca="true">+IF(OFFSET('Sanitation Data'!$I$28,0,10*ROW('Sanitation Data'!I3))="","",OFFSET('Sanitation Data'!$I$28,0,10*ROW('Sanitation Data'!I3)))</f>
        <v>Yes</v>
      </c>
      <c r="DK9" s="297" t="str">
        <f ca="true">+IF(OFFSET('Sanitation Data'!$I$29,0,10*ROW('Sanitation Data'!I3))="","",OFFSET('Sanitation Data'!$I$29,0,10*ROW('Sanitation Data'!I3)))</f>
        <v/>
      </c>
      <c r="DL9" s="297" t="str">
        <f ca="true">+IF(OFFSET('Sanitation Data'!$I$30,0,10*ROW('Sanitation Data'!I3))="","",OFFSET('Sanitation Data'!$I$30,0,10*ROW('Sanitation Data'!I3)))</f>
        <v/>
      </c>
      <c r="DM9" s="297" t="str">
        <f ca="true">+IF(OFFSET('Sanitation Data'!$I$31,0,10*ROW('Sanitation Data'!I3))="","",OFFSET('Sanitation Data'!$I$31,0,10*ROW('Sanitation Data'!I3)))</f>
        <v/>
      </c>
      <c r="DN9" s="297" t="str">
        <f ca="true">+IF(OFFSET('Sanitation Data'!$I$32,0,10*ROW('Sanitation Data'!I3))="","",OFFSET('Sanitation Data'!$I$32,0,10*ROW('Sanitation Data'!I3)))</f>
        <v/>
      </c>
      <c r="DO9" s="297" t="str">
        <f ca="true">+IF(OFFSET('Hygiene Data'!$D$11,0,10*ROW('Hygiene Data'!D3))="","",OFFSET('Hygiene Data'!$D$11,0,10*ROW('Hygiene Data'!D3)))</f>
        <v/>
      </c>
      <c r="DP9" s="297" t="str">
        <f ca="true">+IF(OFFSET('Hygiene Data'!$D$12,0,10*ROW('Hygiene Data'!D3))="","",OFFSET('Hygiene Data'!$D$12,0,10*ROW('Hygiene Data'!D3)))</f>
        <v/>
      </c>
      <c r="DQ9" s="297" t="str">
        <f ca="true">+IF(OFFSET('Hygiene Data'!$D$13,0,10*ROW('Hygiene Data'!D3))="","",OFFSET('Hygiene Data'!$D$13,0,10*ROW('Hygiene Data'!D3)))</f>
        <v/>
      </c>
      <c r="DR9" s="297" t="str">
        <f ca="true">+IF(OFFSET('Hygiene Data'!$E$11,0,10*ROW('Hygiene Data'!E3))="","",OFFSET('Hygiene Data'!$E$11,0,10*ROW('Hygiene Data'!E3)))</f>
        <v/>
      </c>
      <c r="DS9" s="297" t="str">
        <f ca="true">+IF(OFFSET('Hygiene Data'!$E$12,0,10*ROW('Hygiene Data'!E3))="","",OFFSET('Hygiene Data'!$E$12,0,10*ROW('Hygiene Data'!E3)))</f>
        <v/>
      </c>
      <c r="DT9" s="297" t="str">
        <f ca="true">+IF(OFFSET('Hygiene Data'!$E$13,0,10*ROW('Hygiene Data'!E3))="","",OFFSET('Hygiene Data'!$E$13,0,10*ROW('Hygiene Data'!E3)))</f>
        <v/>
      </c>
      <c r="DU9" s="297" t="str">
        <f ca="true">+IF(OFFSET('Hygiene Data'!$F$11,0,10*ROW('Hygiene Data'!F3))="","",OFFSET('Hygiene Data'!$F$11,0,10*ROW('Hygiene Data'!F3)))</f>
        <v/>
      </c>
      <c r="DV9" s="297" t="str">
        <f ca="true">+IF(OFFSET('Hygiene Data'!$F$12,0,10*ROW('Hygiene Data'!F3))="","",OFFSET('Hygiene Data'!$F$12,0,10*ROW('Hygiene Data'!F3)))</f>
        <v/>
      </c>
      <c r="DW9" s="297" t="str">
        <f ca="true">+IF(OFFSET('Hygiene Data'!$F$13,0,10*ROW('Hygiene Data'!F3))="","",OFFSET('Hygiene Data'!$F$13,0,10*ROW('Hygiene Data'!F3)))</f>
        <v/>
      </c>
      <c r="DX9" s="297" t="str">
        <f ca="true">+IF(OFFSET('Hygiene Data'!$G$11,0,10*ROW('Hygiene Data'!G3))="","",OFFSET('Hygiene Data'!$G$11,0,10*ROW('Hygiene Data'!G3)))</f>
        <v/>
      </c>
      <c r="DY9" s="297" t="str">
        <f ca="true">+IF(OFFSET('Hygiene Data'!$G$12,0,10*ROW('Hygiene Data'!G3))="","",OFFSET('Hygiene Data'!$G$12,0,10*ROW('Hygiene Data'!G3)))</f>
        <v/>
      </c>
      <c r="DZ9" s="297" t="str">
        <f ca="true">+IF(OFFSET('Hygiene Data'!$G$13,0,10*ROW('Hygiene Data'!G3))="","",OFFSET('Hygiene Data'!$G$13,0,10*ROW('Hygiene Data'!G3)))</f>
        <v/>
      </c>
      <c r="EA9" s="297" t="str">
        <f ca="true">+IF(OFFSET('Hygiene Data'!$H$11,0,10*ROW('Hygiene Data'!H3))="","",OFFSET('Hygiene Data'!$H$11,0,10*ROW('Hygiene Data'!H3)))</f>
        <v/>
      </c>
      <c r="EB9" s="297" t="str">
        <f ca="true">+IF(OFFSET('Hygiene Data'!$H$12,0,10*ROW('Hygiene Data'!H3))="","",OFFSET('Hygiene Data'!$H$12,0,10*ROW('Hygiene Data'!H3)))</f>
        <v/>
      </c>
      <c r="EC9" s="297" t="str">
        <f ca="true">+IF(OFFSET('Hygiene Data'!$H$13,0,10*ROW('Hygiene Data'!H3))="","",OFFSET('Hygiene Data'!$H$13,0,10*ROW('Hygiene Data'!H3)))</f>
        <v/>
      </c>
      <c r="ED9" s="297" t="str">
        <f ca="true">+IF(OFFSET('Hygiene Data'!$I$11,0,10*ROW('Hygiene Data'!I3))="","",OFFSET('Hygiene Data'!$I$11,0,10*ROW('Hygiene Data'!I3)))</f>
        <v/>
      </c>
      <c r="EE9" s="297" t="str">
        <f ca="true">+IF(OFFSET('Hygiene Data'!$I$12,0,10*ROW('Hygiene Data'!I3))="","",OFFSET('Hygiene Data'!$I$12,0,10*ROW('Hygiene Data'!I3)))</f>
        <v/>
      </c>
      <c r="EF9" s="297"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SEN_2013_EMIS</v>
      </c>
      <c r="B10" s="36" t="str">
        <f ca="true">+IF(OFFSET('Water Data'!$C$2,0,10*ROW('Water Data'!F4))="","",OFFSET('Water Data'!$C$2,0,10*ROW('Water Data'!F4)))</f>
        <v>EMIS</v>
      </c>
      <c r="C10" s="353">
        <f t="shared" ca="true" si="0"/>
        <v>2013</v>
      </c>
      <c r="D10" s="96">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74.8</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62.373167981961664</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96.690203000882619</v>
      </c>
      <c r="H10" s="96">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93.315423514538566</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67.475439118785346</v>
      </c>
      <c r="K10" s="96">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49.405080213903744</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74.844167408726619</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58.264692787177204</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84.608433734939752</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75.046974821495681</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97.692793931731984</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63.350582147477361</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72.606856634016026</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88.253012048192772</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97"/>
      <c r="BS10" s="297" t="str">
        <f ca="true">+IF(OFFSET('Water Data'!$D$27,0,10*ROW('Water Data'!D4))="","",OFFSET('Water Data'!$D$27,0,10*ROW('Water Data'!D4)))</f>
        <v>Yes</v>
      </c>
      <c r="BT10" s="297" t="str">
        <f ca="true">+IF(OFFSET('Water Data'!$D$28,0,10*ROW('Water Data'!D4))="","",OFFSET('Water Data'!$D$28,0,10*ROW('Water Data'!D4)))</f>
        <v>Yes</v>
      </c>
      <c r="BU10" s="297" t="str">
        <f ca="true">+IF(OFFSET('Water Data'!$D$29,0,10*ROW('Water Data'!D4))="","",OFFSET('Water Data'!$D$29,0,10*ROW('Water Data'!D4)))</f>
        <v/>
      </c>
      <c r="BV10" s="297" t="str">
        <f ca="true">+IF(OFFSET('Water Data'!$E$27,0,10*ROW('Water Data'!E4))="","",OFFSET('Water Data'!$E$27,0,10*ROW('Water Data'!E4)))</f>
        <v>Yes</v>
      </c>
      <c r="BW10" s="297" t="str">
        <f ca="true">+IF(OFFSET('Water Data'!$E$28,0,10*ROW('Water Data'!E4))="","",OFFSET('Water Data'!$E$28,0,10*ROW('Water Data'!E4)))</f>
        <v>Yes</v>
      </c>
      <c r="BX10" s="297" t="str">
        <f ca="true">+IF(OFFSET('Water Data'!$E$29,0,10*ROW('Water Data'!E4))="","",OFFSET('Water Data'!$E$29,0,10*ROW('Water Data'!E4)))</f>
        <v/>
      </c>
      <c r="BY10" s="297" t="str">
        <f ca="true">+IF(OFFSET('Water Data'!$F$27,0,10*ROW('Water Data'!F4))="","",OFFSET('Water Data'!$F$27,0,10*ROW('Water Data'!F4)))</f>
        <v>Yes</v>
      </c>
      <c r="BZ10" s="297" t="str">
        <f ca="true">+IF(OFFSET('Water Data'!$F$28,0,10*ROW('Water Data'!F4))="","",OFFSET('Water Data'!$F$28,0,10*ROW('Water Data'!F4)))</f>
        <v>Yes</v>
      </c>
      <c r="CA10" s="297" t="str">
        <f ca="true">+IF(OFFSET('Water Data'!$F$29,0,10*ROW('Water Data'!F4))="","",OFFSET('Water Data'!$F$29,0,10*ROW('Water Data'!F4)))</f>
        <v/>
      </c>
      <c r="CB10" s="297" t="str">
        <f ca="true">+IF(OFFSET('Water Data'!$G$27,0,10*ROW('Water Data'!G4))="","",OFFSET('Water Data'!$G$27,0,10*ROW('Water Data'!G4)))</f>
        <v/>
      </c>
      <c r="CC10" s="297" t="str">
        <f ca="true">+IF(OFFSET('Water Data'!$G$28,0,10*ROW('Water Data'!G4))="","",OFFSET('Water Data'!$G$28,0,10*ROW('Water Data'!G4)))</f>
        <v/>
      </c>
      <c r="CD10" s="297" t="str">
        <f ca="true">+IF(OFFSET('Water Data'!$G$29,0,10*ROW('Water Data'!G4))="","",OFFSET('Water Data'!$G$29,0,10*ROW('Water Data'!G4)))</f>
        <v/>
      </c>
      <c r="CE10" s="297" t="str">
        <f ca="true">+IF(OFFSET('Water Data'!$H$27,0,10*ROW('Water Data'!H4))="","",OFFSET('Water Data'!$H$27,0,10*ROW('Water Data'!H4)))</f>
        <v>Yes</v>
      </c>
      <c r="CF10" s="297" t="str">
        <f ca="true">+IF(OFFSET('Water Data'!$H$28,0,10*ROW('Water Data'!H4))="","",OFFSET('Water Data'!$H$28,0,10*ROW('Water Data'!H4)))</f>
        <v>Yes</v>
      </c>
      <c r="CG10" s="297" t="str">
        <f ca="true">+IF(OFFSET('Water Data'!$H$29,0,10*ROW('Water Data'!H4))="","",OFFSET('Water Data'!$H$29,0,10*ROW('Water Data'!H4)))</f>
        <v/>
      </c>
      <c r="CH10" s="297" t="str">
        <f ca="true">+IF(OFFSET('Water Data'!$I$27,0,10*ROW('Water Data'!I4))="","",OFFSET('Water Data'!$I$27,0,10*ROW('Water Data'!I4)))</f>
        <v/>
      </c>
      <c r="CI10" s="297" t="str">
        <f ca="true">+IF(OFFSET('Water Data'!$I$28,0,10*ROW('Water Data'!I4))="","",OFFSET('Water Data'!$I$28,0,10*ROW('Water Data'!I4)))</f>
        <v>Yes</v>
      </c>
      <c r="CJ10" s="297" t="str">
        <f ca="true">+IF(OFFSET('Water Data'!$I$29,0,10*ROW('Water Data'!I4))="","",OFFSET('Water Data'!$I$29,0,10*ROW('Water Data'!I4)))</f>
        <v/>
      </c>
      <c r="CK10" s="297" t="str">
        <f ca="true">+IF(OFFSET('Sanitation Data'!$D$28,0,10*ROW('Sanitation Data'!D4))="","",OFFSET('Sanitation Data'!$D$28,0,10*ROW('Sanitation Data'!D4)))</f>
        <v>Yes</v>
      </c>
      <c r="CL10" s="297" t="str">
        <f ca="true">+IF(OFFSET('Sanitation Data'!$D$29,0,10*ROW('Sanitation Data'!D4))="","",OFFSET('Sanitation Data'!$D$29,0,10*ROW('Sanitation Data'!D4)))</f>
        <v/>
      </c>
      <c r="CM10" s="297" t="str">
        <f ca="true">+IF(OFFSET('Sanitation Data'!$D$30,0,10*ROW('Sanitation Data'!D4))="","",OFFSET('Sanitation Data'!$D$30,0,10*ROW('Sanitation Data'!D4)))</f>
        <v/>
      </c>
      <c r="CN10" s="297" t="str">
        <f ca="true">+IF(OFFSET('Sanitation Data'!$D$31,0,10*ROW('Sanitation Data'!D4))="","",OFFSET('Sanitation Data'!$D$31,0,10*ROW('Sanitation Data'!D4)))</f>
        <v/>
      </c>
      <c r="CO10" s="297" t="str">
        <f ca="true">+IF(OFFSET('Sanitation Data'!$D$32,0,10*ROW('Sanitation Data'!D4))="","",OFFSET('Sanitation Data'!$D$32,0,10*ROW('Sanitation Data'!D4)))</f>
        <v/>
      </c>
      <c r="CP10" s="297" t="str">
        <f ca="true">+IF(OFFSET('Sanitation Data'!$E$28,0,10*ROW('Sanitation Data'!E4))="","",OFFSET('Sanitation Data'!$E$28,0,10*ROW('Sanitation Data'!E4)))</f>
        <v>Yes</v>
      </c>
      <c r="CQ10" s="297" t="str">
        <f ca="true">+IF(OFFSET('Sanitation Data'!$E$29,0,10*ROW('Sanitation Data'!E4))="","",OFFSET('Sanitation Data'!$E$29,0,10*ROW('Sanitation Data'!E4)))</f>
        <v/>
      </c>
      <c r="CR10" s="297" t="str">
        <f ca="true">+IF(OFFSET('Sanitation Data'!$E$30,0,10*ROW('Sanitation Data'!E4))="","",OFFSET('Sanitation Data'!$E$30,0,10*ROW('Sanitation Data'!E4)))</f>
        <v/>
      </c>
      <c r="CS10" s="297" t="str">
        <f ca="true">+IF(OFFSET('Sanitation Data'!$E$31,0,10*ROW('Sanitation Data'!E4))="","",OFFSET('Sanitation Data'!$E$31,0,10*ROW('Sanitation Data'!E4)))</f>
        <v/>
      </c>
      <c r="CT10" s="297" t="str">
        <f ca="true">+IF(OFFSET('Sanitation Data'!$E$32,0,10*ROW('Sanitation Data'!E4))="","",OFFSET('Sanitation Data'!$E$32,0,10*ROW('Sanitation Data'!E4)))</f>
        <v/>
      </c>
      <c r="CU10" s="297" t="str">
        <f ca="true">+IF(OFFSET('Sanitation Data'!$F$28,0,10*ROW('Sanitation Data'!F4))="","",OFFSET('Sanitation Data'!$F$28,0,10*ROW('Sanitation Data'!F4)))</f>
        <v>Yes</v>
      </c>
      <c r="CV10" s="297" t="str">
        <f ca="true">+IF(OFFSET('Sanitation Data'!$F$29,0,10*ROW('Sanitation Data'!F4))="","",OFFSET('Sanitation Data'!$F$29,0,10*ROW('Sanitation Data'!F4)))</f>
        <v/>
      </c>
      <c r="CW10" s="297" t="str">
        <f ca="true">+IF(OFFSET('Sanitation Data'!$F$30,0,10*ROW('Sanitation Data'!F4))="","",OFFSET('Sanitation Data'!$F$30,0,10*ROW('Sanitation Data'!F4)))</f>
        <v/>
      </c>
      <c r="CX10" s="297" t="str">
        <f ca="true">+IF(OFFSET('Sanitation Data'!$F$31,0,10*ROW('Sanitation Data'!F4))="","",OFFSET('Sanitation Data'!$F$31,0,10*ROW('Sanitation Data'!F4)))</f>
        <v/>
      </c>
      <c r="CY10" s="297" t="str">
        <f ca="true">+IF(OFFSET('Sanitation Data'!$F$32,0,10*ROW('Sanitation Data'!F4))="","",OFFSET('Sanitation Data'!$F$32,0,10*ROW('Sanitation Data'!F4)))</f>
        <v/>
      </c>
      <c r="CZ10" s="297" t="str">
        <f ca="true">+IF(OFFSET('Sanitation Data'!$G$28,0,10*ROW('Sanitation Data'!G4))="","",OFFSET('Sanitation Data'!$G$28,0,10*ROW('Sanitation Data'!G4)))</f>
        <v/>
      </c>
      <c r="DA10" s="297" t="str">
        <f ca="true">+IF(OFFSET('Sanitation Data'!$G$29,0,10*ROW('Sanitation Data'!G4))="","",OFFSET('Sanitation Data'!$G$29,0,10*ROW('Sanitation Data'!G4)))</f>
        <v/>
      </c>
      <c r="DB10" s="297" t="str">
        <f ca="true">+IF(OFFSET('Sanitation Data'!$G$30,0,10*ROW('Sanitation Data'!G4))="","",OFFSET('Sanitation Data'!$G$30,0,10*ROW('Sanitation Data'!G4)))</f>
        <v/>
      </c>
      <c r="DC10" s="297" t="str">
        <f ca="true">+IF(OFFSET('Sanitation Data'!$G$31,0,10*ROW('Sanitation Data'!G4))="","",OFFSET('Sanitation Data'!$G$31,0,10*ROW('Sanitation Data'!G4)))</f>
        <v/>
      </c>
      <c r="DD10" s="297" t="str">
        <f ca="true">+IF(OFFSET('Sanitation Data'!$G$32,0,10*ROW('Sanitation Data'!G4))="","",OFFSET('Sanitation Data'!$G$32,0,10*ROW('Sanitation Data'!G4)))</f>
        <v/>
      </c>
      <c r="DE10" s="297" t="str">
        <f ca="true">+IF(OFFSET('Sanitation Data'!$H$28,0,10*ROW('Sanitation Data'!H4))="","",OFFSET('Sanitation Data'!$H$28,0,10*ROW('Sanitation Data'!H4)))</f>
        <v>Yes</v>
      </c>
      <c r="DF10" s="297" t="str">
        <f ca="true">+IF(OFFSET('Sanitation Data'!$H$29,0,10*ROW('Sanitation Data'!H4))="","",OFFSET('Sanitation Data'!$H$29,0,10*ROW('Sanitation Data'!H4)))</f>
        <v/>
      </c>
      <c r="DG10" s="297" t="str">
        <f ca="true">+IF(OFFSET('Sanitation Data'!$H$30,0,10*ROW('Sanitation Data'!H4))="","",OFFSET('Sanitation Data'!$H$30,0,10*ROW('Sanitation Data'!H4)))</f>
        <v/>
      </c>
      <c r="DH10" s="297" t="str">
        <f ca="true">+IF(OFFSET('Sanitation Data'!$H$31,0,10*ROW('Sanitation Data'!H4))="","",OFFSET('Sanitation Data'!$H$31,0,10*ROW('Sanitation Data'!H4)))</f>
        <v/>
      </c>
      <c r="DI10" s="297" t="str">
        <f ca="true">+IF(OFFSET('Sanitation Data'!$H$32,0,10*ROW('Sanitation Data'!H4))="","",OFFSET('Sanitation Data'!$H$32,0,10*ROW('Sanitation Data'!H4)))</f>
        <v/>
      </c>
      <c r="DJ10" s="297" t="str">
        <f ca="true">+IF(OFFSET('Sanitation Data'!$I$28,0,10*ROW('Sanitation Data'!I4))="","",OFFSET('Sanitation Data'!$I$28,0,10*ROW('Sanitation Data'!I4)))</f>
        <v>Yes</v>
      </c>
      <c r="DK10" s="297" t="str">
        <f ca="true">+IF(OFFSET('Sanitation Data'!$I$29,0,10*ROW('Sanitation Data'!I4))="","",OFFSET('Sanitation Data'!$I$29,0,10*ROW('Sanitation Data'!I4)))</f>
        <v/>
      </c>
      <c r="DL10" s="297" t="str">
        <f ca="true">+IF(OFFSET('Sanitation Data'!$I$30,0,10*ROW('Sanitation Data'!I4))="","",OFFSET('Sanitation Data'!$I$30,0,10*ROW('Sanitation Data'!I4)))</f>
        <v/>
      </c>
      <c r="DM10" s="297" t="str">
        <f ca="true">+IF(OFFSET('Sanitation Data'!$I$31,0,10*ROW('Sanitation Data'!I4))="","",OFFSET('Sanitation Data'!$I$31,0,10*ROW('Sanitation Data'!I4)))</f>
        <v/>
      </c>
      <c r="DN10" s="297" t="str">
        <f ca="true">+IF(OFFSET('Sanitation Data'!$I$32,0,10*ROW('Sanitation Data'!I4))="","",OFFSET('Sanitation Data'!$I$32,0,10*ROW('Sanitation Data'!I4)))</f>
        <v/>
      </c>
      <c r="DO10" s="297" t="str">
        <f ca="true">+IF(OFFSET('Hygiene Data'!$D$11,0,10*ROW('Hygiene Data'!D4))="","",OFFSET('Hygiene Data'!$D$11,0,10*ROW('Hygiene Data'!D4)))</f>
        <v/>
      </c>
      <c r="DP10" s="297" t="str">
        <f ca="true">+IF(OFFSET('Hygiene Data'!$D$12,0,10*ROW('Hygiene Data'!D4))="","",OFFSET('Hygiene Data'!$D$12,0,10*ROW('Hygiene Data'!D4)))</f>
        <v/>
      </c>
      <c r="DQ10" s="297" t="str">
        <f ca="true">+IF(OFFSET('Hygiene Data'!$D$13,0,10*ROW('Hygiene Data'!D4))="","",OFFSET('Hygiene Data'!$D$13,0,10*ROW('Hygiene Data'!D4)))</f>
        <v/>
      </c>
      <c r="DR10" s="297" t="str">
        <f ca="true">+IF(OFFSET('Hygiene Data'!$E$11,0,10*ROW('Hygiene Data'!E4))="","",OFFSET('Hygiene Data'!$E$11,0,10*ROW('Hygiene Data'!E4)))</f>
        <v/>
      </c>
      <c r="DS10" s="297" t="str">
        <f ca="true">+IF(OFFSET('Hygiene Data'!$E$12,0,10*ROW('Hygiene Data'!E4))="","",OFFSET('Hygiene Data'!$E$12,0,10*ROW('Hygiene Data'!E4)))</f>
        <v/>
      </c>
      <c r="DT10" s="297" t="str">
        <f ca="true">+IF(OFFSET('Hygiene Data'!$E$13,0,10*ROW('Hygiene Data'!E4))="","",OFFSET('Hygiene Data'!$E$13,0,10*ROW('Hygiene Data'!E4)))</f>
        <v/>
      </c>
      <c r="DU10" s="297" t="str">
        <f ca="true">+IF(OFFSET('Hygiene Data'!$F$11,0,10*ROW('Hygiene Data'!F4))="","",OFFSET('Hygiene Data'!$F$11,0,10*ROW('Hygiene Data'!F4)))</f>
        <v/>
      </c>
      <c r="DV10" s="297" t="str">
        <f ca="true">+IF(OFFSET('Hygiene Data'!$F$12,0,10*ROW('Hygiene Data'!F4))="","",OFFSET('Hygiene Data'!$F$12,0,10*ROW('Hygiene Data'!F4)))</f>
        <v/>
      </c>
      <c r="DW10" s="297" t="str">
        <f ca="true">+IF(OFFSET('Hygiene Data'!$F$13,0,10*ROW('Hygiene Data'!F4))="","",OFFSET('Hygiene Data'!$F$13,0,10*ROW('Hygiene Data'!F4)))</f>
        <v/>
      </c>
      <c r="DX10" s="297" t="str">
        <f ca="true">+IF(OFFSET('Hygiene Data'!$G$11,0,10*ROW('Hygiene Data'!G4))="","",OFFSET('Hygiene Data'!$G$11,0,10*ROW('Hygiene Data'!G4)))</f>
        <v/>
      </c>
      <c r="DY10" s="297" t="str">
        <f ca="true">+IF(OFFSET('Hygiene Data'!$G$12,0,10*ROW('Hygiene Data'!G4))="","",OFFSET('Hygiene Data'!$G$12,0,10*ROW('Hygiene Data'!G4)))</f>
        <v/>
      </c>
      <c r="DZ10" s="297" t="str">
        <f ca="true">+IF(OFFSET('Hygiene Data'!$G$13,0,10*ROW('Hygiene Data'!G4))="","",OFFSET('Hygiene Data'!$G$13,0,10*ROW('Hygiene Data'!G4)))</f>
        <v/>
      </c>
      <c r="EA10" s="297" t="str">
        <f ca="true">+IF(OFFSET('Hygiene Data'!$H$11,0,10*ROW('Hygiene Data'!H4))="","",OFFSET('Hygiene Data'!$H$11,0,10*ROW('Hygiene Data'!H4)))</f>
        <v/>
      </c>
      <c r="EB10" s="297" t="str">
        <f ca="true">+IF(OFFSET('Hygiene Data'!$H$12,0,10*ROW('Hygiene Data'!H4))="","",OFFSET('Hygiene Data'!$H$12,0,10*ROW('Hygiene Data'!H4)))</f>
        <v/>
      </c>
      <c r="EC10" s="297" t="str">
        <f ca="true">+IF(OFFSET('Hygiene Data'!$H$13,0,10*ROW('Hygiene Data'!H4))="","",OFFSET('Hygiene Data'!$H$13,0,10*ROW('Hygiene Data'!H4)))</f>
        <v/>
      </c>
      <c r="ED10" s="297" t="str">
        <f ca="true">+IF(OFFSET('Hygiene Data'!$I$11,0,10*ROW('Hygiene Data'!I4))="","",OFFSET('Hygiene Data'!$I$11,0,10*ROW('Hygiene Data'!I4)))</f>
        <v/>
      </c>
      <c r="EE10" s="297" t="str">
        <f ca="true">+IF(OFFSET('Hygiene Data'!$I$12,0,10*ROW('Hygiene Data'!I4))="","",OFFSET('Hygiene Data'!$I$12,0,10*ROW('Hygiene Data'!I4)))</f>
        <v/>
      </c>
      <c r="EF10" s="297"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SEN_2013_UIS</v>
      </c>
      <c r="B11" s="36" t="str">
        <f ca="true">+IF(OFFSET('Water Data'!$C$2,0,10*ROW('Water Data'!F5))="","",OFFSET('Water Data'!$C$2,0,10*ROW('Water Data'!F5)))</f>
        <v>Other</v>
      </c>
      <c r="C11" s="353">
        <f t="shared" ca="true" si="0"/>
        <v>2013</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str">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[76]</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str">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[75]</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97"/>
      <c r="BS11" s="297" t="str">
        <f ca="true">+IF(OFFSET('Water Data'!$D$27,0,10*ROW('Water Data'!D5))="","",OFFSET('Water Data'!$D$27,0,10*ROW('Water Data'!D5)))</f>
        <v/>
      </c>
      <c r="BT11" s="297" t="str">
        <f ca="true">+IF(OFFSET('Water Data'!$D$28,0,10*ROW('Water Data'!D5))="","",OFFSET('Water Data'!$D$28,0,10*ROW('Water Data'!D5)))</f>
        <v/>
      </c>
      <c r="BU11" s="297" t="str">
        <f ca="true">+IF(OFFSET('Water Data'!$D$29,0,10*ROW('Water Data'!D5))="","",OFFSET('Water Data'!$D$29,0,10*ROW('Water Data'!D5)))</f>
        <v/>
      </c>
      <c r="BV11" s="297" t="str">
        <f ca="true">+IF(OFFSET('Water Data'!$E$27,0,10*ROW('Water Data'!E5))="","",OFFSET('Water Data'!$E$27,0,10*ROW('Water Data'!E5)))</f>
        <v/>
      </c>
      <c r="BW11" s="297" t="str">
        <f ca="true">+IF(OFFSET('Water Data'!$E$28,0,10*ROW('Water Data'!E5))="","",OFFSET('Water Data'!$E$28,0,10*ROW('Water Data'!E5)))</f>
        <v/>
      </c>
      <c r="BX11" s="297" t="str">
        <f ca="true">+IF(OFFSET('Water Data'!$E$29,0,10*ROW('Water Data'!E5))="","",OFFSET('Water Data'!$E$29,0,10*ROW('Water Data'!E5)))</f>
        <v/>
      </c>
      <c r="BY11" s="297" t="str">
        <f ca="true">+IF(OFFSET('Water Data'!$F$27,0,10*ROW('Water Data'!F5))="","",OFFSET('Water Data'!$F$27,0,10*ROW('Water Data'!F5)))</f>
        <v/>
      </c>
      <c r="BZ11" s="297" t="str">
        <f ca="true">+IF(OFFSET('Water Data'!$F$28,0,10*ROW('Water Data'!F5))="","",OFFSET('Water Data'!$F$28,0,10*ROW('Water Data'!F5)))</f>
        <v/>
      </c>
      <c r="CA11" s="297" t="str">
        <f ca="true">+IF(OFFSET('Water Data'!$F$29,0,10*ROW('Water Data'!F5))="","",OFFSET('Water Data'!$F$29,0,10*ROW('Water Data'!F5)))</f>
        <v/>
      </c>
      <c r="CB11" s="297" t="str">
        <f ca="true">+IF(OFFSET('Water Data'!$G$27,0,10*ROW('Water Data'!G5))="","",OFFSET('Water Data'!$G$27,0,10*ROW('Water Data'!G5)))</f>
        <v/>
      </c>
      <c r="CC11" s="297" t="str">
        <f ca="true">+IF(OFFSET('Water Data'!$G$28,0,10*ROW('Water Data'!G5))="","",OFFSET('Water Data'!$G$28,0,10*ROW('Water Data'!G5)))</f>
        <v/>
      </c>
      <c r="CD11" s="297" t="str">
        <f ca="true">+IF(OFFSET('Water Data'!$G$29,0,10*ROW('Water Data'!G5))="","",OFFSET('Water Data'!$G$29,0,10*ROW('Water Data'!G5)))</f>
        <v/>
      </c>
      <c r="CE11" s="297" t="str">
        <f ca="true">+IF(OFFSET('Water Data'!$H$27,0,10*ROW('Water Data'!H5))="","",OFFSET('Water Data'!$H$27,0,10*ROW('Water Data'!H5)))</f>
        <v/>
      </c>
      <c r="CF11" s="297" t="str">
        <f ca="true">+IF(OFFSET('Water Data'!$H$28,0,10*ROW('Water Data'!H5))="","",OFFSET('Water Data'!$H$28,0,10*ROW('Water Data'!H5)))</f>
        <v/>
      </c>
      <c r="CG11" s="297" t="str">
        <f ca="true">+IF(OFFSET('Water Data'!$H$29,0,10*ROW('Water Data'!H5))="","",OFFSET('Water Data'!$H$29,0,10*ROW('Water Data'!H5)))</f>
        <v/>
      </c>
      <c r="CH11" s="297" t="str">
        <f ca="true">+IF(OFFSET('Water Data'!$I$27,0,10*ROW('Water Data'!I5))="","",OFFSET('Water Data'!$I$27,0,10*ROW('Water Data'!I5)))</f>
        <v/>
      </c>
      <c r="CI11" s="297" t="str">
        <f ca="true">+IF(OFFSET('Water Data'!$I$28,0,10*ROW('Water Data'!I5))="","",OFFSET('Water Data'!$I$28,0,10*ROW('Water Data'!I5)))</f>
        <v>No</v>
      </c>
      <c r="CJ11" s="297" t="str">
        <f ca="true">+IF(OFFSET('Water Data'!$I$29,0,10*ROW('Water Data'!I5))="","",OFFSET('Water Data'!$I$29,0,10*ROW('Water Data'!I5)))</f>
        <v/>
      </c>
      <c r="CK11" s="297" t="str">
        <f ca="true">+IF(OFFSET('Sanitation Data'!$D$28,0,10*ROW('Sanitation Data'!D5))="","",OFFSET('Sanitation Data'!$D$28,0,10*ROW('Sanitation Data'!D5)))</f>
        <v/>
      </c>
      <c r="CL11" s="297" t="str">
        <f ca="true">+IF(OFFSET('Sanitation Data'!$D$29,0,10*ROW('Sanitation Data'!D5))="","",OFFSET('Sanitation Data'!$D$29,0,10*ROW('Sanitation Data'!D5)))</f>
        <v/>
      </c>
      <c r="CM11" s="297" t="str">
        <f ca="true">+IF(OFFSET('Sanitation Data'!$D$30,0,10*ROW('Sanitation Data'!D5))="","",OFFSET('Sanitation Data'!$D$30,0,10*ROW('Sanitation Data'!D5)))</f>
        <v/>
      </c>
      <c r="CN11" s="297" t="str">
        <f ca="true">+IF(OFFSET('Sanitation Data'!$D$31,0,10*ROW('Sanitation Data'!D5))="","",OFFSET('Sanitation Data'!$D$31,0,10*ROW('Sanitation Data'!D5)))</f>
        <v/>
      </c>
      <c r="CO11" s="297" t="str">
        <f ca="true">+IF(OFFSET('Sanitation Data'!$D$32,0,10*ROW('Sanitation Data'!D5))="","",OFFSET('Sanitation Data'!$D$32,0,10*ROW('Sanitation Data'!D5)))</f>
        <v/>
      </c>
      <c r="CP11" s="297" t="str">
        <f ca="true">+IF(OFFSET('Sanitation Data'!$E$28,0,10*ROW('Sanitation Data'!E5))="","",OFFSET('Sanitation Data'!$E$28,0,10*ROW('Sanitation Data'!E5)))</f>
        <v/>
      </c>
      <c r="CQ11" s="297" t="str">
        <f ca="true">+IF(OFFSET('Sanitation Data'!$E$29,0,10*ROW('Sanitation Data'!E5))="","",OFFSET('Sanitation Data'!$E$29,0,10*ROW('Sanitation Data'!E5)))</f>
        <v/>
      </c>
      <c r="CR11" s="297" t="str">
        <f ca="true">+IF(OFFSET('Sanitation Data'!$E$30,0,10*ROW('Sanitation Data'!E5))="","",OFFSET('Sanitation Data'!$E$30,0,10*ROW('Sanitation Data'!E5)))</f>
        <v/>
      </c>
      <c r="CS11" s="297" t="str">
        <f ca="true">+IF(OFFSET('Sanitation Data'!$E$31,0,10*ROW('Sanitation Data'!E5))="","",OFFSET('Sanitation Data'!$E$31,0,10*ROW('Sanitation Data'!E5)))</f>
        <v/>
      </c>
      <c r="CT11" s="297" t="str">
        <f ca="true">+IF(OFFSET('Sanitation Data'!$E$32,0,10*ROW('Sanitation Data'!E5))="","",OFFSET('Sanitation Data'!$E$32,0,10*ROW('Sanitation Data'!E5)))</f>
        <v/>
      </c>
      <c r="CU11" s="297" t="str">
        <f ca="true">+IF(OFFSET('Sanitation Data'!$F$28,0,10*ROW('Sanitation Data'!F5))="","",OFFSET('Sanitation Data'!$F$28,0,10*ROW('Sanitation Data'!F5)))</f>
        <v/>
      </c>
      <c r="CV11" s="297" t="str">
        <f ca="true">+IF(OFFSET('Sanitation Data'!$F$29,0,10*ROW('Sanitation Data'!F5))="","",OFFSET('Sanitation Data'!$F$29,0,10*ROW('Sanitation Data'!F5)))</f>
        <v/>
      </c>
      <c r="CW11" s="297" t="str">
        <f ca="true">+IF(OFFSET('Sanitation Data'!$F$30,0,10*ROW('Sanitation Data'!F5))="","",OFFSET('Sanitation Data'!$F$30,0,10*ROW('Sanitation Data'!F5)))</f>
        <v/>
      </c>
      <c r="CX11" s="297" t="str">
        <f ca="true">+IF(OFFSET('Sanitation Data'!$F$31,0,10*ROW('Sanitation Data'!F5))="","",OFFSET('Sanitation Data'!$F$31,0,10*ROW('Sanitation Data'!F5)))</f>
        <v/>
      </c>
      <c r="CY11" s="297" t="str">
        <f ca="true">+IF(OFFSET('Sanitation Data'!$F$32,0,10*ROW('Sanitation Data'!F5))="","",OFFSET('Sanitation Data'!$F$32,0,10*ROW('Sanitation Data'!F5)))</f>
        <v/>
      </c>
      <c r="CZ11" s="297" t="str">
        <f ca="true">+IF(OFFSET('Sanitation Data'!$G$28,0,10*ROW('Sanitation Data'!G5))="","",OFFSET('Sanitation Data'!$G$28,0,10*ROW('Sanitation Data'!G5)))</f>
        <v/>
      </c>
      <c r="DA11" s="297" t="str">
        <f ca="true">+IF(OFFSET('Sanitation Data'!$G$29,0,10*ROW('Sanitation Data'!G5))="","",OFFSET('Sanitation Data'!$G$29,0,10*ROW('Sanitation Data'!G5)))</f>
        <v/>
      </c>
      <c r="DB11" s="297" t="str">
        <f ca="true">+IF(OFFSET('Sanitation Data'!$G$30,0,10*ROW('Sanitation Data'!G5))="","",OFFSET('Sanitation Data'!$G$30,0,10*ROW('Sanitation Data'!G5)))</f>
        <v/>
      </c>
      <c r="DC11" s="297" t="str">
        <f ca="true">+IF(OFFSET('Sanitation Data'!$G$31,0,10*ROW('Sanitation Data'!G5))="","",OFFSET('Sanitation Data'!$G$31,0,10*ROW('Sanitation Data'!G5)))</f>
        <v/>
      </c>
      <c r="DD11" s="297" t="str">
        <f ca="true">+IF(OFFSET('Sanitation Data'!$G$32,0,10*ROW('Sanitation Data'!G5))="","",OFFSET('Sanitation Data'!$G$32,0,10*ROW('Sanitation Data'!G5)))</f>
        <v/>
      </c>
      <c r="DE11" s="297" t="str">
        <f ca="true">+IF(OFFSET('Sanitation Data'!$H$28,0,10*ROW('Sanitation Data'!H5))="","",OFFSET('Sanitation Data'!$H$28,0,10*ROW('Sanitation Data'!H5)))</f>
        <v/>
      </c>
      <c r="DF11" s="297" t="str">
        <f ca="true">+IF(OFFSET('Sanitation Data'!$H$29,0,10*ROW('Sanitation Data'!H5))="","",OFFSET('Sanitation Data'!$H$29,0,10*ROW('Sanitation Data'!H5)))</f>
        <v/>
      </c>
      <c r="DG11" s="297" t="str">
        <f ca="true">+IF(OFFSET('Sanitation Data'!$H$30,0,10*ROW('Sanitation Data'!H5))="","",OFFSET('Sanitation Data'!$H$30,0,10*ROW('Sanitation Data'!H5)))</f>
        <v/>
      </c>
      <c r="DH11" s="297" t="str">
        <f ca="true">+IF(OFFSET('Sanitation Data'!$H$31,0,10*ROW('Sanitation Data'!H5))="","",OFFSET('Sanitation Data'!$H$31,0,10*ROW('Sanitation Data'!H5)))</f>
        <v/>
      </c>
      <c r="DI11" s="297" t="str">
        <f ca="true">+IF(OFFSET('Sanitation Data'!$H$32,0,10*ROW('Sanitation Data'!H5))="","",OFFSET('Sanitation Data'!$H$32,0,10*ROW('Sanitation Data'!H5)))</f>
        <v/>
      </c>
      <c r="DJ11" s="297" t="str">
        <f ca="true">+IF(OFFSET('Sanitation Data'!$I$28,0,10*ROW('Sanitation Data'!I5))="","",OFFSET('Sanitation Data'!$I$28,0,10*ROW('Sanitation Data'!I5)))</f>
        <v>No</v>
      </c>
      <c r="DK11" s="297" t="str">
        <f ca="true">+IF(OFFSET('Sanitation Data'!$I$29,0,10*ROW('Sanitation Data'!I5))="","",OFFSET('Sanitation Data'!$I$29,0,10*ROW('Sanitation Data'!I5)))</f>
        <v/>
      </c>
      <c r="DL11" s="297" t="str">
        <f ca="true">+IF(OFFSET('Sanitation Data'!$I$30,0,10*ROW('Sanitation Data'!I5))="","",OFFSET('Sanitation Data'!$I$30,0,10*ROW('Sanitation Data'!I5)))</f>
        <v/>
      </c>
      <c r="DM11" s="297" t="str">
        <f ca="true">+IF(OFFSET('Sanitation Data'!$I$31,0,10*ROW('Sanitation Data'!I5))="","",OFFSET('Sanitation Data'!$I$31,0,10*ROW('Sanitation Data'!I5)))</f>
        <v/>
      </c>
      <c r="DN11" s="297" t="str">
        <f ca="true">+IF(OFFSET('Sanitation Data'!$I$32,0,10*ROW('Sanitation Data'!I5))="","",OFFSET('Sanitation Data'!$I$32,0,10*ROW('Sanitation Data'!I5)))</f>
        <v/>
      </c>
      <c r="DO11" s="297" t="str">
        <f ca="true">+IF(OFFSET('Hygiene Data'!$D$11,0,10*ROW('Hygiene Data'!D5))="","",OFFSET('Hygiene Data'!$D$11,0,10*ROW('Hygiene Data'!D5)))</f>
        <v/>
      </c>
      <c r="DP11" s="297" t="str">
        <f ca="true">+IF(OFFSET('Hygiene Data'!$D$12,0,10*ROW('Hygiene Data'!D5))="","",OFFSET('Hygiene Data'!$D$12,0,10*ROW('Hygiene Data'!D5)))</f>
        <v/>
      </c>
      <c r="DQ11" s="297" t="str">
        <f ca="true">+IF(OFFSET('Hygiene Data'!$D$13,0,10*ROW('Hygiene Data'!D5))="","",OFFSET('Hygiene Data'!$D$13,0,10*ROW('Hygiene Data'!D5)))</f>
        <v/>
      </c>
      <c r="DR11" s="297" t="str">
        <f ca="true">+IF(OFFSET('Hygiene Data'!$E$11,0,10*ROW('Hygiene Data'!E5))="","",OFFSET('Hygiene Data'!$E$11,0,10*ROW('Hygiene Data'!E5)))</f>
        <v/>
      </c>
      <c r="DS11" s="297" t="str">
        <f ca="true">+IF(OFFSET('Hygiene Data'!$E$12,0,10*ROW('Hygiene Data'!E5))="","",OFFSET('Hygiene Data'!$E$12,0,10*ROW('Hygiene Data'!E5)))</f>
        <v/>
      </c>
      <c r="DT11" s="297" t="str">
        <f ca="true">+IF(OFFSET('Hygiene Data'!$E$13,0,10*ROW('Hygiene Data'!E5))="","",OFFSET('Hygiene Data'!$E$13,0,10*ROW('Hygiene Data'!E5)))</f>
        <v/>
      </c>
      <c r="DU11" s="297" t="str">
        <f ca="true">+IF(OFFSET('Hygiene Data'!$F$11,0,10*ROW('Hygiene Data'!F5))="","",OFFSET('Hygiene Data'!$F$11,0,10*ROW('Hygiene Data'!F5)))</f>
        <v/>
      </c>
      <c r="DV11" s="297" t="str">
        <f ca="true">+IF(OFFSET('Hygiene Data'!$F$12,0,10*ROW('Hygiene Data'!F5))="","",OFFSET('Hygiene Data'!$F$12,0,10*ROW('Hygiene Data'!F5)))</f>
        <v/>
      </c>
      <c r="DW11" s="297" t="str">
        <f ca="true">+IF(OFFSET('Hygiene Data'!$F$13,0,10*ROW('Hygiene Data'!F5))="","",OFFSET('Hygiene Data'!$F$13,0,10*ROW('Hygiene Data'!F5)))</f>
        <v/>
      </c>
      <c r="DX11" s="297" t="str">
        <f ca="true">+IF(OFFSET('Hygiene Data'!$G$11,0,10*ROW('Hygiene Data'!G5))="","",OFFSET('Hygiene Data'!$G$11,0,10*ROW('Hygiene Data'!G5)))</f>
        <v/>
      </c>
      <c r="DY11" s="297" t="str">
        <f ca="true">+IF(OFFSET('Hygiene Data'!$G$12,0,10*ROW('Hygiene Data'!G5))="","",OFFSET('Hygiene Data'!$G$12,0,10*ROW('Hygiene Data'!G5)))</f>
        <v/>
      </c>
      <c r="DZ11" s="297" t="str">
        <f ca="true">+IF(OFFSET('Hygiene Data'!$G$13,0,10*ROW('Hygiene Data'!G5))="","",OFFSET('Hygiene Data'!$G$13,0,10*ROW('Hygiene Data'!G5)))</f>
        <v/>
      </c>
      <c r="EA11" s="297" t="str">
        <f ca="true">+IF(OFFSET('Hygiene Data'!$H$11,0,10*ROW('Hygiene Data'!H5))="","",OFFSET('Hygiene Data'!$H$11,0,10*ROW('Hygiene Data'!H5)))</f>
        <v/>
      </c>
      <c r="EB11" s="297" t="str">
        <f ca="true">+IF(OFFSET('Hygiene Data'!$H$12,0,10*ROW('Hygiene Data'!H5))="","",OFFSET('Hygiene Data'!$H$12,0,10*ROW('Hygiene Data'!H5)))</f>
        <v/>
      </c>
      <c r="EC11" s="297" t="str">
        <f ca="true">+IF(OFFSET('Hygiene Data'!$H$13,0,10*ROW('Hygiene Data'!H5))="","",OFFSET('Hygiene Data'!$H$13,0,10*ROW('Hygiene Data'!H5)))</f>
        <v/>
      </c>
      <c r="ED11" s="297" t="str">
        <f ca="true">+IF(OFFSET('Hygiene Data'!$I$11,0,10*ROW('Hygiene Data'!I5))="","",OFFSET('Hygiene Data'!$I$11,0,10*ROW('Hygiene Data'!I5)))</f>
        <v/>
      </c>
      <c r="EE11" s="297" t="str">
        <f ca="true">+IF(OFFSET('Hygiene Data'!$I$12,0,10*ROW('Hygiene Data'!I5))="","",OFFSET('Hygiene Data'!$I$12,0,10*ROW('Hygiene Data'!I5)))</f>
        <v/>
      </c>
      <c r="EF11" s="297"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SEN_2014_UIS</v>
      </c>
      <c r="B12" s="36" t="str">
        <f ca="true">+IF(OFFSET('Water Data'!$C$2,0,10*ROW('Water Data'!F6))="","",OFFSET('Water Data'!$C$2,0,10*ROW('Water Data'!F6)))</f>
        <v>Other</v>
      </c>
      <c r="C12" s="353">
        <f t="shared" ca="true" si="0"/>
        <v>2014</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str">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[65]</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str">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[62]</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str">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[78]</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str">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[74]</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str">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[73]</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str">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[79]</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97"/>
      <c r="BS12" s="297" t="str">
        <f ca="true">+IF(OFFSET('Water Data'!$D$27,0,10*ROW('Water Data'!D6))="","",OFFSET('Water Data'!$D$27,0,10*ROW('Water Data'!D6)))</f>
        <v/>
      </c>
      <c r="BT12" s="297" t="str">
        <f ca="true">+IF(OFFSET('Water Data'!$D$28,0,10*ROW('Water Data'!D6))="","",OFFSET('Water Data'!$D$28,0,10*ROW('Water Data'!D6)))</f>
        <v>No</v>
      </c>
      <c r="BU12" s="297" t="str">
        <f ca="true">+IF(OFFSET('Water Data'!$D$29,0,10*ROW('Water Data'!D6))="","",OFFSET('Water Data'!$D$29,0,10*ROW('Water Data'!D6)))</f>
        <v/>
      </c>
      <c r="BV12" s="297" t="str">
        <f ca="true">+IF(OFFSET('Water Data'!$E$27,0,10*ROW('Water Data'!E6))="","",OFFSET('Water Data'!$E$27,0,10*ROW('Water Data'!E6)))</f>
        <v/>
      </c>
      <c r="BW12" s="297" t="str">
        <f ca="true">+IF(OFFSET('Water Data'!$E$28,0,10*ROW('Water Data'!E6))="","",OFFSET('Water Data'!$E$28,0,10*ROW('Water Data'!E6)))</f>
        <v/>
      </c>
      <c r="BX12" s="297" t="str">
        <f ca="true">+IF(OFFSET('Water Data'!$E$29,0,10*ROW('Water Data'!E6))="","",OFFSET('Water Data'!$E$29,0,10*ROW('Water Data'!E6)))</f>
        <v/>
      </c>
      <c r="BY12" s="297" t="str">
        <f ca="true">+IF(OFFSET('Water Data'!$F$27,0,10*ROW('Water Data'!F6))="","",OFFSET('Water Data'!$F$27,0,10*ROW('Water Data'!F6)))</f>
        <v/>
      </c>
      <c r="BZ12" s="297" t="str">
        <f ca="true">+IF(OFFSET('Water Data'!$F$28,0,10*ROW('Water Data'!F6))="","",OFFSET('Water Data'!$F$28,0,10*ROW('Water Data'!F6)))</f>
        <v/>
      </c>
      <c r="CA12" s="297" t="str">
        <f ca="true">+IF(OFFSET('Water Data'!$F$29,0,10*ROW('Water Data'!F6))="","",OFFSET('Water Data'!$F$29,0,10*ROW('Water Data'!F6)))</f>
        <v/>
      </c>
      <c r="CB12" s="297" t="str">
        <f ca="true">+IF(OFFSET('Water Data'!$G$27,0,10*ROW('Water Data'!G6))="","",OFFSET('Water Data'!$G$27,0,10*ROW('Water Data'!G6)))</f>
        <v/>
      </c>
      <c r="CC12" s="297" t="str">
        <f ca="true">+IF(OFFSET('Water Data'!$G$28,0,10*ROW('Water Data'!G6))="","",OFFSET('Water Data'!$G$28,0,10*ROW('Water Data'!G6)))</f>
        <v/>
      </c>
      <c r="CD12" s="297" t="str">
        <f ca="true">+IF(OFFSET('Water Data'!$G$29,0,10*ROW('Water Data'!G6))="","",OFFSET('Water Data'!$G$29,0,10*ROW('Water Data'!G6)))</f>
        <v/>
      </c>
      <c r="CE12" s="297" t="str">
        <f ca="true">+IF(OFFSET('Water Data'!$H$27,0,10*ROW('Water Data'!H6))="","",OFFSET('Water Data'!$H$27,0,10*ROW('Water Data'!H6)))</f>
        <v/>
      </c>
      <c r="CF12" s="297" t="str">
        <f ca="true">+IF(OFFSET('Water Data'!$H$28,0,10*ROW('Water Data'!H6))="","",OFFSET('Water Data'!$H$28,0,10*ROW('Water Data'!H6)))</f>
        <v>No</v>
      </c>
      <c r="CG12" s="297" t="str">
        <f ca="true">+IF(OFFSET('Water Data'!$H$29,0,10*ROW('Water Data'!H6))="","",OFFSET('Water Data'!$H$29,0,10*ROW('Water Data'!H6)))</f>
        <v/>
      </c>
      <c r="CH12" s="297" t="str">
        <f ca="true">+IF(OFFSET('Water Data'!$I$27,0,10*ROW('Water Data'!I6))="","",OFFSET('Water Data'!$I$27,0,10*ROW('Water Data'!I6)))</f>
        <v/>
      </c>
      <c r="CI12" s="297" t="str">
        <f ca="true">+IF(OFFSET('Water Data'!$I$28,0,10*ROW('Water Data'!I6))="","",OFFSET('Water Data'!$I$28,0,10*ROW('Water Data'!I6)))</f>
        <v>No</v>
      </c>
      <c r="CJ12" s="297" t="str">
        <f ca="true">+IF(OFFSET('Water Data'!$I$29,0,10*ROW('Water Data'!I6))="","",OFFSET('Water Data'!$I$29,0,10*ROW('Water Data'!I6)))</f>
        <v/>
      </c>
      <c r="CK12" s="297" t="str">
        <f ca="true">+IF(OFFSET('Sanitation Data'!$D$28,0,10*ROW('Sanitation Data'!D6))="","",OFFSET('Sanitation Data'!$D$28,0,10*ROW('Sanitation Data'!D6)))</f>
        <v>No</v>
      </c>
      <c r="CL12" s="297" t="str">
        <f ca="true">+IF(OFFSET('Sanitation Data'!$D$29,0,10*ROW('Sanitation Data'!D6))="","",OFFSET('Sanitation Data'!$D$29,0,10*ROW('Sanitation Data'!D6)))</f>
        <v/>
      </c>
      <c r="CM12" s="297" t="str">
        <f ca="true">+IF(OFFSET('Sanitation Data'!$D$30,0,10*ROW('Sanitation Data'!D6))="","",OFFSET('Sanitation Data'!$D$30,0,10*ROW('Sanitation Data'!D6)))</f>
        <v/>
      </c>
      <c r="CN12" s="297" t="str">
        <f ca="true">+IF(OFFSET('Sanitation Data'!$D$31,0,10*ROW('Sanitation Data'!D6))="","",OFFSET('Sanitation Data'!$D$31,0,10*ROW('Sanitation Data'!D6)))</f>
        <v/>
      </c>
      <c r="CO12" s="297" t="str">
        <f ca="true">+IF(OFFSET('Sanitation Data'!$D$32,0,10*ROW('Sanitation Data'!D6))="","",OFFSET('Sanitation Data'!$D$32,0,10*ROW('Sanitation Data'!D6)))</f>
        <v/>
      </c>
      <c r="CP12" s="297" t="str">
        <f ca="true">+IF(OFFSET('Sanitation Data'!$E$28,0,10*ROW('Sanitation Data'!E6))="","",OFFSET('Sanitation Data'!$E$28,0,10*ROW('Sanitation Data'!E6)))</f>
        <v/>
      </c>
      <c r="CQ12" s="297" t="str">
        <f ca="true">+IF(OFFSET('Sanitation Data'!$E$29,0,10*ROW('Sanitation Data'!E6))="","",OFFSET('Sanitation Data'!$E$29,0,10*ROW('Sanitation Data'!E6)))</f>
        <v/>
      </c>
      <c r="CR12" s="297" t="str">
        <f ca="true">+IF(OFFSET('Sanitation Data'!$E$30,0,10*ROW('Sanitation Data'!E6))="","",OFFSET('Sanitation Data'!$E$30,0,10*ROW('Sanitation Data'!E6)))</f>
        <v/>
      </c>
      <c r="CS12" s="297" t="str">
        <f ca="true">+IF(OFFSET('Sanitation Data'!$E$31,0,10*ROW('Sanitation Data'!E6))="","",OFFSET('Sanitation Data'!$E$31,0,10*ROW('Sanitation Data'!E6)))</f>
        <v/>
      </c>
      <c r="CT12" s="297" t="str">
        <f ca="true">+IF(OFFSET('Sanitation Data'!$E$32,0,10*ROW('Sanitation Data'!E6))="","",OFFSET('Sanitation Data'!$E$32,0,10*ROW('Sanitation Data'!E6)))</f>
        <v/>
      </c>
      <c r="CU12" s="297" t="str">
        <f ca="true">+IF(OFFSET('Sanitation Data'!$F$28,0,10*ROW('Sanitation Data'!F6))="","",OFFSET('Sanitation Data'!$F$28,0,10*ROW('Sanitation Data'!F6)))</f>
        <v/>
      </c>
      <c r="CV12" s="297" t="str">
        <f ca="true">+IF(OFFSET('Sanitation Data'!$F$29,0,10*ROW('Sanitation Data'!F6))="","",OFFSET('Sanitation Data'!$F$29,0,10*ROW('Sanitation Data'!F6)))</f>
        <v/>
      </c>
      <c r="CW12" s="297" t="str">
        <f ca="true">+IF(OFFSET('Sanitation Data'!$F$30,0,10*ROW('Sanitation Data'!F6))="","",OFFSET('Sanitation Data'!$F$30,0,10*ROW('Sanitation Data'!F6)))</f>
        <v/>
      </c>
      <c r="CX12" s="297" t="str">
        <f ca="true">+IF(OFFSET('Sanitation Data'!$F$31,0,10*ROW('Sanitation Data'!F6))="","",OFFSET('Sanitation Data'!$F$31,0,10*ROW('Sanitation Data'!F6)))</f>
        <v/>
      </c>
      <c r="CY12" s="297" t="str">
        <f ca="true">+IF(OFFSET('Sanitation Data'!$F$32,0,10*ROW('Sanitation Data'!F6))="","",OFFSET('Sanitation Data'!$F$32,0,10*ROW('Sanitation Data'!F6)))</f>
        <v/>
      </c>
      <c r="CZ12" s="297" t="str">
        <f ca="true">+IF(OFFSET('Sanitation Data'!$G$28,0,10*ROW('Sanitation Data'!G6))="","",OFFSET('Sanitation Data'!$G$28,0,10*ROW('Sanitation Data'!G6)))</f>
        <v/>
      </c>
      <c r="DA12" s="297" t="str">
        <f ca="true">+IF(OFFSET('Sanitation Data'!$G$29,0,10*ROW('Sanitation Data'!G6))="","",OFFSET('Sanitation Data'!$G$29,0,10*ROW('Sanitation Data'!G6)))</f>
        <v/>
      </c>
      <c r="DB12" s="297" t="str">
        <f ca="true">+IF(OFFSET('Sanitation Data'!$G$30,0,10*ROW('Sanitation Data'!G6))="","",OFFSET('Sanitation Data'!$G$30,0,10*ROW('Sanitation Data'!G6)))</f>
        <v/>
      </c>
      <c r="DC12" s="297" t="str">
        <f ca="true">+IF(OFFSET('Sanitation Data'!$G$31,0,10*ROW('Sanitation Data'!G6))="","",OFFSET('Sanitation Data'!$G$31,0,10*ROW('Sanitation Data'!G6)))</f>
        <v/>
      </c>
      <c r="DD12" s="297" t="str">
        <f ca="true">+IF(OFFSET('Sanitation Data'!$G$32,0,10*ROW('Sanitation Data'!G6))="","",OFFSET('Sanitation Data'!$G$32,0,10*ROW('Sanitation Data'!G6)))</f>
        <v/>
      </c>
      <c r="DE12" s="297" t="str">
        <f ca="true">+IF(OFFSET('Sanitation Data'!$H$28,0,10*ROW('Sanitation Data'!H6))="","",OFFSET('Sanitation Data'!$H$28,0,10*ROW('Sanitation Data'!H6)))</f>
        <v>No</v>
      </c>
      <c r="DF12" s="297" t="str">
        <f ca="true">+IF(OFFSET('Sanitation Data'!$H$29,0,10*ROW('Sanitation Data'!H6))="","",OFFSET('Sanitation Data'!$H$29,0,10*ROW('Sanitation Data'!H6)))</f>
        <v/>
      </c>
      <c r="DG12" s="297" t="str">
        <f ca="true">+IF(OFFSET('Sanitation Data'!$H$30,0,10*ROW('Sanitation Data'!H6))="","",OFFSET('Sanitation Data'!$H$30,0,10*ROW('Sanitation Data'!H6)))</f>
        <v/>
      </c>
      <c r="DH12" s="297" t="str">
        <f ca="true">+IF(OFFSET('Sanitation Data'!$H$31,0,10*ROW('Sanitation Data'!H6))="","",OFFSET('Sanitation Data'!$H$31,0,10*ROW('Sanitation Data'!H6)))</f>
        <v/>
      </c>
      <c r="DI12" s="297" t="str">
        <f ca="true">+IF(OFFSET('Sanitation Data'!$H$32,0,10*ROW('Sanitation Data'!H6))="","",OFFSET('Sanitation Data'!$H$32,0,10*ROW('Sanitation Data'!H6)))</f>
        <v/>
      </c>
      <c r="DJ12" s="297" t="str">
        <f ca="true">+IF(OFFSET('Sanitation Data'!$I$28,0,10*ROW('Sanitation Data'!I6))="","",OFFSET('Sanitation Data'!$I$28,0,10*ROW('Sanitation Data'!I6)))</f>
        <v>No</v>
      </c>
      <c r="DK12" s="297" t="str">
        <f ca="true">+IF(OFFSET('Sanitation Data'!$I$29,0,10*ROW('Sanitation Data'!I6))="","",OFFSET('Sanitation Data'!$I$29,0,10*ROW('Sanitation Data'!I6)))</f>
        <v/>
      </c>
      <c r="DL12" s="297" t="str">
        <f ca="true">+IF(OFFSET('Sanitation Data'!$I$30,0,10*ROW('Sanitation Data'!I6))="","",OFFSET('Sanitation Data'!$I$30,0,10*ROW('Sanitation Data'!I6)))</f>
        <v/>
      </c>
      <c r="DM12" s="297" t="str">
        <f ca="true">+IF(OFFSET('Sanitation Data'!$I$31,0,10*ROW('Sanitation Data'!I6))="","",OFFSET('Sanitation Data'!$I$31,0,10*ROW('Sanitation Data'!I6)))</f>
        <v/>
      </c>
      <c r="DN12" s="297" t="str">
        <f ca="true">+IF(OFFSET('Sanitation Data'!$I$32,0,10*ROW('Sanitation Data'!I6))="","",OFFSET('Sanitation Data'!$I$32,0,10*ROW('Sanitation Data'!I6)))</f>
        <v/>
      </c>
      <c r="DO12" s="297" t="str">
        <f ca="true">+IF(OFFSET('Hygiene Data'!$D$11,0,10*ROW('Hygiene Data'!D6))="","",OFFSET('Hygiene Data'!$D$11,0,10*ROW('Hygiene Data'!D6)))</f>
        <v/>
      </c>
      <c r="DP12" s="297" t="str">
        <f ca="true">+IF(OFFSET('Hygiene Data'!$D$12,0,10*ROW('Hygiene Data'!D6))="","",OFFSET('Hygiene Data'!$D$12,0,10*ROW('Hygiene Data'!D6)))</f>
        <v/>
      </c>
      <c r="DQ12" s="297" t="str">
        <f ca="true">+IF(OFFSET('Hygiene Data'!$D$13,0,10*ROW('Hygiene Data'!D6))="","",OFFSET('Hygiene Data'!$D$13,0,10*ROW('Hygiene Data'!D6)))</f>
        <v/>
      </c>
      <c r="DR12" s="297" t="str">
        <f ca="true">+IF(OFFSET('Hygiene Data'!$E$11,0,10*ROW('Hygiene Data'!E6))="","",OFFSET('Hygiene Data'!$E$11,0,10*ROW('Hygiene Data'!E6)))</f>
        <v/>
      </c>
      <c r="DS12" s="297" t="str">
        <f ca="true">+IF(OFFSET('Hygiene Data'!$E$12,0,10*ROW('Hygiene Data'!E6))="","",OFFSET('Hygiene Data'!$E$12,0,10*ROW('Hygiene Data'!E6)))</f>
        <v/>
      </c>
      <c r="DT12" s="297" t="str">
        <f ca="true">+IF(OFFSET('Hygiene Data'!$E$13,0,10*ROW('Hygiene Data'!E6))="","",OFFSET('Hygiene Data'!$E$13,0,10*ROW('Hygiene Data'!E6)))</f>
        <v/>
      </c>
      <c r="DU12" s="297" t="str">
        <f ca="true">+IF(OFFSET('Hygiene Data'!$F$11,0,10*ROW('Hygiene Data'!F6))="","",OFFSET('Hygiene Data'!$F$11,0,10*ROW('Hygiene Data'!F6)))</f>
        <v/>
      </c>
      <c r="DV12" s="297" t="str">
        <f ca="true">+IF(OFFSET('Hygiene Data'!$F$12,0,10*ROW('Hygiene Data'!F6))="","",OFFSET('Hygiene Data'!$F$12,0,10*ROW('Hygiene Data'!F6)))</f>
        <v/>
      </c>
      <c r="DW12" s="297" t="str">
        <f ca="true">+IF(OFFSET('Hygiene Data'!$F$13,0,10*ROW('Hygiene Data'!F6))="","",OFFSET('Hygiene Data'!$F$13,0,10*ROW('Hygiene Data'!F6)))</f>
        <v/>
      </c>
      <c r="DX12" s="297" t="str">
        <f ca="true">+IF(OFFSET('Hygiene Data'!$G$11,0,10*ROW('Hygiene Data'!G6))="","",OFFSET('Hygiene Data'!$G$11,0,10*ROW('Hygiene Data'!G6)))</f>
        <v/>
      </c>
      <c r="DY12" s="297" t="str">
        <f ca="true">+IF(OFFSET('Hygiene Data'!$G$12,0,10*ROW('Hygiene Data'!G6))="","",OFFSET('Hygiene Data'!$G$12,0,10*ROW('Hygiene Data'!G6)))</f>
        <v/>
      </c>
      <c r="DZ12" s="297" t="str">
        <f ca="true">+IF(OFFSET('Hygiene Data'!$G$13,0,10*ROW('Hygiene Data'!G6))="","",OFFSET('Hygiene Data'!$G$13,0,10*ROW('Hygiene Data'!G6)))</f>
        <v/>
      </c>
      <c r="EA12" s="297" t="str">
        <f ca="true">+IF(OFFSET('Hygiene Data'!$H$11,0,10*ROW('Hygiene Data'!H6))="","",OFFSET('Hygiene Data'!$H$11,0,10*ROW('Hygiene Data'!H6)))</f>
        <v/>
      </c>
      <c r="EB12" s="297" t="str">
        <f ca="true">+IF(OFFSET('Hygiene Data'!$H$12,0,10*ROW('Hygiene Data'!H6))="","",OFFSET('Hygiene Data'!$H$12,0,10*ROW('Hygiene Data'!H6)))</f>
        <v/>
      </c>
      <c r="EC12" s="297" t="str">
        <f ca="true">+IF(OFFSET('Hygiene Data'!$H$13,0,10*ROW('Hygiene Data'!H6))="","",OFFSET('Hygiene Data'!$H$13,0,10*ROW('Hygiene Data'!H6)))</f>
        <v/>
      </c>
      <c r="ED12" s="297" t="str">
        <f ca="true">+IF(OFFSET('Hygiene Data'!$I$11,0,10*ROW('Hygiene Data'!I6))="","",OFFSET('Hygiene Data'!$I$11,0,10*ROW('Hygiene Data'!I6)))</f>
        <v/>
      </c>
      <c r="EE12" s="297" t="str">
        <f ca="true">+IF(OFFSET('Hygiene Data'!$I$12,0,10*ROW('Hygiene Data'!I6))="","",OFFSET('Hygiene Data'!$I$12,0,10*ROW('Hygiene Data'!I6)))</f>
        <v/>
      </c>
      <c r="EF12" s="297"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SEN_2015_EMIS</v>
      </c>
      <c r="B13" s="36" t="str">
        <f ca="true">+IF(OFFSET('Water Data'!$C$2,0,10*ROW('Water Data'!F7))="","",OFFSET('Water Data'!$C$2,0,10*ROW('Water Data'!F7)))</f>
        <v>EMIS</v>
      </c>
      <c r="C13" s="353">
        <f t="shared" ca="true" si="0"/>
        <v>2015</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85.27841291190316</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83.692669804976461</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97"/>
      <c r="BS13" s="297" t="str">
        <f ca="true">+IF(OFFSET('Water Data'!$D$27,0,10*ROW('Water Data'!D7))="","",OFFSET('Water Data'!$D$27,0,10*ROW('Water Data'!D7)))</f>
        <v/>
      </c>
      <c r="BT13" s="297" t="str">
        <f ca="true">+IF(OFFSET('Water Data'!$D$28,0,10*ROW('Water Data'!D7))="","",OFFSET('Water Data'!$D$28,0,10*ROW('Water Data'!D7)))</f>
        <v/>
      </c>
      <c r="BU13" s="297" t="str">
        <f ca="true">+IF(OFFSET('Water Data'!$D$29,0,10*ROW('Water Data'!D7))="","",OFFSET('Water Data'!$D$29,0,10*ROW('Water Data'!D7)))</f>
        <v/>
      </c>
      <c r="BV13" s="297" t="str">
        <f ca="true">+IF(OFFSET('Water Data'!$E$27,0,10*ROW('Water Data'!E7))="","",OFFSET('Water Data'!$E$27,0,10*ROW('Water Data'!E7)))</f>
        <v/>
      </c>
      <c r="BW13" s="297" t="str">
        <f ca="true">+IF(OFFSET('Water Data'!$E$28,0,10*ROW('Water Data'!E7))="","",OFFSET('Water Data'!$E$28,0,10*ROW('Water Data'!E7)))</f>
        <v/>
      </c>
      <c r="BX13" s="297" t="str">
        <f ca="true">+IF(OFFSET('Water Data'!$E$29,0,10*ROW('Water Data'!E7))="","",OFFSET('Water Data'!$E$29,0,10*ROW('Water Data'!E7)))</f>
        <v/>
      </c>
      <c r="BY13" s="297" t="str">
        <f ca="true">+IF(OFFSET('Water Data'!$F$27,0,10*ROW('Water Data'!F7))="","",OFFSET('Water Data'!$F$27,0,10*ROW('Water Data'!F7)))</f>
        <v/>
      </c>
      <c r="BZ13" s="297" t="str">
        <f ca="true">+IF(OFFSET('Water Data'!$F$28,0,10*ROW('Water Data'!F7))="","",OFFSET('Water Data'!$F$28,0,10*ROW('Water Data'!F7)))</f>
        <v/>
      </c>
      <c r="CA13" s="297" t="str">
        <f ca="true">+IF(OFFSET('Water Data'!$F$29,0,10*ROW('Water Data'!F7))="","",OFFSET('Water Data'!$F$29,0,10*ROW('Water Data'!F7)))</f>
        <v/>
      </c>
      <c r="CB13" s="297" t="str">
        <f ca="true">+IF(OFFSET('Water Data'!$G$27,0,10*ROW('Water Data'!G7))="","",OFFSET('Water Data'!$G$27,0,10*ROW('Water Data'!G7)))</f>
        <v/>
      </c>
      <c r="CC13" s="297" t="str">
        <f ca="true">+IF(OFFSET('Water Data'!$G$28,0,10*ROW('Water Data'!G7))="","",OFFSET('Water Data'!$G$28,0,10*ROW('Water Data'!G7)))</f>
        <v/>
      </c>
      <c r="CD13" s="297" t="str">
        <f ca="true">+IF(OFFSET('Water Data'!$G$29,0,10*ROW('Water Data'!G7))="","",OFFSET('Water Data'!$G$29,0,10*ROW('Water Data'!G7)))</f>
        <v/>
      </c>
      <c r="CE13" s="297" t="str">
        <f ca="true">+IF(OFFSET('Water Data'!$H$27,0,10*ROW('Water Data'!H7))="","",OFFSET('Water Data'!$H$27,0,10*ROW('Water Data'!H7)))</f>
        <v/>
      </c>
      <c r="CF13" s="297" t="str">
        <f ca="true">+IF(OFFSET('Water Data'!$H$28,0,10*ROW('Water Data'!H7))="","",OFFSET('Water Data'!$H$28,0,10*ROW('Water Data'!H7)))</f>
        <v/>
      </c>
      <c r="CG13" s="297" t="str">
        <f ca="true">+IF(OFFSET('Water Data'!$H$29,0,10*ROW('Water Data'!H7))="","",OFFSET('Water Data'!$H$29,0,10*ROW('Water Data'!H7)))</f>
        <v/>
      </c>
      <c r="CH13" s="297" t="str">
        <f ca="true">+IF(OFFSET('Water Data'!$I$27,0,10*ROW('Water Data'!I7))="","",OFFSET('Water Data'!$I$27,0,10*ROW('Water Data'!I7)))</f>
        <v/>
      </c>
      <c r="CI13" s="297" t="str">
        <f ca="true">+IF(OFFSET('Water Data'!$I$28,0,10*ROW('Water Data'!I7))="","",OFFSET('Water Data'!$I$28,0,10*ROW('Water Data'!I7)))</f>
        <v>Yes</v>
      </c>
      <c r="CJ13" s="297" t="str">
        <f ca="true">+IF(OFFSET('Water Data'!$I$29,0,10*ROW('Water Data'!I7))="","",OFFSET('Water Data'!$I$29,0,10*ROW('Water Data'!I7)))</f>
        <v/>
      </c>
      <c r="CK13" s="297" t="str">
        <f ca="true">+IF(OFFSET('Sanitation Data'!$D$28,0,10*ROW('Sanitation Data'!D7))="","",OFFSET('Sanitation Data'!$D$28,0,10*ROW('Sanitation Data'!D7)))</f>
        <v/>
      </c>
      <c r="CL13" s="297" t="str">
        <f ca="true">+IF(OFFSET('Sanitation Data'!$D$29,0,10*ROW('Sanitation Data'!D7))="","",OFFSET('Sanitation Data'!$D$29,0,10*ROW('Sanitation Data'!D7)))</f>
        <v/>
      </c>
      <c r="CM13" s="297" t="str">
        <f ca="true">+IF(OFFSET('Sanitation Data'!$D$30,0,10*ROW('Sanitation Data'!D7))="","",OFFSET('Sanitation Data'!$D$30,0,10*ROW('Sanitation Data'!D7)))</f>
        <v/>
      </c>
      <c r="CN13" s="297" t="str">
        <f ca="true">+IF(OFFSET('Sanitation Data'!$D$31,0,10*ROW('Sanitation Data'!D7))="","",OFFSET('Sanitation Data'!$D$31,0,10*ROW('Sanitation Data'!D7)))</f>
        <v/>
      </c>
      <c r="CO13" s="297" t="str">
        <f ca="true">+IF(OFFSET('Sanitation Data'!$D$32,0,10*ROW('Sanitation Data'!D7))="","",OFFSET('Sanitation Data'!$D$32,0,10*ROW('Sanitation Data'!D7)))</f>
        <v/>
      </c>
      <c r="CP13" s="297" t="str">
        <f ca="true">+IF(OFFSET('Sanitation Data'!$E$28,0,10*ROW('Sanitation Data'!E7))="","",OFFSET('Sanitation Data'!$E$28,0,10*ROW('Sanitation Data'!E7)))</f>
        <v/>
      </c>
      <c r="CQ13" s="297" t="str">
        <f ca="true">+IF(OFFSET('Sanitation Data'!$E$29,0,10*ROW('Sanitation Data'!E7))="","",OFFSET('Sanitation Data'!$E$29,0,10*ROW('Sanitation Data'!E7)))</f>
        <v/>
      </c>
      <c r="CR13" s="297" t="str">
        <f ca="true">+IF(OFFSET('Sanitation Data'!$E$30,0,10*ROW('Sanitation Data'!E7))="","",OFFSET('Sanitation Data'!$E$30,0,10*ROW('Sanitation Data'!E7)))</f>
        <v/>
      </c>
      <c r="CS13" s="297" t="str">
        <f ca="true">+IF(OFFSET('Sanitation Data'!$E$31,0,10*ROW('Sanitation Data'!E7))="","",OFFSET('Sanitation Data'!$E$31,0,10*ROW('Sanitation Data'!E7)))</f>
        <v/>
      </c>
      <c r="CT13" s="297" t="str">
        <f ca="true">+IF(OFFSET('Sanitation Data'!$E$32,0,10*ROW('Sanitation Data'!E7))="","",OFFSET('Sanitation Data'!$E$32,0,10*ROW('Sanitation Data'!E7)))</f>
        <v/>
      </c>
      <c r="CU13" s="297" t="str">
        <f ca="true">+IF(OFFSET('Sanitation Data'!$F$28,0,10*ROW('Sanitation Data'!F7))="","",OFFSET('Sanitation Data'!$F$28,0,10*ROW('Sanitation Data'!F7)))</f>
        <v/>
      </c>
      <c r="CV13" s="297" t="str">
        <f ca="true">+IF(OFFSET('Sanitation Data'!$F$29,0,10*ROW('Sanitation Data'!F7))="","",OFFSET('Sanitation Data'!$F$29,0,10*ROW('Sanitation Data'!F7)))</f>
        <v/>
      </c>
      <c r="CW13" s="297" t="str">
        <f ca="true">+IF(OFFSET('Sanitation Data'!$F$30,0,10*ROW('Sanitation Data'!F7))="","",OFFSET('Sanitation Data'!$F$30,0,10*ROW('Sanitation Data'!F7)))</f>
        <v/>
      </c>
      <c r="CX13" s="297" t="str">
        <f ca="true">+IF(OFFSET('Sanitation Data'!$F$31,0,10*ROW('Sanitation Data'!F7))="","",OFFSET('Sanitation Data'!$F$31,0,10*ROW('Sanitation Data'!F7)))</f>
        <v/>
      </c>
      <c r="CY13" s="297" t="str">
        <f ca="true">+IF(OFFSET('Sanitation Data'!$F$32,0,10*ROW('Sanitation Data'!F7))="","",OFFSET('Sanitation Data'!$F$32,0,10*ROW('Sanitation Data'!F7)))</f>
        <v/>
      </c>
      <c r="CZ13" s="297" t="str">
        <f ca="true">+IF(OFFSET('Sanitation Data'!$G$28,0,10*ROW('Sanitation Data'!G7))="","",OFFSET('Sanitation Data'!$G$28,0,10*ROW('Sanitation Data'!G7)))</f>
        <v/>
      </c>
      <c r="DA13" s="297" t="str">
        <f ca="true">+IF(OFFSET('Sanitation Data'!$G$29,0,10*ROW('Sanitation Data'!G7))="","",OFFSET('Sanitation Data'!$G$29,0,10*ROW('Sanitation Data'!G7)))</f>
        <v/>
      </c>
      <c r="DB13" s="297" t="str">
        <f ca="true">+IF(OFFSET('Sanitation Data'!$G$30,0,10*ROW('Sanitation Data'!G7))="","",OFFSET('Sanitation Data'!$G$30,0,10*ROW('Sanitation Data'!G7)))</f>
        <v/>
      </c>
      <c r="DC13" s="297" t="str">
        <f ca="true">+IF(OFFSET('Sanitation Data'!$G$31,0,10*ROW('Sanitation Data'!G7))="","",OFFSET('Sanitation Data'!$G$31,0,10*ROW('Sanitation Data'!G7)))</f>
        <v/>
      </c>
      <c r="DD13" s="297" t="str">
        <f ca="true">+IF(OFFSET('Sanitation Data'!$G$32,0,10*ROW('Sanitation Data'!G7))="","",OFFSET('Sanitation Data'!$G$32,0,10*ROW('Sanitation Data'!G7)))</f>
        <v/>
      </c>
      <c r="DE13" s="297" t="str">
        <f ca="true">+IF(OFFSET('Sanitation Data'!$H$28,0,10*ROW('Sanitation Data'!H7))="","",OFFSET('Sanitation Data'!$H$28,0,10*ROW('Sanitation Data'!H7)))</f>
        <v/>
      </c>
      <c r="DF13" s="297" t="str">
        <f ca="true">+IF(OFFSET('Sanitation Data'!$H$29,0,10*ROW('Sanitation Data'!H7))="","",OFFSET('Sanitation Data'!$H$29,0,10*ROW('Sanitation Data'!H7)))</f>
        <v/>
      </c>
      <c r="DG13" s="297" t="str">
        <f ca="true">+IF(OFFSET('Sanitation Data'!$H$30,0,10*ROW('Sanitation Data'!H7))="","",OFFSET('Sanitation Data'!$H$30,0,10*ROW('Sanitation Data'!H7)))</f>
        <v/>
      </c>
      <c r="DH13" s="297" t="str">
        <f ca="true">+IF(OFFSET('Sanitation Data'!$H$31,0,10*ROW('Sanitation Data'!H7))="","",OFFSET('Sanitation Data'!$H$31,0,10*ROW('Sanitation Data'!H7)))</f>
        <v/>
      </c>
      <c r="DI13" s="297" t="str">
        <f ca="true">+IF(OFFSET('Sanitation Data'!$H$32,0,10*ROW('Sanitation Data'!H7))="","",OFFSET('Sanitation Data'!$H$32,0,10*ROW('Sanitation Data'!H7)))</f>
        <v/>
      </c>
      <c r="DJ13" s="297" t="str">
        <f ca="true">+IF(OFFSET('Sanitation Data'!$I$28,0,10*ROW('Sanitation Data'!I7))="","",OFFSET('Sanitation Data'!$I$28,0,10*ROW('Sanitation Data'!I7)))</f>
        <v>Yes</v>
      </c>
      <c r="DK13" s="297" t="str">
        <f ca="true">+IF(OFFSET('Sanitation Data'!$I$29,0,10*ROW('Sanitation Data'!I7))="","",OFFSET('Sanitation Data'!$I$29,0,10*ROW('Sanitation Data'!I7)))</f>
        <v/>
      </c>
      <c r="DL13" s="297" t="str">
        <f ca="true">+IF(OFFSET('Sanitation Data'!$I$30,0,10*ROW('Sanitation Data'!I7))="","",OFFSET('Sanitation Data'!$I$30,0,10*ROW('Sanitation Data'!I7)))</f>
        <v/>
      </c>
      <c r="DM13" s="297" t="str">
        <f ca="true">+IF(OFFSET('Sanitation Data'!$I$31,0,10*ROW('Sanitation Data'!I7))="","",OFFSET('Sanitation Data'!$I$31,0,10*ROW('Sanitation Data'!I7)))</f>
        <v/>
      </c>
      <c r="DN13" s="297" t="str">
        <f ca="true">+IF(OFFSET('Sanitation Data'!$I$32,0,10*ROW('Sanitation Data'!I7))="","",OFFSET('Sanitation Data'!$I$32,0,10*ROW('Sanitation Data'!I7)))</f>
        <v/>
      </c>
      <c r="DO13" s="297" t="str">
        <f ca="true">+IF(OFFSET('Hygiene Data'!$D$11,0,10*ROW('Hygiene Data'!D7))="","",OFFSET('Hygiene Data'!$D$11,0,10*ROW('Hygiene Data'!D7)))</f>
        <v/>
      </c>
      <c r="DP13" s="297" t="str">
        <f ca="true">+IF(OFFSET('Hygiene Data'!$D$12,0,10*ROW('Hygiene Data'!D7))="","",OFFSET('Hygiene Data'!$D$12,0,10*ROW('Hygiene Data'!D7)))</f>
        <v/>
      </c>
      <c r="DQ13" s="297" t="str">
        <f ca="true">+IF(OFFSET('Hygiene Data'!$D$13,0,10*ROW('Hygiene Data'!D7))="","",OFFSET('Hygiene Data'!$D$13,0,10*ROW('Hygiene Data'!D7)))</f>
        <v/>
      </c>
      <c r="DR13" s="297" t="str">
        <f ca="true">+IF(OFFSET('Hygiene Data'!$E$11,0,10*ROW('Hygiene Data'!E7))="","",OFFSET('Hygiene Data'!$E$11,0,10*ROW('Hygiene Data'!E7)))</f>
        <v/>
      </c>
      <c r="DS13" s="297" t="str">
        <f ca="true">+IF(OFFSET('Hygiene Data'!$E$12,0,10*ROW('Hygiene Data'!E7))="","",OFFSET('Hygiene Data'!$E$12,0,10*ROW('Hygiene Data'!E7)))</f>
        <v/>
      </c>
      <c r="DT13" s="297" t="str">
        <f ca="true">+IF(OFFSET('Hygiene Data'!$E$13,0,10*ROW('Hygiene Data'!E7))="","",OFFSET('Hygiene Data'!$E$13,0,10*ROW('Hygiene Data'!E7)))</f>
        <v/>
      </c>
      <c r="DU13" s="297" t="str">
        <f ca="true">+IF(OFFSET('Hygiene Data'!$F$11,0,10*ROW('Hygiene Data'!F7))="","",OFFSET('Hygiene Data'!$F$11,0,10*ROW('Hygiene Data'!F7)))</f>
        <v/>
      </c>
      <c r="DV13" s="297" t="str">
        <f ca="true">+IF(OFFSET('Hygiene Data'!$F$12,0,10*ROW('Hygiene Data'!F7))="","",OFFSET('Hygiene Data'!$F$12,0,10*ROW('Hygiene Data'!F7)))</f>
        <v/>
      </c>
      <c r="DW13" s="297" t="str">
        <f ca="true">+IF(OFFSET('Hygiene Data'!$F$13,0,10*ROW('Hygiene Data'!F7))="","",OFFSET('Hygiene Data'!$F$13,0,10*ROW('Hygiene Data'!F7)))</f>
        <v/>
      </c>
      <c r="DX13" s="297" t="str">
        <f ca="true">+IF(OFFSET('Hygiene Data'!$G$11,0,10*ROW('Hygiene Data'!G7))="","",OFFSET('Hygiene Data'!$G$11,0,10*ROW('Hygiene Data'!G7)))</f>
        <v/>
      </c>
      <c r="DY13" s="297" t="str">
        <f ca="true">+IF(OFFSET('Hygiene Data'!$G$12,0,10*ROW('Hygiene Data'!G7))="","",OFFSET('Hygiene Data'!$G$12,0,10*ROW('Hygiene Data'!G7)))</f>
        <v/>
      </c>
      <c r="DZ13" s="297" t="str">
        <f ca="true">+IF(OFFSET('Hygiene Data'!$G$13,0,10*ROW('Hygiene Data'!G7))="","",OFFSET('Hygiene Data'!$G$13,0,10*ROW('Hygiene Data'!G7)))</f>
        <v/>
      </c>
      <c r="EA13" s="297" t="str">
        <f ca="true">+IF(OFFSET('Hygiene Data'!$H$11,0,10*ROW('Hygiene Data'!H7))="","",OFFSET('Hygiene Data'!$H$11,0,10*ROW('Hygiene Data'!H7)))</f>
        <v/>
      </c>
      <c r="EB13" s="297" t="str">
        <f ca="true">+IF(OFFSET('Hygiene Data'!$H$12,0,10*ROW('Hygiene Data'!H7))="","",OFFSET('Hygiene Data'!$H$12,0,10*ROW('Hygiene Data'!H7)))</f>
        <v/>
      </c>
      <c r="EC13" s="297" t="str">
        <f ca="true">+IF(OFFSET('Hygiene Data'!$H$13,0,10*ROW('Hygiene Data'!H7))="","",OFFSET('Hygiene Data'!$H$13,0,10*ROW('Hygiene Data'!H7)))</f>
        <v/>
      </c>
      <c r="ED13" s="297" t="str">
        <f ca="true">+IF(OFFSET('Hygiene Data'!$I$11,0,10*ROW('Hygiene Data'!I7))="","",OFFSET('Hygiene Data'!$I$11,0,10*ROW('Hygiene Data'!I7)))</f>
        <v/>
      </c>
      <c r="EE13" s="297" t="str">
        <f ca="true">+IF(OFFSET('Hygiene Data'!$I$12,0,10*ROW('Hygiene Data'!I7))="","",OFFSET('Hygiene Data'!$I$12,0,10*ROW('Hygiene Data'!I7)))</f>
        <v/>
      </c>
      <c r="EF13" s="297"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SEN_2015_UIS</v>
      </c>
      <c r="B14" s="36" t="str">
        <f ca="true">+IF(OFFSET('Water Data'!$C$2,0,10*ROW('Water Data'!F8))="","",OFFSET('Water Data'!$C$2,0,10*ROW('Water Data'!F8)))</f>
        <v>Other</v>
      </c>
      <c r="C14" s="353">
        <f t="shared" ca="true" si="0"/>
        <v>2015</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69.522806443699395</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65.599999999999994</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str">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[84]</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75.138481773769257</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74</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str">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[81]</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97"/>
      <c r="BS14" s="297" t="str">
        <f ca="true">+IF(OFFSET('Water Data'!$D$27,0,10*ROW('Water Data'!D8))="","",OFFSET('Water Data'!$D$27,0,10*ROW('Water Data'!D8)))</f>
        <v/>
      </c>
      <c r="BT14" s="297" t="str">
        <f ca="true">+IF(OFFSET('Water Data'!$D$28,0,10*ROW('Water Data'!D8))="","",OFFSET('Water Data'!$D$28,0,10*ROW('Water Data'!D8)))</f>
        <v>Yes</v>
      </c>
      <c r="BU14" s="297" t="str">
        <f ca="true">+IF(OFFSET('Water Data'!$D$29,0,10*ROW('Water Data'!D8))="","",OFFSET('Water Data'!$D$29,0,10*ROW('Water Data'!D8)))</f>
        <v/>
      </c>
      <c r="BV14" s="297" t="str">
        <f ca="true">+IF(OFFSET('Water Data'!$E$27,0,10*ROW('Water Data'!E8))="","",OFFSET('Water Data'!$E$27,0,10*ROW('Water Data'!E8)))</f>
        <v/>
      </c>
      <c r="BW14" s="297" t="str">
        <f ca="true">+IF(OFFSET('Water Data'!$E$28,0,10*ROW('Water Data'!E8))="","",OFFSET('Water Data'!$E$28,0,10*ROW('Water Data'!E8)))</f>
        <v/>
      </c>
      <c r="BX14" s="297" t="str">
        <f ca="true">+IF(OFFSET('Water Data'!$E$29,0,10*ROW('Water Data'!E8))="","",OFFSET('Water Data'!$E$29,0,10*ROW('Water Data'!E8)))</f>
        <v/>
      </c>
      <c r="BY14" s="297" t="str">
        <f ca="true">+IF(OFFSET('Water Data'!$F$27,0,10*ROW('Water Data'!F8))="","",OFFSET('Water Data'!$F$27,0,10*ROW('Water Data'!F8)))</f>
        <v/>
      </c>
      <c r="BZ14" s="297" t="str">
        <f ca="true">+IF(OFFSET('Water Data'!$F$28,0,10*ROW('Water Data'!F8))="","",OFFSET('Water Data'!$F$28,0,10*ROW('Water Data'!F8)))</f>
        <v/>
      </c>
      <c r="CA14" s="297" t="str">
        <f ca="true">+IF(OFFSET('Water Data'!$F$29,0,10*ROW('Water Data'!F8))="","",OFFSET('Water Data'!$F$29,0,10*ROW('Water Data'!F8)))</f>
        <v/>
      </c>
      <c r="CB14" s="297" t="str">
        <f ca="true">+IF(OFFSET('Water Data'!$G$27,0,10*ROW('Water Data'!G8))="","",OFFSET('Water Data'!$G$27,0,10*ROW('Water Data'!G8)))</f>
        <v/>
      </c>
      <c r="CC14" s="297" t="str">
        <f ca="true">+IF(OFFSET('Water Data'!$G$28,0,10*ROW('Water Data'!G8))="","",OFFSET('Water Data'!$G$28,0,10*ROW('Water Data'!G8)))</f>
        <v/>
      </c>
      <c r="CD14" s="297" t="str">
        <f ca="true">+IF(OFFSET('Water Data'!$G$29,0,10*ROW('Water Data'!G8))="","",OFFSET('Water Data'!$G$29,0,10*ROW('Water Data'!G8)))</f>
        <v/>
      </c>
      <c r="CE14" s="297" t="str">
        <f ca="true">+IF(OFFSET('Water Data'!$H$27,0,10*ROW('Water Data'!H8))="","",OFFSET('Water Data'!$H$27,0,10*ROW('Water Data'!H8)))</f>
        <v/>
      </c>
      <c r="CF14" s="297" t="str">
        <f ca="true">+IF(OFFSET('Water Data'!$H$28,0,10*ROW('Water Data'!H8))="","",OFFSET('Water Data'!$H$28,0,10*ROW('Water Data'!H8)))</f>
        <v>Yes</v>
      </c>
      <c r="CG14" s="297" t="str">
        <f ca="true">+IF(OFFSET('Water Data'!$H$29,0,10*ROW('Water Data'!H8))="","",OFFSET('Water Data'!$H$29,0,10*ROW('Water Data'!H8)))</f>
        <v/>
      </c>
      <c r="CH14" s="297" t="str">
        <f ca="true">+IF(OFFSET('Water Data'!$I$27,0,10*ROW('Water Data'!I8))="","",OFFSET('Water Data'!$I$27,0,10*ROW('Water Data'!I8)))</f>
        <v/>
      </c>
      <c r="CI14" s="297" t="str">
        <f ca="true">+IF(OFFSET('Water Data'!$I$28,0,10*ROW('Water Data'!I8))="","",OFFSET('Water Data'!$I$28,0,10*ROW('Water Data'!I8)))</f>
        <v>No</v>
      </c>
      <c r="CJ14" s="297" t="str">
        <f ca="true">+IF(OFFSET('Water Data'!$I$29,0,10*ROW('Water Data'!I8))="","",OFFSET('Water Data'!$I$29,0,10*ROW('Water Data'!I8)))</f>
        <v/>
      </c>
      <c r="CK14" s="297" t="str">
        <f ca="true">+IF(OFFSET('Sanitation Data'!$D$28,0,10*ROW('Sanitation Data'!D8))="","",OFFSET('Sanitation Data'!$D$28,0,10*ROW('Sanitation Data'!D8)))</f>
        <v>Yes</v>
      </c>
      <c r="CL14" s="297" t="str">
        <f ca="true">+IF(OFFSET('Sanitation Data'!$D$29,0,10*ROW('Sanitation Data'!D8))="","",OFFSET('Sanitation Data'!$D$29,0,10*ROW('Sanitation Data'!D8)))</f>
        <v/>
      </c>
      <c r="CM14" s="297" t="str">
        <f ca="true">+IF(OFFSET('Sanitation Data'!$D$30,0,10*ROW('Sanitation Data'!D8))="","",OFFSET('Sanitation Data'!$D$30,0,10*ROW('Sanitation Data'!D8)))</f>
        <v/>
      </c>
      <c r="CN14" s="297" t="str">
        <f ca="true">+IF(OFFSET('Sanitation Data'!$D$31,0,10*ROW('Sanitation Data'!D8))="","",OFFSET('Sanitation Data'!$D$31,0,10*ROW('Sanitation Data'!D8)))</f>
        <v/>
      </c>
      <c r="CO14" s="297" t="str">
        <f ca="true">+IF(OFFSET('Sanitation Data'!$D$32,0,10*ROW('Sanitation Data'!D8))="","",OFFSET('Sanitation Data'!$D$32,0,10*ROW('Sanitation Data'!D8)))</f>
        <v/>
      </c>
      <c r="CP14" s="297" t="str">
        <f ca="true">+IF(OFFSET('Sanitation Data'!$E$28,0,10*ROW('Sanitation Data'!E8))="","",OFFSET('Sanitation Data'!$E$28,0,10*ROW('Sanitation Data'!E8)))</f>
        <v/>
      </c>
      <c r="CQ14" s="297" t="str">
        <f ca="true">+IF(OFFSET('Sanitation Data'!$E$29,0,10*ROW('Sanitation Data'!E8))="","",OFFSET('Sanitation Data'!$E$29,0,10*ROW('Sanitation Data'!E8)))</f>
        <v/>
      </c>
      <c r="CR14" s="297" t="str">
        <f ca="true">+IF(OFFSET('Sanitation Data'!$E$30,0,10*ROW('Sanitation Data'!E8))="","",OFFSET('Sanitation Data'!$E$30,0,10*ROW('Sanitation Data'!E8)))</f>
        <v/>
      </c>
      <c r="CS14" s="297" t="str">
        <f ca="true">+IF(OFFSET('Sanitation Data'!$E$31,0,10*ROW('Sanitation Data'!E8))="","",OFFSET('Sanitation Data'!$E$31,0,10*ROW('Sanitation Data'!E8)))</f>
        <v/>
      </c>
      <c r="CT14" s="297" t="str">
        <f ca="true">+IF(OFFSET('Sanitation Data'!$E$32,0,10*ROW('Sanitation Data'!E8))="","",OFFSET('Sanitation Data'!$E$32,0,10*ROW('Sanitation Data'!E8)))</f>
        <v/>
      </c>
      <c r="CU14" s="297" t="str">
        <f ca="true">+IF(OFFSET('Sanitation Data'!$F$28,0,10*ROW('Sanitation Data'!F8))="","",OFFSET('Sanitation Data'!$F$28,0,10*ROW('Sanitation Data'!F8)))</f>
        <v/>
      </c>
      <c r="CV14" s="297" t="str">
        <f ca="true">+IF(OFFSET('Sanitation Data'!$F$29,0,10*ROW('Sanitation Data'!F8))="","",OFFSET('Sanitation Data'!$F$29,0,10*ROW('Sanitation Data'!F8)))</f>
        <v/>
      </c>
      <c r="CW14" s="297" t="str">
        <f ca="true">+IF(OFFSET('Sanitation Data'!$F$30,0,10*ROW('Sanitation Data'!F8))="","",OFFSET('Sanitation Data'!$F$30,0,10*ROW('Sanitation Data'!F8)))</f>
        <v/>
      </c>
      <c r="CX14" s="297" t="str">
        <f ca="true">+IF(OFFSET('Sanitation Data'!$F$31,0,10*ROW('Sanitation Data'!F8))="","",OFFSET('Sanitation Data'!$F$31,0,10*ROW('Sanitation Data'!F8)))</f>
        <v/>
      </c>
      <c r="CY14" s="297" t="str">
        <f ca="true">+IF(OFFSET('Sanitation Data'!$F$32,0,10*ROW('Sanitation Data'!F8))="","",OFFSET('Sanitation Data'!$F$32,0,10*ROW('Sanitation Data'!F8)))</f>
        <v/>
      </c>
      <c r="CZ14" s="297" t="str">
        <f ca="true">+IF(OFFSET('Sanitation Data'!$G$28,0,10*ROW('Sanitation Data'!G8))="","",OFFSET('Sanitation Data'!$G$28,0,10*ROW('Sanitation Data'!G8)))</f>
        <v/>
      </c>
      <c r="DA14" s="297" t="str">
        <f ca="true">+IF(OFFSET('Sanitation Data'!$G$29,0,10*ROW('Sanitation Data'!G8))="","",OFFSET('Sanitation Data'!$G$29,0,10*ROW('Sanitation Data'!G8)))</f>
        <v/>
      </c>
      <c r="DB14" s="297" t="str">
        <f ca="true">+IF(OFFSET('Sanitation Data'!$G$30,0,10*ROW('Sanitation Data'!G8))="","",OFFSET('Sanitation Data'!$G$30,0,10*ROW('Sanitation Data'!G8)))</f>
        <v/>
      </c>
      <c r="DC14" s="297" t="str">
        <f ca="true">+IF(OFFSET('Sanitation Data'!$G$31,0,10*ROW('Sanitation Data'!G8))="","",OFFSET('Sanitation Data'!$G$31,0,10*ROW('Sanitation Data'!G8)))</f>
        <v/>
      </c>
      <c r="DD14" s="297" t="str">
        <f ca="true">+IF(OFFSET('Sanitation Data'!$G$32,0,10*ROW('Sanitation Data'!G8))="","",OFFSET('Sanitation Data'!$G$32,0,10*ROW('Sanitation Data'!G8)))</f>
        <v/>
      </c>
      <c r="DE14" s="297" t="str">
        <f ca="true">+IF(OFFSET('Sanitation Data'!$H$28,0,10*ROW('Sanitation Data'!H8))="","",OFFSET('Sanitation Data'!$H$28,0,10*ROW('Sanitation Data'!H8)))</f>
        <v>Yes</v>
      </c>
      <c r="DF14" s="297" t="str">
        <f ca="true">+IF(OFFSET('Sanitation Data'!$H$29,0,10*ROW('Sanitation Data'!H8))="","",OFFSET('Sanitation Data'!$H$29,0,10*ROW('Sanitation Data'!H8)))</f>
        <v/>
      </c>
      <c r="DG14" s="297" t="str">
        <f ca="true">+IF(OFFSET('Sanitation Data'!$H$30,0,10*ROW('Sanitation Data'!H8))="","",OFFSET('Sanitation Data'!$H$30,0,10*ROW('Sanitation Data'!H8)))</f>
        <v/>
      </c>
      <c r="DH14" s="297" t="str">
        <f ca="true">+IF(OFFSET('Sanitation Data'!$H$31,0,10*ROW('Sanitation Data'!H8))="","",OFFSET('Sanitation Data'!$H$31,0,10*ROW('Sanitation Data'!H8)))</f>
        <v/>
      </c>
      <c r="DI14" s="297" t="str">
        <f ca="true">+IF(OFFSET('Sanitation Data'!$H$32,0,10*ROW('Sanitation Data'!H8))="","",OFFSET('Sanitation Data'!$H$32,0,10*ROW('Sanitation Data'!H8)))</f>
        <v/>
      </c>
      <c r="DJ14" s="297" t="str">
        <f ca="true">+IF(OFFSET('Sanitation Data'!$I$28,0,10*ROW('Sanitation Data'!I8))="","",OFFSET('Sanitation Data'!$I$28,0,10*ROW('Sanitation Data'!I8)))</f>
        <v>No</v>
      </c>
      <c r="DK14" s="297" t="str">
        <f ca="true">+IF(OFFSET('Sanitation Data'!$I$29,0,10*ROW('Sanitation Data'!I8))="","",OFFSET('Sanitation Data'!$I$29,0,10*ROW('Sanitation Data'!I8)))</f>
        <v/>
      </c>
      <c r="DL14" s="297" t="str">
        <f ca="true">+IF(OFFSET('Sanitation Data'!$I$30,0,10*ROW('Sanitation Data'!I8))="","",OFFSET('Sanitation Data'!$I$30,0,10*ROW('Sanitation Data'!I8)))</f>
        <v/>
      </c>
      <c r="DM14" s="297" t="str">
        <f ca="true">+IF(OFFSET('Sanitation Data'!$I$31,0,10*ROW('Sanitation Data'!I8))="","",OFFSET('Sanitation Data'!$I$31,0,10*ROW('Sanitation Data'!I8)))</f>
        <v/>
      </c>
      <c r="DN14" s="297" t="str">
        <f ca="true">+IF(OFFSET('Sanitation Data'!$I$32,0,10*ROW('Sanitation Data'!I8))="","",OFFSET('Sanitation Data'!$I$32,0,10*ROW('Sanitation Data'!I8)))</f>
        <v/>
      </c>
      <c r="DO14" s="297" t="str">
        <f ca="true">+IF(OFFSET('Hygiene Data'!$D$11,0,10*ROW('Hygiene Data'!D8))="","",OFFSET('Hygiene Data'!$D$11,0,10*ROW('Hygiene Data'!D8)))</f>
        <v/>
      </c>
      <c r="DP14" s="297" t="str">
        <f ca="true">+IF(OFFSET('Hygiene Data'!$D$12,0,10*ROW('Hygiene Data'!D8))="","",OFFSET('Hygiene Data'!$D$12,0,10*ROW('Hygiene Data'!D8)))</f>
        <v/>
      </c>
      <c r="DQ14" s="297" t="str">
        <f ca="true">+IF(OFFSET('Hygiene Data'!$D$13,0,10*ROW('Hygiene Data'!D8))="","",OFFSET('Hygiene Data'!$D$13,0,10*ROW('Hygiene Data'!D8)))</f>
        <v/>
      </c>
      <c r="DR14" s="297" t="str">
        <f ca="true">+IF(OFFSET('Hygiene Data'!$E$11,0,10*ROW('Hygiene Data'!E8))="","",OFFSET('Hygiene Data'!$E$11,0,10*ROW('Hygiene Data'!E8)))</f>
        <v/>
      </c>
      <c r="DS14" s="297" t="str">
        <f ca="true">+IF(OFFSET('Hygiene Data'!$E$12,0,10*ROW('Hygiene Data'!E8))="","",OFFSET('Hygiene Data'!$E$12,0,10*ROW('Hygiene Data'!E8)))</f>
        <v/>
      </c>
      <c r="DT14" s="297" t="str">
        <f ca="true">+IF(OFFSET('Hygiene Data'!$E$13,0,10*ROW('Hygiene Data'!E8))="","",OFFSET('Hygiene Data'!$E$13,0,10*ROW('Hygiene Data'!E8)))</f>
        <v/>
      </c>
      <c r="DU14" s="297" t="str">
        <f ca="true">+IF(OFFSET('Hygiene Data'!$F$11,0,10*ROW('Hygiene Data'!F8))="","",OFFSET('Hygiene Data'!$F$11,0,10*ROW('Hygiene Data'!F8)))</f>
        <v/>
      </c>
      <c r="DV14" s="297" t="str">
        <f ca="true">+IF(OFFSET('Hygiene Data'!$F$12,0,10*ROW('Hygiene Data'!F8))="","",OFFSET('Hygiene Data'!$F$12,0,10*ROW('Hygiene Data'!F8)))</f>
        <v/>
      </c>
      <c r="DW14" s="297" t="str">
        <f ca="true">+IF(OFFSET('Hygiene Data'!$F$13,0,10*ROW('Hygiene Data'!F8))="","",OFFSET('Hygiene Data'!$F$13,0,10*ROW('Hygiene Data'!F8)))</f>
        <v/>
      </c>
      <c r="DX14" s="297" t="str">
        <f ca="true">+IF(OFFSET('Hygiene Data'!$G$11,0,10*ROW('Hygiene Data'!G8))="","",OFFSET('Hygiene Data'!$G$11,0,10*ROW('Hygiene Data'!G8)))</f>
        <v/>
      </c>
      <c r="DY14" s="297" t="str">
        <f ca="true">+IF(OFFSET('Hygiene Data'!$G$12,0,10*ROW('Hygiene Data'!G8))="","",OFFSET('Hygiene Data'!$G$12,0,10*ROW('Hygiene Data'!G8)))</f>
        <v/>
      </c>
      <c r="DZ14" s="297" t="str">
        <f ca="true">+IF(OFFSET('Hygiene Data'!$G$13,0,10*ROW('Hygiene Data'!G8))="","",OFFSET('Hygiene Data'!$G$13,0,10*ROW('Hygiene Data'!G8)))</f>
        <v/>
      </c>
      <c r="EA14" s="297" t="str">
        <f ca="true">+IF(OFFSET('Hygiene Data'!$H$11,0,10*ROW('Hygiene Data'!H8))="","",OFFSET('Hygiene Data'!$H$11,0,10*ROW('Hygiene Data'!H8)))</f>
        <v/>
      </c>
      <c r="EB14" s="297" t="str">
        <f ca="true">+IF(OFFSET('Hygiene Data'!$H$12,0,10*ROW('Hygiene Data'!H8))="","",OFFSET('Hygiene Data'!$H$12,0,10*ROW('Hygiene Data'!H8)))</f>
        <v/>
      </c>
      <c r="EC14" s="297" t="str">
        <f ca="true">+IF(OFFSET('Hygiene Data'!$H$13,0,10*ROW('Hygiene Data'!H8))="","",OFFSET('Hygiene Data'!$H$13,0,10*ROW('Hygiene Data'!H8)))</f>
        <v/>
      </c>
      <c r="ED14" s="297" t="str">
        <f ca="true">+IF(OFFSET('Hygiene Data'!$I$11,0,10*ROW('Hygiene Data'!I8))="","",OFFSET('Hygiene Data'!$I$11,0,10*ROW('Hygiene Data'!I8)))</f>
        <v/>
      </c>
      <c r="EE14" s="297" t="str">
        <f ca="true">+IF(OFFSET('Hygiene Data'!$I$12,0,10*ROW('Hygiene Data'!I8))="","",OFFSET('Hygiene Data'!$I$12,0,10*ROW('Hygiene Data'!I8)))</f>
        <v/>
      </c>
      <c r="EF14" s="297"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SEN_2016_EMIS</v>
      </c>
      <c r="B15" s="36" t="str">
        <f ca="true">+IF(OFFSET('Water Data'!$C$2,0,10*ROW('Water Data'!F9))="","",OFFSET('Water Data'!$C$2,0,10*ROW('Water Data'!F9)))</f>
        <v>EMIS</v>
      </c>
      <c r="C15" s="353">
        <f t="shared" ca="true" si="0"/>
        <v>2016</v>
      </c>
      <c r="D15" s="96">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64.58039373870875</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60.273199999999996</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83.9</v>
      </c>
      <c r="H15" s="96">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80.971637145061308</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63.3</v>
      </c>
      <c r="K15" s="96">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46.347850690303197</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36.763840000000002</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67</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60.273199999999996</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87.89316522893165</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67.960481211195926</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85.1</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70.099999999999994</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38.322069999999997</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72.8</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84.692448011674571</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97"/>
      <c r="BS15" s="297" t="str">
        <f ca="true">+IF(OFFSET('Water Data'!$D$27,0,10*ROW('Water Data'!D9))="","",OFFSET('Water Data'!$D$27,0,10*ROW('Water Data'!D9)))</f>
        <v>Yes</v>
      </c>
      <c r="BT15" s="297" t="str">
        <f ca="true">+IF(OFFSET('Water Data'!$D$28,0,10*ROW('Water Data'!D9))="","",OFFSET('Water Data'!$D$28,0,10*ROW('Water Data'!D9)))</f>
        <v>Yes</v>
      </c>
      <c r="BU15" s="297" t="str">
        <f ca="true">+IF(OFFSET('Water Data'!$D$29,0,10*ROW('Water Data'!D9))="","",OFFSET('Water Data'!$D$29,0,10*ROW('Water Data'!D9)))</f>
        <v/>
      </c>
      <c r="BV15" s="297" t="str">
        <f ca="true">+IF(OFFSET('Water Data'!$E$27,0,10*ROW('Water Data'!E9))="","",OFFSET('Water Data'!$E$27,0,10*ROW('Water Data'!E9)))</f>
        <v>Yes</v>
      </c>
      <c r="BW15" s="297" t="str">
        <f ca="true">+IF(OFFSET('Water Data'!$E$28,0,10*ROW('Water Data'!E9))="","",OFFSET('Water Data'!$E$28,0,10*ROW('Water Data'!E9)))</f>
        <v>Yes</v>
      </c>
      <c r="BX15" s="297" t="str">
        <f ca="true">+IF(OFFSET('Water Data'!$E$29,0,10*ROW('Water Data'!E9))="","",OFFSET('Water Data'!$E$29,0,10*ROW('Water Data'!E9)))</f>
        <v/>
      </c>
      <c r="BY15" s="297" t="str">
        <f ca="true">+IF(OFFSET('Water Data'!$F$27,0,10*ROW('Water Data'!F9))="","",OFFSET('Water Data'!$F$27,0,10*ROW('Water Data'!F9)))</f>
        <v>Yes</v>
      </c>
      <c r="BZ15" s="297" t="str">
        <f ca="true">+IF(OFFSET('Water Data'!$F$28,0,10*ROW('Water Data'!F9))="","",OFFSET('Water Data'!$F$28,0,10*ROW('Water Data'!F9)))</f>
        <v>Yes</v>
      </c>
      <c r="CA15" s="297" t="str">
        <f ca="true">+IF(OFFSET('Water Data'!$F$29,0,10*ROW('Water Data'!F9))="","",OFFSET('Water Data'!$F$29,0,10*ROW('Water Data'!F9)))</f>
        <v/>
      </c>
      <c r="CB15" s="297" t="str">
        <f ca="true">+IF(OFFSET('Water Data'!$G$27,0,10*ROW('Water Data'!G9))="","",OFFSET('Water Data'!$G$27,0,10*ROW('Water Data'!G9)))</f>
        <v>Yes</v>
      </c>
      <c r="CC15" s="297" t="str">
        <f ca="true">+IF(OFFSET('Water Data'!$G$28,0,10*ROW('Water Data'!G9))="","",OFFSET('Water Data'!$G$28,0,10*ROW('Water Data'!G9)))</f>
        <v/>
      </c>
      <c r="CD15" s="297" t="str">
        <f ca="true">+IF(OFFSET('Water Data'!$G$29,0,10*ROW('Water Data'!G9))="","",OFFSET('Water Data'!$G$29,0,10*ROW('Water Data'!G9)))</f>
        <v/>
      </c>
      <c r="CE15" s="297" t="str">
        <f ca="true">+IF(OFFSET('Water Data'!$H$27,0,10*ROW('Water Data'!H9))="","",OFFSET('Water Data'!$H$27,0,10*ROW('Water Data'!H9)))</f>
        <v>Yes</v>
      </c>
      <c r="CF15" s="297" t="str">
        <f ca="true">+IF(OFFSET('Water Data'!$H$28,0,10*ROW('Water Data'!H9))="","",OFFSET('Water Data'!$H$28,0,10*ROW('Water Data'!H9)))</f>
        <v>Yes</v>
      </c>
      <c r="CG15" s="297" t="str">
        <f ca="true">+IF(OFFSET('Water Data'!$H$29,0,10*ROW('Water Data'!H9))="","",OFFSET('Water Data'!$H$29,0,10*ROW('Water Data'!H9)))</f>
        <v/>
      </c>
      <c r="CH15" s="297" t="str">
        <f ca="true">+IF(OFFSET('Water Data'!$I$27,0,10*ROW('Water Data'!I9))="","",OFFSET('Water Data'!$I$27,0,10*ROW('Water Data'!I9)))</f>
        <v>Yes</v>
      </c>
      <c r="CI15" s="297" t="str">
        <f ca="true">+IF(OFFSET('Water Data'!$I$28,0,10*ROW('Water Data'!I9))="","",OFFSET('Water Data'!$I$28,0,10*ROW('Water Data'!I9)))</f>
        <v/>
      </c>
      <c r="CJ15" s="297" t="str">
        <f ca="true">+IF(OFFSET('Water Data'!$I$29,0,10*ROW('Water Data'!I9))="","",OFFSET('Water Data'!$I$29,0,10*ROW('Water Data'!I9)))</f>
        <v/>
      </c>
      <c r="CK15" s="297" t="str">
        <f ca="true">+IF(OFFSET('Sanitation Data'!$D$28,0,10*ROW('Sanitation Data'!D9))="","",OFFSET('Sanitation Data'!$D$28,0,10*ROW('Sanitation Data'!D9)))</f>
        <v>Yes</v>
      </c>
      <c r="CL15" s="297" t="str">
        <f ca="true">+IF(OFFSET('Sanitation Data'!$D$29,0,10*ROW('Sanitation Data'!D9))="","",OFFSET('Sanitation Data'!$D$29,0,10*ROW('Sanitation Data'!D9)))</f>
        <v/>
      </c>
      <c r="CM15" s="297" t="str">
        <f ca="true">+IF(OFFSET('Sanitation Data'!$D$30,0,10*ROW('Sanitation Data'!D9))="","",OFFSET('Sanitation Data'!$D$30,0,10*ROW('Sanitation Data'!D9)))</f>
        <v/>
      </c>
      <c r="CN15" s="297" t="str">
        <f ca="true">+IF(OFFSET('Sanitation Data'!$D$31,0,10*ROW('Sanitation Data'!D9))="","",OFFSET('Sanitation Data'!$D$31,0,10*ROW('Sanitation Data'!D9)))</f>
        <v/>
      </c>
      <c r="CO15" s="297" t="str">
        <f ca="true">+IF(OFFSET('Sanitation Data'!$D$32,0,10*ROW('Sanitation Data'!D9))="","",OFFSET('Sanitation Data'!$D$32,0,10*ROW('Sanitation Data'!D9)))</f>
        <v/>
      </c>
      <c r="CP15" s="297" t="str">
        <f ca="true">+IF(OFFSET('Sanitation Data'!$E$28,0,10*ROW('Sanitation Data'!E9))="","",OFFSET('Sanitation Data'!$E$28,0,10*ROW('Sanitation Data'!E9)))</f>
        <v>Yes</v>
      </c>
      <c r="CQ15" s="297" t="str">
        <f ca="true">+IF(OFFSET('Sanitation Data'!$E$29,0,10*ROW('Sanitation Data'!E9))="","",OFFSET('Sanitation Data'!$E$29,0,10*ROW('Sanitation Data'!E9)))</f>
        <v/>
      </c>
      <c r="CR15" s="297" t="str">
        <f ca="true">+IF(OFFSET('Sanitation Data'!$E$30,0,10*ROW('Sanitation Data'!E9))="","",OFFSET('Sanitation Data'!$E$30,0,10*ROW('Sanitation Data'!E9)))</f>
        <v/>
      </c>
      <c r="CS15" s="297" t="str">
        <f ca="true">+IF(OFFSET('Sanitation Data'!$E$31,0,10*ROW('Sanitation Data'!E9))="","",OFFSET('Sanitation Data'!$E$31,0,10*ROW('Sanitation Data'!E9)))</f>
        <v/>
      </c>
      <c r="CT15" s="297" t="str">
        <f ca="true">+IF(OFFSET('Sanitation Data'!$E$32,0,10*ROW('Sanitation Data'!E9))="","",OFFSET('Sanitation Data'!$E$32,0,10*ROW('Sanitation Data'!E9)))</f>
        <v/>
      </c>
      <c r="CU15" s="297" t="str">
        <f ca="true">+IF(OFFSET('Sanitation Data'!$F$28,0,10*ROW('Sanitation Data'!F9))="","",OFFSET('Sanitation Data'!$F$28,0,10*ROW('Sanitation Data'!F9)))</f>
        <v>Yes</v>
      </c>
      <c r="CV15" s="297" t="str">
        <f ca="true">+IF(OFFSET('Sanitation Data'!$F$29,0,10*ROW('Sanitation Data'!F9))="","",OFFSET('Sanitation Data'!$F$29,0,10*ROW('Sanitation Data'!F9)))</f>
        <v/>
      </c>
      <c r="CW15" s="297" t="str">
        <f ca="true">+IF(OFFSET('Sanitation Data'!$F$30,0,10*ROW('Sanitation Data'!F9))="","",OFFSET('Sanitation Data'!$F$30,0,10*ROW('Sanitation Data'!F9)))</f>
        <v/>
      </c>
      <c r="CX15" s="297" t="str">
        <f ca="true">+IF(OFFSET('Sanitation Data'!$F$31,0,10*ROW('Sanitation Data'!F9))="","",OFFSET('Sanitation Data'!$F$31,0,10*ROW('Sanitation Data'!F9)))</f>
        <v/>
      </c>
      <c r="CY15" s="297" t="str">
        <f ca="true">+IF(OFFSET('Sanitation Data'!$F$32,0,10*ROW('Sanitation Data'!F9))="","",OFFSET('Sanitation Data'!$F$32,0,10*ROW('Sanitation Data'!F9)))</f>
        <v/>
      </c>
      <c r="CZ15" s="297" t="str">
        <f ca="true">+IF(OFFSET('Sanitation Data'!$G$28,0,10*ROW('Sanitation Data'!G9))="","",OFFSET('Sanitation Data'!$G$28,0,10*ROW('Sanitation Data'!G9)))</f>
        <v>Yes</v>
      </c>
      <c r="DA15" s="297" t="str">
        <f ca="true">+IF(OFFSET('Sanitation Data'!$G$29,0,10*ROW('Sanitation Data'!G9))="","",OFFSET('Sanitation Data'!$G$29,0,10*ROW('Sanitation Data'!G9)))</f>
        <v/>
      </c>
      <c r="DB15" s="297" t="str">
        <f ca="true">+IF(OFFSET('Sanitation Data'!$G$30,0,10*ROW('Sanitation Data'!G9))="","",OFFSET('Sanitation Data'!$G$30,0,10*ROW('Sanitation Data'!G9)))</f>
        <v/>
      </c>
      <c r="DC15" s="297" t="str">
        <f ca="true">+IF(OFFSET('Sanitation Data'!$G$31,0,10*ROW('Sanitation Data'!G9))="","",OFFSET('Sanitation Data'!$G$31,0,10*ROW('Sanitation Data'!G9)))</f>
        <v/>
      </c>
      <c r="DD15" s="297" t="str">
        <f ca="true">+IF(OFFSET('Sanitation Data'!$G$32,0,10*ROW('Sanitation Data'!G9))="","",OFFSET('Sanitation Data'!$G$32,0,10*ROW('Sanitation Data'!G9)))</f>
        <v/>
      </c>
      <c r="DE15" s="297" t="str">
        <f ca="true">+IF(OFFSET('Sanitation Data'!$H$28,0,10*ROW('Sanitation Data'!H9))="","",OFFSET('Sanitation Data'!$H$28,0,10*ROW('Sanitation Data'!H9)))</f>
        <v>Yes</v>
      </c>
      <c r="DF15" s="297" t="str">
        <f ca="true">+IF(OFFSET('Sanitation Data'!$H$29,0,10*ROW('Sanitation Data'!H9))="","",OFFSET('Sanitation Data'!$H$29,0,10*ROW('Sanitation Data'!H9)))</f>
        <v/>
      </c>
      <c r="DG15" s="297" t="str">
        <f ca="true">+IF(OFFSET('Sanitation Data'!$H$30,0,10*ROW('Sanitation Data'!H9))="","",OFFSET('Sanitation Data'!$H$30,0,10*ROW('Sanitation Data'!H9)))</f>
        <v/>
      </c>
      <c r="DH15" s="297" t="str">
        <f ca="true">+IF(OFFSET('Sanitation Data'!$H$31,0,10*ROW('Sanitation Data'!H9))="","",OFFSET('Sanitation Data'!$H$31,0,10*ROW('Sanitation Data'!H9)))</f>
        <v/>
      </c>
      <c r="DI15" s="297" t="str">
        <f ca="true">+IF(OFFSET('Sanitation Data'!$H$32,0,10*ROW('Sanitation Data'!H9))="","",OFFSET('Sanitation Data'!$H$32,0,10*ROW('Sanitation Data'!H9)))</f>
        <v/>
      </c>
      <c r="DJ15" s="297" t="str">
        <f ca="true">+IF(OFFSET('Sanitation Data'!$I$28,0,10*ROW('Sanitation Data'!I9))="","",OFFSET('Sanitation Data'!$I$28,0,10*ROW('Sanitation Data'!I9)))</f>
        <v>Yes</v>
      </c>
      <c r="DK15" s="297" t="str">
        <f ca="true">+IF(OFFSET('Sanitation Data'!$I$29,0,10*ROW('Sanitation Data'!I9))="","",OFFSET('Sanitation Data'!$I$29,0,10*ROW('Sanitation Data'!I9)))</f>
        <v/>
      </c>
      <c r="DL15" s="297" t="str">
        <f ca="true">+IF(OFFSET('Sanitation Data'!$I$30,0,10*ROW('Sanitation Data'!I9))="","",OFFSET('Sanitation Data'!$I$30,0,10*ROW('Sanitation Data'!I9)))</f>
        <v/>
      </c>
      <c r="DM15" s="297" t="str">
        <f ca="true">+IF(OFFSET('Sanitation Data'!$I$31,0,10*ROW('Sanitation Data'!I9))="","",OFFSET('Sanitation Data'!$I$31,0,10*ROW('Sanitation Data'!I9)))</f>
        <v/>
      </c>
      <c r="DN15" s="297" t="str">
        <f ca="true">+IF(OFFSET('Sanitation Data'!$I$32,0,10*ROW('Sanitation Data'!I9))="","",OFFSET('Sanitation Data'!$I$32,0,10*ROW('Sanitation Data'!I9)))</f>
        <v/>
      </c>
      <c r="DO15" s="297" t="str">
        <f ca="true">+IF(OFFSET('Hygiene Data'!$D$11,0,10*ROW('Hygiene Data'!D9))="","",OFFSET('Hygiene Data'!$D$11,0,10*ROW('Hygiene Data'!D9)))</f>
        <v/>
      </c>
      <c r="DP15" s="297" t="str">
        <f ca="true">+IF(OFFSET('Hygiene Data'!$D$12,0,10*ROW('Hygiene Data'!D9))="","",OFFSET('Hygiene Data'!$D$12,0,10*ROW('Hygiene Data'!D9)))</f>
        <v/>
      </c>
      <c r="DQ15" s="297" t="str">
        <f ca="true">+IF(OFFSET('Hygiene Data'!$D$13,0,10*ROW('Hygiene Data'!D9))="","",OFFSET('Hygiene Data'!$D$13,0,10*ROW('Hygiene Data'!D9)))</f>
        <v/>
      </c>
      <c r="DR15" s="297" t="str">
        <f ca="true">+IF(OFFSET('Hygiene Data'!$E$11,0,10*ROW('Hygiene Data'!E9))="","",OFFSET('Hygiene Data'!$E$11,0,10*ROW('Hygiene Data'!E9)))</f>
        <v/>
      </c>
      <c r="DS15" s="297" t="str">
        <f ca="true">+IF(OFFSET('Hygiene Data'!$E$12,0,10*ROW('Hygiene Data'!E9))="","",OFFSET('Hygiene Data'!$E$12,0,10*ROW('Hygiene Data'!E9)))</f>
        <v/>
      </c>
      <c r="DT15" s="297" t="str">
        <f ca="true">+IF(OFFSET('Hygiene Data'!$E$13,0,10*ROW('Hygiene Data'!E9))="","",OFFSET('Hygiene Data'!$E$13,0,10*ROW('Hygiene Data'!E9)))</f>
        <v/>
      </c>
      <c r="DU15" s="297" t="str">
        <f ca="true">+IF(OFFSET('Hygiene Data'!$F$11,0,10*ROW('Hygiene Data'!F9))="","",OFFSET('Hygiene Data'!$F$11,0,10*ROW('Hygiene Data'!F9)))</f>
        <v/>
      </c>
      <c r="DV15" s="297" t="str">
        <f ca="true">+IF(OFFSET('Hygiene Data'!$F$12,0,10*ROW('Hygiene Data'!F9))="","",OFFSET('Hygiene Data'!$F$12,0,10*ROW('Hygiene Data'!F9)))</f>
        <v/>
      </c>
      <c r="DW15" s="297" t="str">
        <f ca="true">+IF(OFFSET('Hygiene Data'!$F$13,0,10*ROW('Hygiene Data'!F9))="","",OFFSET('Hygiene Data'!$F$13,0,10*ROW('Hygiene Data'!F9)))</f>
        <v/>
      </c>
      <c r="DX15" s="297" t="str">
        <f ca="true">+IF(OFFSET('Hygiene Data'!$G$11,0,10*ROW('Hygiene Data'!G9))="","",OFFSET('Hygiene Data'!$G$11,0,10*ROW('Hygiene Data'!G9)))</f>
        <v/>
      </c>
      <c r="DY15" s="297" t="str">
        <f ca="true">+IF(OFFSET('Hygiene Data'!$G$12,0,10*ROW('Hygiene Data'!G9))="","",OFFSET('Hygiene Data'!$G$12,0,10*ROW('Hygiene Data'!G9)))</f>
        <v/>
      </c>
      <c r="DZ15" s="297" t="str">
        <f ca="true">+IF(OFFSET('Hygiene Data'!$G$13,0,10*ROW('Hygiene Data'!G9))="","",OFFSET('Hygiene Data'!$G$13,0,10*ROW('Hygiene Data'!G9)))</f>
        <v/>
      </c>
      <c r="EA15" s="297" t="str">
        <f ca="true">+IF(OFFSET('Hygiene Data'!$H$11,0,10*ROW('Hygiene Data'!H9))="","",OFFSET('Hygiene Data'!$H$11,0,10*ROW('Hygiene Data'!H9)))</f>
        <v/>
      </c>
      <c r="EB15" s="297" t="str">
        <f ca="true">+IF(OFFSET('Hygiene Data'!$H$12,0,10*ROW('Hygiene Data'!H9))="","",OFFSET('Hygiene Data'!$H$12,0,10*ROW('Hygiene Data'!H9)))</f>
        <v/>
      </c>
      <c r="EC15" s="297" t="str">
        <f ca="true">+IF(OFFSET('Hygiene Data'!$H$13,0,10*ROW('Hygiene Data'!H9))="","",OFFSET('Hygiene Data'!$H$13,0,10*ROW('Hygiene Data'!H9)))</f>
        <v/>
      </c>
      <c r="ED15" s="297" t="str">
        <f ca="true">+IF(OFFSET('Hygiene Data'!$I$11,0,10*ROW('Hygiene Data'!I9))="","",OFFSET('Hygiene Data'!$I$11,0,10*ROW('Hygiene Data'!I9)))</f>
        <v/>
      </c>
      <c r="EE15" s="297" t="str">
        <f ca="true">+IF(OFFSET('Hygiene Data'!$I$12,0,10*ROW('Hygiene Data'!I9))="","",OFFSET('Hygiene Data'!$I$12,0,10*ROW('Hygiene Data'!I9)))</f>
        <v/>
      </c>
      <c r="EF15" s="297"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SEN_2016_UIS</v>
      </c>
      <c r="B16" s="36" t="str">
        <f ca="true">+IF(OFFSET('Water Data'!$C$2,0,10*ROW('Water Data'!F10))="","",OFFSET('Water Data'!$C$2,0,10*ROW('Water Data'!F10)))</f>
        <v>Other</v>
      </c>
      <c r="C16" s="353">
        <f t="shared" ca="true" si="0"/>
        <v>2016</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str">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[32]</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str">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[32]</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str">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[88]</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21.968111871419477</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25.39</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9.6999999999999993</v>
      </c>
      <c r="BR16" s="297"/>
      <c r="BS16" s="297" t="str">
        <f ca="true">+IF(OFFSET('Water Data'!$D$27,0,10*ROW('Water Data'!D10))="","",OFFSET('Water Data'!$D$27,0,10*ROW('Water Data'!D10)))</f>
        <v/>
      </c>
      <c r="BT16" s="297" t="str">
        <f ca="true">+IF(OFFSET('Water Data'!$D$28,0,10*ROW('Water Data'!D10))="","",OFFSET('Water Data'!$D$28,0,10*ROW('Water Data'!D10)))</f>
        <v>No</v>
      </c>
      <c r="BU16" s="297" t="str">
        <f ca="true">+IF(OFFSET('Water Data'!$D$29,0,10*ROW('Water Data'!D10))="","",OFFSET('Water Data'!$D$29,0,10*ROW('Water Data'!D10)))</f>
        <v/>
      </c>
      <c r="BV16" s="297" t="str">
        <f ca="true">+IF(OFFSET('Water Data'!$E$27,0,10*ROW('Water Data'!E10))="","",OFFSET('Water Data'!$E$27,0,10*ROW('Water Data'!E10)))</f>
        <v/>
      </c>
      <c r="BW16" s="297" t="str">
        <f ca="true">+IF(OFFSET('Water Data'!$E$28,0,10*ROW('Water Data'!E10))="","",OFFSET('Water Data'!$E$28,0,10*ROW('Water Data'!E10)))</f>
        <v/>
      </c>
      <c r="BX16" s="297" t="str">
        <f ca="true">+IF(OFFSET('Water Data'!$E$29,0,10*ROW('Water Data'!E10))="","",OFFSET('Water Data'!$E$29,0,10*ROW('Water Data'!E10)))</f>
        <v/>
      </c>
      <c r="BY16" s="297" t="str">
        <f ca="true">+IF(OFFSET('Water Data'!$F$27,0,10*ROW('Water Data'!F10))="","",OFFSET('Water Data'!$F$27,0,10*ROW('Water Data'!F10)))</f>
        <v/>
      </c>
      <c r="BZ16" s="297" t="str">
        <f ca="true">+IF(OFFSET('Water Data'!$F$28,0,10*ROW('Water Data'!F10))="","",OFFSET('Water Data'!$F$28,0,10*ROW('Water Data'!F10)))</f>
        <v/>
      </c>
      <c r="CA16" s="297" t="str">
        <f ca="true">+IF(OFFSET('Water Data'!$F$29,0,10*ROW('Water Data'!F10))="","",OFFSET('Water Data'!$F$29,0,10*ROW('Water Data'!F10)))</f>
        <v/>
      </c>
      <c r="CB16" s="297" t="str">
        <f ca="true">+IF(OFFSET('Water Data'!$G$27,0,10*ROW('Water Data'!G10))="","",OFFSET('Water Data'!$G$27,0,10*ROW('Water Data'!G10)))</f>
        <v/>
      </c>
      <c r="CC16" s="297" t="str">
        <f ca="true">+IF(OFFSET('Water Data'!$G$28,0,10*ROW('Water Data'!G10))="","",OFFSET('Water Data'!$G$28,0,10*ROW('Water Data'!G10)))</f>
        <v/>
      </c>
      <c r="CD16" s="297" t="str">
        <f ca="true">+IF(OFFSET('Water Data'!$G$29,0,10*ROW('Water Data'!G10))="","",OFFSET('Water Data'!$G$29,0,10*ROW('Water Data'!G10)))</f>
        <v/>
      </c>
      <c r="CE16" s="297" t="str">
        <f ca="true">+IF(OFFSET('Water Data'!$H$27,0,10*ROW('Water Data'!H10))="","",OFFSET('Water Data'!$H$27,0,10*ROW('Water Data'!H10)))</f>
        <v/>
      </c>
      <c r="CF16" s="297" t="str">
        <f ca="true">+IF(OFFSET('Water Data'!$H$28,0,10*ROW('Water Data'!H10))="","",OFFSET('Water Data'!$H$28,0,10*ROW('Water Data'!H10)))</f>
        <v>No</v>
      </c>
      <c r="CG16" s="297" t="str">
        <f ca="true">+IF(OFFSET('Water Data'!$H$29,0,10*ROW('Water Data'!H10))="","",OFFSET('Water Data'!$H$29,0,10*ROW('Water Data'!H10)))</f>
        <v/>
      </c>
      <c r="CH16" s="297" t="str">
        <f ca="true">+IF(OFFSET('Water Data'!$I$27,0,10*ROW('Water Data'!I10))="","",OFFSET('Water Data'!$I$27,0,10*ROW('Water Data'!I10)))</f>
        <v>No</v>
      </c>
      <c r="CI16" s="297" t="str">
        <f ca="true">+IF(OFFSET('Water Data'!$I$28,0,10*ROW('Water Data'!I10))="","",OFFSET('Water Data'!$I$28,0,10*ROW('Water Data'!I10)))</f>
        <v/>
      </c>
      <c r="CJ16" s="297" t="str">
        <f ca="true">+IF(OFFSET('Water Data'!$I$29,0,10*ROW('Water Data'!I10))="","",OFFSET('Water Data'!$I$29,0,10*ROW('Water Data'!I10)))</f>
        <v/>
      </c>
      <c r="CK16" s="297" t="str">
        <f ca="true">+IF(OFFSET('Sanitation Data'!$D$28,0,10*ROW('Sanitation Data'!D10))="","",OFFSET('Sanitation Data'!$D$28,0,10*ROW('Sanitation Data'!D10)))</f>
        <v/>
      </c>
      <c r="CL16" s="297" t="str">
        <f ca="true">+IF(OFFSET('Sanitation Data'!$D$29,0,10*ROW('Sanitation Data'!D10))="","",OFFSET('Sanitation Data'!$D$29,0,10*ROW('Sanitation Data'!D10)))</f>
        <v/>
      </c>
      <c r="CM16" s="297" t="str">
        <f ca="true">+IF(OFFSET('Sanitation Data'!$D$30,0,10*ROW('Sanitation Data'!D10))="","",OFFSET('Sanitation Data'!$D$30,0,10*ROW('Sanitation Data'!D10)))</f>
        <v/>
      </c>
      <c r="CN16" s="297" t="str">
        <f ca="true">+IF(OFFSET('Sanitation Data'!$D$31,0,10*ROW('Sanitation Data'!D10))="","",OFFSET('Sanitation Data'!$D$31,0,10*ROW('Sanitation Data'!D10)))</f>
        <v/>
      </c>
      <c r="CO16" s="297" t="str">
        <f ca="true">+IF(OFFSET('Sanitation Data'!$D$32,0,10*ROW('Sanitation Data'!D10))="","",OFFSET('Sanitation Data'!$D$32,0,10*ROW('Sanitation Data'!D10)))</f>
        <v/>
      </c>
      <c r="CP16" s="297" t="str">
        <f ca="true">+IF(OFFSET('Sanitation Data'!$E$28,0,10*ROW('Sanitation Data'!E10))="","",OFFSET('Sanitation Data'!$E$28,0,10*ROW('Sanitation Data'!E10)))</f>
        <v/>
      </c>
      <c r="CQ16" s="297" t="str">
        <f ca="true">+IF(OFFSET('Sanitation Data'!$E$29,0,10*ROW('Sanitation Data'!E10))="","",OFFSET('Sanitation Data'!$E$29,0,10*ROW('Sanitation Data'!E10)))</f>
        <v/>
      </c>
      <c r="CR16" s="297" t="str">
        <f ca="true">+IF(OFFSET('Sanitation Data'!$E$30,0,10*ROW('Sanitation Data'!E10))="","",OFFSET('Sanitation Data'!$E$30,0,10*ROW('Sanitation Data'!E10)))</f>
        <v/>
      </c>
      <c r="CS16" s="297" t="str">
        <f ca="true">+IF(OFFSET('Sanitation Data'!$E$31,0,10*ROW('Sanitation Data'!E10))="","",OFFSET('Sanitation Data'!$E$31,0,10*ROW('Sanitation Data'!E10)))</f>
        <v/>
      </c>
      <c r="CT16" s="297" t="str">
        <f ca="true">+IF(OFFSET('Sanitation Data'!$E$32,0,10*ROW('Sanitation Data'!E10))="","",OFFSET('Sanitation Data'!$E$32,0,10*ROW('Sanitation Data'!E10)))</f>
        <v/>
      </c>
      <c r="CU16" s="297" t="str">
        <f ca="true">+IF(OFFSET('Sanitation Data'!$F$28,0,10*ROW('Sanitation Data'!F10))="","",OFFSET('Sanitation Data'!$F$28,0,10*ROW('Sanitation Data'!F10)))</f>
        <v/>
      </c>
      <c r="CV16" s="297" t="str">
        <f ca="true">+IF(OFFSET('Sanitation Data'!$F$29,0,10*ROW('Sanitation Data'!F10))="","",OFFSET('Sanitation Data'!$F$29,0,10*ROW('Sanitation Data'!F10)))</f>
        <v/>
      </c>
      <c r="CW16" s="297" t="str">
        <f ca="true">+IF(OFFSET('Sanitation Data'!$F$30,0,10*ROW('Sanitation Data'!F10))="","",OFFSET('Sanitation Data'!$F$30,0,10*ROW('Sanitation Data'!F10)))</f>
        <v/>
      </c>
      <c r="CX16" s="297" t="str">
        <f ca="true">+IF(OFFSET('Sanitation Data'!$F$31,0,10*ROW('Sanitation Data'!F10))="","",OFFSET('Sanitation Data'!$F$31,0,10*ROW('Sanitation Data'!F10)))</f>
        <v/>
      </c>
      <c r="CY16" s="297" t="str">
        <f ca="true">+IF(OFFSET('Sanitation Data'!$F$32,0,10*ROW('Sanitation Data'!F10))="","",OFFSET('Sanitation Data'!$F$32,0,10*ROW('Sanitation Data'!F10)))</f>
        <v/>
      </c>
      <c r="CZ16" s="297" t="str">
        <f ca="true">+IF(OFFSET('Sanitation Data'!$G$28,0,10*ROW('Sanitation Data'!G10))="","",OFFSET('Sanitation Data'!$G$28,0,10*ROW('Sanitation Data'!G10)))</f>
        <v/>
      </c>
      <c r="DA16" s="297" t="str">
        <f ca="true">+IF(OFFSET('Sanitation Data'!$G$29,0,10*ROW('Sanitation Data'!G10))="","",OFFSET('Sanitation Data'!$G$29,0,10*ROW('Sanitation Data'!G10)))</f>
        <v/>
      </c>
      <c r="DB16" s="297" t="str">
        <f ca="true">+IF(OFFSET('Sanitation Data'!$G$30,0,10*ROW('Sanitation Data'!G10))="","",OFFSET('Sanitation Data'!$G$30,0,10*ROW('Sanitation Data'!G10)))</f>
        <v/>
      </c>
      <c r="DC16" s="297" t="str">
        <f ca="true">+IF(OFFSET('Sanitation Data'!$G$31,0,10*ROW('Sanitation Data'!G10))="","",OFFSET('Sanitation Data'!$G$31,0,10*ROW('Sanitation Data'!G10)))</f>
        <v/>
      </c>
      <c r="DD16" s="297" t="str">
        <f ca="true">+IF(OFFSET('Sanitation Data'!$G$32,0,10*ROW('Sanitation Data'!G10))="","",OFFSET('Sanitation Data'!$G$32,0,10*ROW('Sanitation Data'!G10)))</f>
        <v/>
      </c>
      <c r="DE16" s="297" t="str">
        <f ca="true">+IF(OFFSET('Sanitation Data'!$H$28,0,10*ROW('Sanitation Data'!H10))="","",OFFSET('Sanitation Data'!$H$28,0,10*ROW('Sanitation Data'!H10)))</f>
        <v/>
      </c>
      <c r="DF16" s="297" t="str">
        <f ca="true">+IF(OFFSET('Sanitation Data'!$H$29,0,10*ROW('Sanitation Data'!H10))="","",OFFSET('Sanitation Data'!$H$29,0,10*ROW('Sanitation Data'!H10)))</f>
        <v/>
      </c>
      <c r="DG16" s="297" t="str">
        <f ca="true">+IF(OFFSET('Sanitation Data'!$H$30,0,10*ROW('Sanitation Data'!H10))="","",OFFSET('Sanitation Data'!$H$30,0,10*ROW('Sanitation Data'!H10)))</f>
        <v/>
      </c>
      <c r="DH16" s="297" t="str">
        <f ca="true">+IF(OFFSET('Sanitation Data'!$H$31,0,10*ROW('Sanitation Data'!H10))="","",OFFSET('Sanitation Data'!$H$31,0,10*ROW('Sanitation Data'!H10)))</f>
        <v/>
      </c>
      <c r="DI16" s="297" t="str">
        <f ca="true">+IF(OFFSET('Sanitation Data'!$H$32,0,10*ROW('Sanitation Data'!H10))="","",OFFSET('Sanitation Data'!$H$32,0,10*ROW('Sanitation Data'!H10)))</f>
        <v/>
      </c>
      <c r="DJ16" s="297" t="str">
        <f ca="true">+IF(OFFSET('Sanitation Data'!$I$28,0,10*ROW('Sanitation Data'!I10))="","",OFFSET('Sanitation Data'!$I$28,0,10*ROW('Sanitation Data'!I10)))</f>
        <v/>
      </c>
      <c r="DK16" s="297" t="str">
        <f ca="true">+IF(OFFSET('Sanitation Data'!$I$29,0,10*ROW('Sanitation Data'!I10))="","",OFFSET('Sanitation Data'!$I$29,0,10*ROW('Sanitation Data'!I10)))</f>
        <v/>
      </c>
      <c r="DL16" s="297" t="str">
        <f ca="true">+IF(OFFSET('Sanitation Data'!$I$30,0,10*ROW('Sanitation Data'!I10))="","",OFFSET('Sanitation Data'!$I$30,0,10*ROW('Sanitation Data'!I10)))</f>
        <v/>
      </c>
      <c r="DM16" s="297" t="str">
        <f ca="true">+IF(OFFSET('Sanitation Data'!$I$31,0,10*ROW('Sanitation Data'!I10))="","",OFFSET('Sanitation Data'!$I$31,0,10*ROW('Sanitation Data'!I10)))</f>
        <v/>
      </c>
      <c r="DN16" s="297" t="str">
        <f ca="true">+IF(OFFSET('Sanitation Data'!$I$32,0,10*ROW('Sanitation Data'!I10))="","",OFFSET('Sanitation Data'!$I$32,0,10*ROW('Sanitation Data'!I10)))</f>
        <v/>
      </c>
      <c r="DO16" s="297" t="str">
        <f ca="true">+IF(OFFSET('Hygiene Data'!$D$11,0,10*ROW('Hygiene Data'!D10))="","",OFFSET('Hygiene Data'!$D$11,0,10*ROW('Hygiene Data'!D10)))</f>
        <v/>
      </c>
      <c r="DP16" s="297" t="str">
        <f ca="true">+IF(OFFSET('Hygiene Data'!$D$12,0,10*ROW('Hygiene Data'!D10))="","",OFFSET('Hygiene Data'!$D$12,0,10*ROW('Hygiene Data'!D10)))</f>
        <v/>
      </c>
      <c r="DQ16" s="297" t="str">
        <f ca="true">+IF(OFFSET('Hygiene Data'!$D$13,0,10*ROW('Hygiene Data'!D10))="","",OFFSET('Hygiene Data'!$D$13,0,10*ROW('Hygiene Data'!D10)))</f>
        <v>Yes</v>
      </c>
      <c r="DR16" s="297" t="str">
        <f ca="true">+IF(OFFSET('Hygiene Data'!$E$11,0,10*ROW('Hygiene Data'!E10))="","",OFFSET('Hygiene Data'!$E$11,0,10*ROW('Hygiene Data'!E10)))</f>
        <v/>
      </c>
      <c r="DS16" s="297" t="str">
        <f ca="true">+IF(OFFSET('Hygiene Data'!$E$12,0,10*ROW('Hygiene Data'!E10))="","",OFFSET('Hygiene Data'!$E$12,0,10*ROW('Hygiene Data'!E10)))</f>
        <v/>
      </c>
      <c r="DT16" s="297" t="str">
        <f ca="true">+IF(OFFSET('Hygiene Data'!$E$13,0,10*ROW('Hygiene Data'!E10))="","",OFFSET('Hygiene Data'!$E$13,0,10*ROW('Hygiene Data'!E10)))</f>
        <v/>
      </c>
      <c r="DU16" s="297" t="str">
        <f ca="true">+IF(OFFSET('Hygiene Data'!$F$11,0,10*ROW('Hygiene Data'!F10))="","",OFFSET('Hygiene Data'!$F$11,0,10*ROW('Hygiene Data'!F10)))</f>
        <v/>
      </c>
      <c r="DV16" s="297" t="str">
        <f ca="true">+IF(OFFSET('Hygiene Data'!$F$12,0,10*ROW('Hygiene Data'!F10))="","",OFFSET('Hygiene Data'!$F$12,0,10*ROW('Hygiene Data'!F10)))</f>
        <v/>
      </c>
      <c r="DW16" s="297" t="str">
        <f ca="true">+IF(OFFSET('Hygiene Data'!$F$13,0,10*ROW('Hygiene Data'!F10))="","",OFFSET('Hygiene Data'!$F$13,0,10*ROW('Hygiene Data'!F10)))</f>
        <v/>
      </c>
      <c r="DX16" s="297" t="str">
        <f ca="true">+IF(OFFSET('Hygiene Data'!$G$11,0,10*ROW('Hygiene Data'!G10))="","",OFFSET('Hygiene Data'!$G$11,0,10*ROW('Hygiene Data'!G10)))</f>
        <v/>
      </c>
      <c r="DY16" s="297" t="str">
        <f ca="true">+IF(OFFSET('Hygiene Data'!$G$12,0,10*ROW('Hygiene Data'!G10))="","",OFFSET('Hygiene Data'!$G$12,0,10*ROW('Hygiene Data'!G10)))</f>
        <v/>
      </c>
      <c r="DZ16" s="297" t="str">
        <f ca="true">+IF(OFFSET('Hygiene Data'!$G$13,0,10*ROW('Hygiene Data'!G10))="","",OFFSET('Hygiene Data'!$G$13,0,10*ROW('Hygiene Data'!G10)))</f>
        <v/>
      </c>
      <c r="EA16" s="297" t="str">
        <f ca="true">+IF(OFFSET('Hygiene Data'!$H$11,0,10*ROW('Hygiene Data'!H10))="","",OFFSET('Hygiene Data'!$H$11,0,10*ROW('Hygiene Data'!H10)))</f>
        <v/>
      </c>
      <c r="EB16" s="297" t="str">
        <f ca="true">+IF(OFFSET('Hygiene Data'!$H$12,0,10*ROW('Hygiene Data'!H10))="","",OFFSET('Hygiene Data'!$H$12,0,10*ROW('Hygiene Data'!H10)))</f>
        <v/>
      </c>
      <c r="EC16" s="297" t="str">
        <f ca="true">+IF(OFFSET('Hygiene Data'!$H$13,0,10*ROW('Hygiene Data'!H10))="","",OFFSET('Hygiene Data'!$H$13,0,10*ROW('Hygiene Data'!H10)))</f>
        <v>Yes</v>
      </c>
      <c r="ED16" s="297" t="str">
        <f ca="true">+IF(OFFSET('Hygiene Data'!$I$11,0,10*ROW('Hygiene Data'!I10))="","",OFFSET('Hygiene Data'!$I$11,0,10*ROW('Hygiene Data'!I10)))</f>
        <v/>
      </c>
      <c r="EE16" s="297" t="str">
        <f ca="true">+IF(OFFSET('Hygiene Data'!$I$12,0,10*ROW('Hygiene Data'!I10))="","",OFFSET('Hygiene Data'!$I$12,0,10*ROW('Hygiene Data'!I10)))</f>
        <v/>
      </c>
      <c r="EF16" s="297" t="str">
        <f ca="true">+IF(OFFSET('Hygiene Data'!$I$13,0,10*ROW('Hygiene Data'!I10))="","",OFFSET('Hygiene Data'!$I$13,0,10*ROW('Hygiene Data'!I10)))</f>
        <v>Yes</v>
      </c>
    </row>
    <row xmlns:x14ac="http://schemas.microsoft.com/office/spreadsheetml/2009/9/ac" r="17" x14ac:dyDescent="0.2">
      <c r="A17" s="36" t="str">
        <f ca="true">+IF(OFFSET('Water Data'!$B$2,0,10*ROW('Water Data'!E11))="","",OFFSET('Water Data'!$B$2,0,10*ROW('Water Data'!E11)))</f>
        <v>SEN_2017_UIS</v>
      </c>
      <c r="B17" s="36" t="str">
        <f ca="true">+IF(OFFSET('Water Data'!$C$2,0,10*ROW('Water Data'!F11))="","",OFFSET('Water Data'!$C$2,0,10*ROW('Water Data'!F11)))</f>
        <v>Other</v>
      </c>
      <c r="C17" s="353">
        <f t="shared" ca="true" si="0"/>
        <v>2017</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58.927870451295242</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53.392800000000001</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78.772137990470142</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16.147456513145141</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9.4417200000000001</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40.188781837726431</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21.85787424189915</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23.804749999999999</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8.1999999999999993</v>
      </c>
      <c r="BR17" s="297"/>
      <c r="BS17" s="297" t="str">
        <f ca="true">+IF(OFFSET('Water Data'!$D$27,0,10*ROW('Water Data'!D11))="","",OFFSET('Water Data'!$D$27,0,10*ROW('Water Data'!D11)))</f>
        <v/>
      </c>
      <c r="BT17" s="297" t="str">
        <f ca="true">+IF(OFFSET('Water Data'!$D$28,0,10*ROW('Water Data'!D11))="","",OFFSET('Water Data'!$D$28,0,10*ROW('Water Data'!D11)))</f>
        <v>Yes</v>
      </c>
      <c r="BU17" s="297" t="str">
        <f ca="true">+IF(OFFSET('Water Data'!$D$29,0,10*ROW('Water Data'!D11))="","",OFFSET('Water Data'!$D$29,0,10*ROW('Water Data'!D11)))</f>
        <v/>
      </c>
      <c r="BV17" s="297" t="str">
        <f ca="true">+IF(OFFSET('Water Data'!$E$27,0,10*ROW('Water Data'!E11))="","",OFFSET('Water Data'!$E$27,0,10*ROW('Water Data'!E11)))</f>
        <v/>
      </c>
      <c r="BW17" s="297" t="str">
        <f ca="true">+IF(OFFSET('Water Data'!$E$28,0,10*ROW('Water Data'!E11))="","",OFFSET('Water Data'!$E$28,0,10*ROW('Water Data'!E11)))</f>
        <v/>
      </c>
      <c r="BX17" s="297" t="str">
        <f ca="true">+IF(OFFSET('Water Data'!$E$29,0,10*ROW('Water Data'!E11))="","",OFFSET('Water Data'!$E$29,0,10*ROW('Water Data'!E11)))</f>
        <v/>
      </c>
      <c r="BY17" s="297" t="str">
        <f ca="true">+IF(OFFSET('Water Data'!$F$27,0,10*ROW('Water Data'!F11))="","",OFFSET('Water Data'!$F$27,0,10*ROW('Water Data'!F11)))</f>
        <v/>
      </c>
      <c r="BZ17" s="297" t="str">
        <f ca="true">+IF(OFFSET('Water Data'!$F$28,0,10*ROW('Water Data'!F11))="","",OFFSET('Water Data'!$F$28,0,10*ROW('Water Data'!F11)))</f>
        <v/>
      </c>
      <c r="CA17" s="297" t="str">
        <f ca="true">+IF(OFFSET('Water Data'!$F$29,0,10*ROW('Water Data'!F11))="","",OFFSET('Water Data'!$F$29,0,10*ROW('Water Data'!F11)))</f>
        <v/>
      </c>
      <c r="CB17" s="297" t="str">
        <f ca="true">+IF(OFFSET('Water Data'!$G$27,0,10*ROW('Water Data'!G11))="","",OFFSET('Water Data'!$G$27,0,10*ROW('Water Data'!G11)))</f>
        <v/>
      </c>
      <c r="CC17" s="297" t="str">
        <f ca="true">+IF(OFFSET('Water Data'!$G$28,0,10*ROW('Water Data'!G11))="","",OFFSET('Water Data'!$G$28,0,10*ROW('Water Data'!G11)))</f>
        <v/>
      </c>
      <c r="CD17" s="297" t="str">
        <f ca="true">+IF(OFFSET('Water Data'!$G$29,0,10*ROW('Water Data'!G11))="","",OFFSET('Water Data'!$G$29,0,10*ROW('Water Data'!G11)))</f>
        <v/>
      </c>
      <c r="CE17" s="297" t="str">
        <f ca="true">+IF(OFFSET('Water Data'!$H$27,0,10*ROW('Water Data'!H11))="","",OFFSET('Water Data'!$H$27,0,10*ROW('Water Data'!H11)))</f>
        <v/>
      </c>
      <c r="CF17" s="297" t="str">
        <f ca="true">+IF(OFFSET('Water Data'!$H$28,0,10*ROW('Water Data'!H11))="","",OFFSET('Water Data'!$H$28,0,10*ROW('Water Data'!H11)))</f>
        <v>Yes</v>
      </c>
      <c r="CG17" s="297" t="str">
        <f ca="true">+IF(OFFSET('Water Data'!$H$29,0,10*ROW('Water Data'!H11))="","",OFFSET('Water Data'!$H$29,0,10*ROW('Water Data'!H11)))</f>
        <v/>
      </c>
      <c r="CH17" s="297" t="str">
        <f ca="true">+IF(OFFSET('Water Data'!$I$27,0,10*ROW('Water Data'!I11))="","",OFFSET('Water Data'!$I$27,0,10*ROW('Water Data'!I11)))</f>
        <v/>
      </c>
      <c r="CI17" s="297" t="str">
        <f ca="true">+IF(OFFSET('Water Data'!$I$28,0,10*ROW('Water Data'!I11))="","",OFFSET('Water Data'!$I$28,0,10*ROW('Water Data'!I11)))</f>
        <v>Yes</v>
      </c>
      <c r="CJ17" s="297" t="str">
        <f ca="true">+IF(OFFSET('Water Data'!$I$29,0,10*ROW('Water Data'!I11))="","",OFFSET('Water Data'!$I$29,0,10*ROW('Water Data'!I11)))</f>
        <v/>
      </c>
      <c r="CK17" s="297" t="str">
        <f ca="true">+IF(OFFSET('Sanitation Data'!$D$28,0,10*ROW('Sanitation Data'!D11))="","",OFFSET('Sanitation Data'!$D$28,0,10*ROW('Sanitation Data'!D11)))</f>
        <v/>
      </c>
      <c r="CL17" s="297" t="str">
        <f ca="true">+IF(OFFSET('Sanitation Data'!$D$29,0,10*ROW('Sanitation Data'!D11))="","",OFFSET('Sanitation Data'!$D$29,0,10*ROW('Sanitation Data'!D11)))</f>
        <v/>
      </c>
      <c r="CM17" s="297" t="str">
        <f ca="true">+IF(OFFSET('Sanitation Data'!$D$30,0,10*ROW('Sanitation Data'!D11))="","",OFFSET('Sanitation Data'!$D$30,0,10*ROW('Sanitation Data'!D11)))</f>
        <v/>
      </c>
      <c r="CN17" s="297" t="str">
        <f ca="true">+IF(OFFSET('Sanitation Data'!$D$31,0,10*ROW('Sanitation Data'!D11))="","",OFFSET('Sanitation Data'!$D$31,0,10*ROW('Sanitation Data'!D11)))</f>
        <v/>
      </c>
      <c r="CO17" s="297" t="str">
        <f ca="true">+IF(OFFSET('Sanitation Data'!$D$32,0,10*ROW('Sanitation Data'!D11))="","",OFFSET('Sanitation Data'!$D$32,0,10*ROW('Sanitation Data'!D11)))</f>
        <v>Yes</v>
      </c>
      <c r="CP17" s="297" t="str">
        <f ca="true">+IF(OFFSET('Sanitation Data'!$E$28,0,10*ROW('Sanitation Data'!E11))="","",OFFSET('Sanitation Data'!$E$28,0,10*ROW('Sanitation Data'!E11)))</f>
        <v/>
      </c>
      <c r="CQ17" s="297" t="str">
        <f ca="true">+IF(OFFSET('Sanitation Data'!$E$29,0,10*ROW('Sanitation Data'!E11))="","",OFFSET('Sanitation Data'!$E$29,0,10*ROW('Sanitation Data'!E11)))</f>
        <v/>
      </c>
      <c r="CR17" s="297" t="str">
        <f ca="true">+IF(OFFSET('Sanitation Data'!$E$30,0,10*ROW('Sanitation Data'!E11))="","",OFFSET('Sanitation Data'!$E$30,0,10*ROW('Sanitation Data'!E11)))</f>
        <v/>
      </c>
      <c r="CS17" s="297" t="str">
        <f ca="true">+IF(OFFSET('Sanitation Data'!$E$31,0,10*ROW('Sanitation Data'!E11))="","",OFFSET('Sanitation Data'!$E$31,0,10*ROW('Sanitation Data'!E11)))</f>
        <v/>
      </c>
      <c r="CT17" s="297" t="str">
        <f ca="true">+IF(OFFSET('Sanitation Data'!$E$32,0,10*ROW('Sanitation Data'!E11))="","",OFFSET('Sanitation Data'!$E$32,0,10*ROW('Sanitation Data'!E11)))</f>
        <v/>
      </c>
      <c r="CU17" s="297" t="str">
        <f ca="true">+IF(OFFSET('Sanitation Data'!$F$28,0,10*ROW('Sanitation Data'!F11))="","",OFFSET('Sanitation Data'!$F$28,0,10*ROW('Sanitation Data'!F11)))</f>
        <v/>
      </c>
      <c r="CV17" s="297" t="str">
        <f ca="true">+IF(OFFSET('Sanitation Data'!$F$29,0,10*ROW('Sanitation Data'!F11))="","",OFFSET('Sanitation Data'!$F$29,0,10*ROW('Sanitation Data'!F11)))</f>
        <v/>
      </c>
      <c r="CW17" s="297" t="str">
        <f ca="true">+IF(OFFSET('Sanitation Data'!$F$30,0,10*ROW('Sanitation Data'!F11))="","",OFFSET('Sanitation Data'!$F$30,0,10*ROW('Sanitation Data'!F11)))</f>
        <v/>
      </c>
      <c r="CX17" s="297" t="str">
        <f ca="true">+IF(OFFSET('Sanitation Data'!$F$31,0,10*ROW('Sanitation Data'!F11))="","",OFFSET('Sanitation Data'!$F$31,0,10*ROW('Sanitation Data'!F11)))</f>
        <v/>
      </c>
      <c r="CY17" s="297" t="str">
        <f ca="true">+IF(OFFSET('Sanitation Data'!$F$32,0,10*ROW('Sanitation Data'!F11))="","",OFFSET('Sanitation Data'!$F$32,0,10*ROW('Sanitation Data'!F11)))</f>
        <v/>
      </c>
      <c r="CZ17" s="297" t="str">
        <f ca="true">+IF(OFFSET('Sanitation Data'!$G$28,0,10*ROW('Sanitation Data'!G11))="","",OFFSET('Sanitation Data'!$G$28,0,10*ROW('Sanitation Data'!G11)))</f>
        <v/>
      </c>
      <c r="DA17" s="297" t="str">
        <f ca="true">+IF(OFFSET('Sanitation Data'!$G$29,0,10*ROW('Sanitation Data'!G11))="","",OFFSET('Sanitation Data'!$G$29,0,10*ROW('Sanitation Data'!G11)))</f>
        <v/>
      </c>
      <c r="DB17" s="297" t="str">
        <f ca="true">+IF(OFFSET('Sanitation Data'!$G$30,0,10*ROW('Sanitation Data'!G11))="","",OFFSET('Sanitation Data'!$G$30,0,10*ROW('Sanitation Data'!G11)))</f>
        <v/>
      </c>
      <c r="DC17" s="297" t="str">
        <f ca="true">+IF(OFFSET('Sanitation Data'!$G$31,0,10*ROW('Sanitation Data'!G11))="","",OFFSET('Sanitation Data'!$G$31,0,10*ROW('Sanitation Data'!G11)))</f>
        <v/>
      </c>
      <c r="DD17" s="297" t="str">
        <f ca="true">+IF(OFFSET('Sanitation Data'!$G$32,0,10*ROW('Sanitation Data'!G11))="","",OFFSET('Sanitation Data'!$G$32,0,10*ROW('Sanitation Data'!G11)))</f>
        <v/>
      </c>
      <c r="DE17" s="297" t="str">
        <f ca="true">+IF(OFFSET('Sanitation Data'!$H$28,0,10*ROW('Sanitation Data'!H11))="","",OFFSET('Sanitation Data'!$H$28,0,10*ROW('Sanitation Data'!H11)))</f>
        <v/>
      </c>
      <c r="DF17" s="297" t="str">
        <f ca="true">+IF(OFFSET('Sanitation Data'!$H$29,0,10*ROW('Sanitation Data'!H11))="","",OFFSET('Sanitation Data'!$H$29,0,10*ROW('Sanitation Data'!H11)))</f>
        <v/>
      </c>
      <c r="DG17" s="297" t="str">
        <f ca="true">+IF(OFFSET('Sanitation Data'!$H$30,0,10*ROW('Sanitation Data'!H11))="","",OFFSET('Sanitation Data'!$H$30,0,10*ROW('Sanitation Data'!H11)))</f>
        <v/>
      </c>
      <c r="DH17" s="297" t="str">
        <f ca="true">+IF(OFFSET('Sanitation Data'!$H$31,0,10*ROW('Sanitation Data'!H11))="","",OFFSET('Sanitation Data'!$H$31,0,10*ROW('Sanitation Data'!H11)))</f>
        <v/>
      </c>
      <c r="DI17" s="297" t="str">
        <f ca="true">+IF(OFFSET('Sanitation Data'!$H$32,0,10*ROW('Sanitation Data'!H11))="","",OFFSET('Sanitation Data'!$H$32,0,10*ROW('Sanitation Data'!H11)))</f>
        <v>Yes</v>
      </c>
      <c r="DJ17" s="297" t="str">
        <f ca="true">+IF(OFFSET('Sanitation Data'!$I$28,0,10*ROW('Sanitation Data'!I11))="","",OFFSET('Sanitation Data'!$I$28,0,10*ROW('Sanitation Data'!I11)))</f>
        <v/>
      </c>
      <c r="DK17" s="297" t="str">
        <f ca="true">+IF(OFFSET('Sanitation Data'!$I$29,0,10*ROW('Sanitation Data'!I11))="","",OFFSET('Sanitation Data'!$I$29,0,10*ROW('Sanitation Data'!I11)))</f>
        <v/>
      </c>
      <c r="DL17" s="297" t="str">
        <f ca="true">+IF(OFFSET('Sanitation Data'!$I$30,0,10*ROW('Sanitation Data'!I11))="","",OFFSET('Sanitation Data'!$I$30,0,10*ROW('Sanitation Data'!I11)))</f>
        <v/>
      </c>
      <c r="DM17" s="297" t="str">
        <f ca="true">+IF(OFFSET('Sanitation Data'!$I$31,0,10*ROW('Sanitation Data'!I11))="","",OFFSET('Sanitation Data'!$I$31,0,10*ROW('Sanitation Data'!I11)))</f>
        <v/>
      </c>
      <c r="DN17" s="297" t="str">
        <f ca="true">+IF(OFFSET('Sanitation Data'!$I$32,0,10*ROW('Sanitation Data'!I11))="","",OFFSET('Sanitation Data'!$I$32,0,10*ROW('Sanitation Data'!I11)))</f>
        <v>Yes</v>
      </c>
      <c r="DO17" s="297" t="str">
        <f ca="true">+IF(OFFSET('Hygiene Data'!$D$11,0,10*ROW('Hygiene Data'!D11))="","",OFFSET('Hygiene Data'!$D$11,0,10*ROW('Hygiene Data'!D11)))</f>
        <v/>
      </c>
      <c r="DP17" s="297" t="str">
        <f ca="true">+IF(OFFSET('Hygiene Data'!$D$12,0,10*ROW('Hygiene Data'!D11))="","",OFFSET('Hygiene Data'!$D$12,0,10*ROW('Hygiene Data'!D11)))</f>
        <v/>
      </c>
      <c r="DQ17" s="297" t="str">
        <f ca="true">+IF(OFFSET('Hygiene Data'!$D$13,0,10*ROW('Hygiene Data'!D11))="","",OFFSET('Hygiene Data'!$D$13,0,10*ROW('Hygiene Data'!D11)))</f>
        <v>Yes</v>
      </c>
      <c r="DR17" s="297" t="str">
        <f ca="true">+IF(OFFSET('Hygiene Data'!$E$11,0,10*ROW('Hygiene Data'!E11))="","",OFFSET('Hygiene Data'!$E$11,0,10*ROW('Hygiene Data'!E11)))</f>
        <v/>
      </c>
      <c r="DS17" s="297" t="str">
        <f ca="true">+IF(OFFSET('Hygiene Data'!$E$12,0,10*ROW('Hygiene Data'!E11))="","",OFFSET('Hygiene Data'!$E$12,0,10*ROW('Hygiene Data'!E11)))</f>
        <v/>
      </c>
      <c r="DT17" s="297" t="str">
        <f ca="true">+IF(OFFSET('Hygiene Data'!$E$13,0,10*ROW('Hygiene Data'!E11))="","",OFFSET('Hygiene Data'!$E$13,0,10*ROW('Hygiene Data'!E11)))</f>
        <v/>
      </c>
      <c r="DU17" s="297" t="str">
        <f ca="true">+IF(OFFSET('Hygiene Data'!$F$11,0,10*ROW('Hygiene Data'!F11))="","",OFFSET('Hygiene Data'!$F$11,0,10*ROW('Hygiene Data'!F11)))</f>
        <v/>
      </c>
      <c r="DV17" s="297" t="str">
        <f ca="true">+IF(OFFSET('Hygiene Data'!$F$12,0,10*ROW('Hygiene Data'!F11))="","",OFFSET('Hygiene Data'!$F$12,0,10*ROW('Hygiene Data'!F11)))</f>
        <v/>
      </c>
      <c r="DW17" s="297" t="str">
        <f ca="true">+IF(OFFSET('Hygiene Data'!$F$13,0,10*ROW('Hygiene Data'!F11))="","",OFFSET('Hygiene Data'!$F$13,0,10*ROW('Hygiene Data'!F11)))</f>
        <v/>
      </c>
      <c r="DX17" s="297" t="str">
        <f ca="true">+IF(OFFSET('Hygiene Data'!$G$11,0,10*ROW('Hygiene Data'!G11))="","",OFFSET('Hygiene Data'!$G$11,0,10*ROW('Hygiene Data'!G11)))</f>
        <v/>
      </c>
      <c r="DY17" s="297" t="str">
        <f ca="true">+IF(OFFSET('Hygiene Data'!$G$12,0,10*ROW('Hygiene Data'!G11))="","",OFFSET('Hygiene Data'!$G$12,0,10*ROW('Hygiene Data'!G11)))</f>
        <v/>
      </c>
      <c r="DZ17" s="297" t="str">
        <f ca="true">+IF(OFFSET('Hygiene Data'!$G$13,0,10*ROW('Hygiene Data'!G11))="","",OFFSET('Hygiene Data'!$G$13,0,10*ROW('Hygiene Data'!G11)))</f>
        <v/>
      </c>
      <c r="EA17" s="297" t="str">
        <f ca="true">+IF(OFFSET('Hygiene Data'!$H$11,0,10*ROW('Hygiene Data'!H11))="","",OFFSET('Hygiene Data'!$H$11,0,10*ROW('Hygiene Data'!H11)))</f>
        <v/>
      </c>
      <c r="EB17" s="297" t="str">
        <f ca="true">+IF(OFFSET('Hygiene Data'!$H$12,0,10*ROW('Hygiene Data'!H11))="","",OFFSET('Hygiene Data'!$H$12,0,10*ROW('Hygiene Data'!H11)))</f>
        <v/>
      </c>
      <c r="EC17" s="297" t="str">
        <f ca="true">+IF(OFFSET('Hygiene Data'!$H$13,0,10*ROW('Hygiene Data'!H11))="","",OFFSET('Hygiene Data'!$H$13,0,10*ROW('Hygiene Data'!H11)))</f>
        <v>Yes</v>
      </c>
      <c r="ED17" s="297" t="str">
        <f ca="true">+IF(OFFSET('Hygiene Data'!$I$11,0,10*ROW('Hygiene Data'!I11))="","",OFFSET('Hygiene Data'!$I$11,0,10*ROW('Hygiene Data'!I11)))</f>
        <v/>
      </c>
      <c r="EE17" s="297" t="str">
        <f ca="true">+IF(OFFSET('Hygiene Data'!$I$12,0,10*ROW('Hygiene Data'!I11))="","",OFFSET('Hygiene Data'!$I$12,0,10*ROW('Hygiene Data'!I11)))</f>
        <v/>
      </c>
      <c r="EF17" s="297" t="str">
        <f ca="true">+IF(OFFSET('Hygiene Data'!$I$13,0,10*ROW('Hygiene Data'!I11))="","",OFFSET('Hygiene Data'!$I$13,0,10*ROW('Hygiene Data'!I11)))</f>
        <v>Yes</v>
      </c>
    </row>
    <row xmlns:x14ac="http://schemas.microsoft.com/office/spreadsheetml/2009/9/ac" r="18" x14ac:dyDescent="0.2">
      <c r="A18" s="36" t="str">
        <f ca="true">+IF(OFFSET('Water Data'!$B$2,0,10*ROW('Water Data'!E12))="","",OFFSET('Water Data'!$B$2,0,10*ROW('Water Data'!E12)))</f>
        <v>SEN_2018_UIS</v>
      </c>
      <c r="B18" s="36" t="str">
        <f ca="true">+IF(OFFSET('Water Data'!$C$2,0,10*ROW('Water Data'!F12))="","",OFFSET('Water Data'!$C$2,0,10*ROW('Water Data'!F12)))</f>
        <v>Other</v>
      </c>
      <c r="C18" s="353">
        <f t="shared" ca="true" si="0"/>
        <v>2018</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str">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[78]</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str">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[78]</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str">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[83]</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str">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[34]</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str">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[34]</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97"/>
      <c r="BS18" s="297" t="str">
        <f ca="true">+IF(OFFSET('Water Data'!$D$27,0,10*ROW('Water Data'!D12))="","",OFFSET('Water Data'!$D$27,0,10*ROW('Water Data'!D12)))</f>
        <v/>
      </c>
      <c r="BT18" s="297" t="str">
        <f ca="true">+IF(OFFSET('Water Data'!$D$28,0,10*ROW('Water Data'!D12))="","",OFFSET('Water Data'!$D$28,0,10*ROW('Water Data'!D12)))</f>
        <v>No</v>
      </c>
      <c r="BU18" s="297" t="str">
        <f ca="true">+IF(OFFSET('Water Data'!$D$29,0,10*ROW('Water Data'!D12))="","",OFFSET('Water Data'!$D$29,0,10*ROW('Water Data'!D12)))</f>
        <v/>
      </c>
      <c r="BV18" s="297" t="str">
        <f ca="true">+IF(OFFSET('Water Data'!$E$27,0,10*ROW('Water Data'!E12))="","",OFFSET('Water Data'!$E$27,0,10*ROW('Water Data'!E12)))</f>
        <v/>
      </c>
      <c r="BW18" s="297" t="str">
        <f ca="true">+IF(OFFSET('Water Data'!$E$28,0,10*ROW('Water Data'!E12))="","",OFFSET('Water Data'!$E$28,0,10*ROW('Water Data'!E12)))</f>
        <v/>
      </c>
      <c r="BX18" s="297" t="str">
        <f ca="true">+IF(OFFSET('Water Data'!$E$29,0,10*ROW('Water Data'!E12))="","",OFFSET('Water Data'!$E$29,0,10*ROW('Water Data'!E12)))</f>
        <v/>
      </c>
      <c r="BY18" s="297" t="str">
        <f ca="true">+IF(OFFSET('Water Data'!$F$27,0,10*ROW('Water Data'!F12))="","",OFFSET('Water Data'!$F$27,0,10*ROW('Water Data'!F12)))</f>
        <v/>
      </c>
      <c r="BZ18" s="297" t="str">
        <f ca="true">+IF(OFFSET('Water Data'!$F$28,0,10*ROW('Water Data'!F12))="","",OFFSET('Water Data'!$F$28,0,10*ROW('Water Data'!F12)))</f>
        <v/>
      </c>
      <c r="CA18" s="297" t="str">
        <f ca="true">+IF(OFFSET('Water Data'!$F$29,0,10*ROW('Water Data'!F12))="","",OFFSET('Water Data'!$F$29,0,10*ROW('Water Data'!F12)))</f>
        <v/>
      </c>
      <c r="CB18" s="297" t="str">
        <f ca="true">+IF(OFFSET('Water Data'!$G$27,0,10*ROW('Water Data'!G12))="","",OFFSET('Water Data'!$G$27,0,10*ROW('Water Data'!G12)))</f>
        <v/>
      </c>
      <c r="CC18" s="297" t="str">
        <f ca="true">+IF(OFFSET('Water Data'!$G$28,0,10*ROW('Water Data'!G12))="","",OFFSET('Water Data'!$G$28,0,10*ROW('Water Data'!G12)))</f>
        <v/>
      </c>
      <c r="CD18" s="297" t="str">
        <f ca="true">+IF(OFFSET('Water Data'!$G$29,0,10*ROW('Water Data'!G12))="","",OFFSET('Water Data'!$G$29,0,10*ROW('Water Data'!G12)))</f>
        <v/>
      </c>
      <c r="CE18" s="297" t="str">
        <f ca="true">+IF(OFFSET('Water Data'!$H$27,0,10*ROW('Water Data'!H12))="","",OFFSET('Water Data'!$H$27,0,10*ROW('Water Data'!H12)))</f>
        <v/>
      </c>
      <c r="CF18" s="297" t="str">
        <f ca="true">+IF(OFFSET('Water Data'!$H$28,0,10*ROW('Water Data'!H12))="","",OFFSET('Water Data'!$H$28,0,10*ROW('Water Data'!H12)))</f>
        <v>No</v>
      </c>
      <c r="CG18" s="297" t="str">
        <f ca="true">+IF(OFFSET('Water Data'!$H$29,0,10*ROW('Water Data'!H12))="","",OFFSET('Water Data'!$H$29,0,10*ROW('Water Data'!H12)))</f>
        <v/>
      </c>
      <c r="CH18" s="297" t="str">
        <f ca="true">+IF(OFFSET('Water Data'!$I$27,0,10*ROW('Water Data'!I12))="","",OFFSET('Water Data'!$I$27,0,10*ROW('Water Data'!I12)))</f>
        <v/>
      </c>
      <c r="CI18" s="297" t="str">
        <f ca="true">+IF(OFFSET('Water Data'!$I$28,0,10*ROW('Water Data'!I12))="","",OFFSET('Water Data'!$I$28,0,10*ROW('Water Data'!I12)))</f>
        <v>No</v>
      </c>
      <c r="CJ18" s="297" t="str">
        <f ca="true">+IF(OFFSET('Water Data'!$I$29,0,10*ROW('Water Data'!I12))="","",OFFSET('Water Data'!$I$29,0,10*ROW('Water Data'!I12)))</f>
        <v/>
      </c>
      <c r="CK18" s="297" t="str">
        <f ca="true">+IF(OFFSET('Sanitation Data'!$D$28,0,10*ROW('Sanitation Data'!D12))="","",OFFSET('Sanitation Data'!$D$28,0,10*ROW('Sanitation Data'!D12)))</f>
        <v/>
      </c>
      <c r="CL18" s="297" t="str">
        <f ca="true">+IF(OFFSET('Sanitation Data'!$D$29,0,10*ROW('Sanitation Data'!D12))="","",OFFSET('Sanitation Data'!$D$29,0,10*ROW('Sanitation Data'!D12)))</f>
        <v/>
      </c>
      <c r="CM18" s="297" t="str">
        <f ca="true">+IF(OFFSET('Sanitation Data'!$D$30,0,10*ROW('Sanitation Data'!D12))="","",OFFSET('Sanitation Data'!$D$30,0,10*ROW('Sanitation Data'!D12)))</f>
        <v/>
      </c>
      <c r="CN18" s="297" t="str">
        <f ca="true">+IF(OFFSET('Sanitation Data'!$D$31,0,10*ROW('Sanitation Data'!D12))="","",OFFSET('Sanitation Data'!$D$31,0,10*ROW('Sanitation Data'!D12)))</f>
        <v/>
      </c>
      <c r="CO18" s="297" t="str">
        <f ca="true">+IF(OFFSET('Sanitation Data'!$D$32,0,10*ROW('Sanitation Data'!D12))="","",OFFSET('Sanitation Data'!$D$32,0,10*ROW('Sanitation Data'!D12)))</f>
        <v/>
      </c>
      <c r="CP18" s="297" t="str">
        <f ca="true">+IF(OFFSET('Sanitation Data'!$E$28,0,10*ROW('Sanitation Data'!E12))="","",OFFSET('Sanitation Data'!$E$28,0,10*ROW('Sanitation Data'!E12)))</f>
        <v/>
      </c>
      <c r="CQ18" s="297" t="str">
        <f ca="true">+IF(OFFSET('Sanitation Data'!$E$29,0,10*ROW('Sanitation Data'!E12))="","",OFFSET('Sanitation Data'!$E$29,0,10*ROW('Sanitation Data'!E12)))</f>
        <v/>
      </c>
      <c r="CR18" s="297" t="str">
        <f ca="true">+IF(OFFSET('Sanitation Data'!$E$30,0,10*ROW('Sanitation Data'!E12))="","",OFFSET('Sanitation Data'!$E$30,0,10*ROW('Sanitation Data'!E12)))</f>
        <v/>
      </c>
      <c r="CS18" s="297" t="str">
        <f ca="true">+IF(OFFSET('Sanitation Data'!$E$31,0,10*ROW('Sanitation Data'!E12))="","",OFFSET('Sanitation Data'!$E$31,0,10*ROW('Sanitation Data'!E12)))</f>
        <v/>
      </c>
      <c r="CT18" s="297" t="str">
        <f ca="true">+IF(OFFSET('Sanitation Data'!$E$32,0,10*ROW('Sanitation Data'!E12))="","",OFFSET('Sanitation Data'!$E$32,0,10*ROW('Sanitation Data'!E12)))</f>
        <v/>
      </c>
      <c r="CU18" s="297" t="str">
        <f ca="true">+IF(OFFSET('Sanitation Data'!$F$28,0,10*ROW('Sanitation Data'!F12))="","",OFFSET('Sanitation Data'!$F$28,0,10*ROW('Sanitation Data'!F12)))</f>
        <v/>
      </c>
      <c r="CV18" s="297" t="str">
        <f ca="true">+IF(OFFSET('Sanitation Data'!$F$29,0,10*ROW('Sanitation Data'!F12))="","",OFFSET('Sanitation Data'!$F$29,0,10*ROW('Sanitation Data'!F12)))</f>
        <v/>
      </c>
      <c r="CW18" s="297" t="str">
        <f ca="true">+IF(OFFSET('Sanitation Data'!$F$30,0,10*ROW('Sanitation Data'!F12))="","",OFFSET('Sanitation Data'!$F$30,0,10*ROW('Sanitation Data'!F12)))</f>
        <v/>
      </c>
      <c r="CX18" s="297" t="str">
        <f ca="true">+IF(OFFSET('Sanitation Data'!$F$31,0,10*ROW('Sanitation Data'!F12))="","",OFFSET('Sanitation Data'!$F$31,0,10*ROW('Sanitation Data'!F12)))</f>
        <v/>
      </c>
      <c r="CY18" s="297" t="str">
        <f ca="true">+IF(OFFSET('Sanitation Data'!$F$32,0,10*ROW('Sanitation Data'!F12))="","",OFFSET('Sanitation Data'!$F$32,0,10*ROW('Sanitation Data'!F12)))</f>
        <v/>
      </c>
      <c r="CZ18" s="297" t="str">
        <f ca="true">+IF(OFFSET('Sanitation Data'!$G$28,0,10*ROW('Sanitation Data'!G12))="","",OFFSET('Sanitation Data'!$G$28,0,10*ROW('Sanitation Data'!G12)))</f>
        <v/>
      </c>
      <c r="DA18" s="297" t="str">
        <f ca="true">+IF(OFFSET('Sanitation Data'!$G$29,0,10*ROW('Sanitation Data'!G12))="","",OFFSET('Sanitation Data'!$G$29,0,10*ROW('Sanitation Data'!G12)))</f>
        <v/>
      </c>
      <c r="DB18" s="297" t="str">
        <f ca="true">+IF(OFFSET('Sanitation Data'!$G$30,0,10*ROW('Sanitation Data'!G12))="","",OFFSET('Sanitation Data'!$G$30,0,10*ROW('Sanitation Data'!G12)))</f>
        <v/>
      </c>
      <c r="DC18" s="297" t="str">
        <f ca="true">+IF(OFFSET('Sanitation Data'!$G$31,0,10*ROW('Sanitation Data'!G12))="","",OFFSET('Sanitation Data'!$G$31,0,10*ROW('Sanitation Data'!G12)))</f>
        <v/>
      </c>
      <c r="DD18" s="297" t="str">
        <f ca="true">+IF(OFFSET('Sanitation Data'!$G$32,0,10*ROW('Sanitation Data'!G12))="","",OFFSET('Sanitation Data'!$G$32,0,10*ROW('Sanitation Data'!G12)))</f>
        <v/>
      </c>
      <c r="DE18" s="297" t="str">
        <f ca="true">+IF(OFFSET('Sanitation Data'!$H$28,0,10*ROW('Sanitation Data'!H12))="","",OFFSET('Sanitation Data'!$H$28,0,10*ROW('Sanitation Data'!H12)))</f>
        <v/>
      </c>
      <c r="DF18" s="297" t="str">
        <f ca="true">+IF(OFFSET('Sanitation Data'!$H$29,0,10*ROW('Sanitation Data'!H12))="","",OFFSET('Sanitation Data'!$H$29,0,10*ROW('Sanitation Data'!H12)))</f>
        <v/>
      </c>
      <c r="DG18" s="297" t="str">
        <f ca="true">+IF(OFFSET('Sanitation Data'!$H$30,0,10*ROW('Sanitation Data'!H12))="","",OFFSET('Sanitation Data'!$H$30,0,10*ROW('Sanitation Data'!H12)))</f>
        <v/>
      </c>
      <c r="DH18" s="297" t="str">
        <f ca="true">+IF(OFFSET('Sanitation Data'!$H$31,0,10*ROW('Sanitation Data'!H12))="","",OFFSET('Sanitation Data'!$H$31,0,10*ROW('Sanitation Data'!H12)))</f>
        <v/>
      </c>
      <c r="DI18" s="297" t="str">
        <f ca="true">+IF(OFFSET('Sanitation Data'!$H$32,0,10*ROW('Sanitation Data'!H12))="","",OFFSET('Sanitation Data'!$H$32,0,10*ROW('Sanitation Data'!H12)))</f>
        <v/>
      </c>
      <c r="DJ18" s="297" t="str">
        <f ca="true">+IF(OFFSET('Sanitation Data'!$I$28,0,10*ROW('Sanitation Data'!I12))="","",OFFSET('Sanitation Data'!$I$28,0,10*ROW('Sanitation Data'!I12)))</f>
        <v/>
      </c>
      <c r="DK18" s="297" t="str">
        <f ca="true">+IF(OFFSET('Sanitation Data'!$I$29,0,10*ROW('Sanitation Data'!I12))="","",OFFSET('Sanitation Data'!$I$29,0,10*ROW('Sanitation Data'!I12)))</f>
        <v/>
      </c>
      <c r="DL18" s="297" t="str">
        <f ca="true">+IF(OFFSET('Sanitation Data'!$I$30,0,10*ROW('Sanitation Data'!I12))="","",OFFSET('Sanitation Data'!$I$30,0,10*ROW('Sanitation Data'!I12)))</f>
        <v/>
      </c>
      <c r="DM18" s="297" t="str">
        <f ca="true">+IF(OFFSET('Sanitation Data'!$I$31,0,10*ROW('Sanitation Data'!I12))="","",OFFSET('Sanitation Data'!$I$31,0,10*ROW('Sanitation Data'!I12)))</f>
        <v/>
      </c>
      <c r="DN18" s="297" t="str">
        <f ca="true">+IF(OFFSET('Sanitation Data'!$I$32,0,10*ROW('Sanitation Data'!I12))="","",OFFSET('Sanitation Data'!$I$32,0,10*ROW('Sanitation Data'!I12)))</f>
        <v/>
      </c>
      <c r="DO18" s="297" t="str">
        <f ca="true">+IF(OFFSET('Hygiene Data'!$D$11,0,10*ROW('Hygiene Data'!D12))="","",OFFSET('Hygiene Data'!$D$11,0,10*ROW('Hygiene Data'!D12)))</f>
        <v>No</v>
      </c>
      <c r="DP18" s="297" t="str">
        <f ca="true">+IF(OFFSET('Hygiene Data'!$D$12,0,10*ROW('Hygiene Data'!D12))="","",OFFSET('Hygiene Data'!$D$12,0,10*ROW('Hygiene Data'!D12)))</f>
        <v/>
      </c>
      <c r="DQ18" s="297" t="str">
        <f ca="true">+IF(OFFSET('Hygiene Data'!$D$13,0,10*ROW('Hygiene Data'!D12))="","",OFFSET('Hygiene Data'!$D$13,0,10*ROW('Hygiene Data'!D12)))</f>
        <v/>
      </c>
      <c r="DR18" s="297" t="str">
        <f ca="true">+IF(OFFSET('Hygiene Data'!$E$11,0,10*ROW('Hygiene Data'!E12))="","",OFFSET('Hygiene Data'!$E$11,0,10*ROW('Hygiene Data'!E12)))</f>
        <v/>
      </c>
      <c r="DS18" s="297" t="str">
        <f ca="true">+IF(OFFSET('Hygiene Data'!$E$12,0,10*ROW('Hygiene Data'!E12))="","",OFFSET('Hygiene Data'!$E$12,0,10*ROW('Hygiene Data'!E12)))</f>
        <v/>
      </c>
      <c r="DT18" s="297" t="str">
        <f ca="true">+IF(OFFSET('Hygiene Data'!$E$13,0,10*ROW('Hygiene Data'!E12))="","",OFFSET('Hygiene Data'!$E$13,0,10*ROW('Hygiene Data'!E12)))</f>
        <v/>
      </c>
      <c r="DU18" s="297" t="str">
        <f ca="true">+IF(OFFSET('Hygiene Data'!$F$11,0,10*ROW('Hygiene Data'!F12))="","",OFFSET('Hygiene Data'!$F$11,0,10*ROW('Hygiene Data'!F12)))</f>
        <v/>
      </c>
      <c r="DV18" s="297" t="str">
        <f ca="true">+IF(OFFSET('Hygiene Data'!$F$12,0,10*ROW('Hygiene Data'!F12))="","",OFFSET('Hygiene Data'!$F$12,0,10*ROW('Hygiene Data'!F12)))</f>
        <v/>
      </c>
      <c r="DW18" s="297" t="str">
        <f ca="true">+IF(OFFSET('Hygiene Data'!$F$13,0,10*ROW('Hygiene Data'!F12))="","",OFFSET('Hygiene Data'!$F$13,0,10*ROW('Hygiene Data'!F12)))</f>
        <v/>
      </c>
      <c r="DX18" s="297" t="str">
        <f ca="true">+IF(OFFSET('Hygiene Data'!$G$11,0,10*ROW('Hygiene Data'!G12))="","",OFFSET('Hygiene Data'!$G$11,0,10*ROW('Hygiene Data'!G12)))</f>
        <v/>
      </c>
      <c r="DY18" s="297" t="str">
        <f ca="true">+IF(OFFSET('Hygiene Data'!$G$12,0,10*ROW('Hygiene Data'!G12))="","",OFFSET('Hygiene Data'!$G$12,0,10*ROW('Hygiene Data'!G12)))</f>
        <v/>
      </c>
      <c r="DZ18" s="297" t="str">
        <f ca="true">+IF(OFFSET('Hygiene Data'!$G$13,0,10*ROW('Hygiene Data'!G12))="","",OFFSET('Hygiene Data'!$G$13,0,10*ROW('Hygiene Data'!G12)))</f>
        <v/>
      </c>
      <c r="EA18" s="297" t="str">
        <f ca="true">+IF(OFFSET('Hygiene Data'!$H$11,0,10*ROW('Hygiene Data'!H12))="","",OFFSET('Hygiene Data'!$H$11,0,10*ROW('Hygiene Data'!H12)))</f>
        <v>No</v>
      </c>
      <c r="EB18" s="297" t="str">
        <f ca="true">+IF(OFFSET('Hygiene Data'!$H$12,0,10*ROW('Hygiene Data'!H12))="","",OFFSET('Hygiene Data'!$H$12,0,10*ROW('Hygiene Data'!H12)))</f>
        <v/>
      </c>
      <c r="EC18" s="297" t="str">
        <f ca="true">+IF(OFFSET('Hygiene Data'!$H$13,0,10*ROW('Hygiene Data'!H12))="","",OFFSET('Hygiene Data'!$H$13,0,10*ROW('Hygiene Data'!H12)))</f>
        <v/>
      </c>
      <c r="ED18" s="297" t="str">
        <f ca="true">+IF(OFFSET('Hygiene Data'!$I$11,0,10*ROW('Hygiene Data'!I12))="","",OFFSET('Hygiene Data'!$I$11,0,10*ROW('Hygiene Data'!I12)))</f>
        <v/>
      </c>
      <c r="EE18" s="297" t="str">
        <f ca="true">+IF(OFFSET('Hygiene Data'!$I$12,0,10*ROW('Hygiene Data'!I12))="","",OFFSET('Hygiene Data'!$I$12,0,10*ROW('Hygiene Data'!I12)))</f>
        <v/>
      </c>
      <c r="EF18" s="297"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SEN_2018_EMIS</v>
      </c>
      <c r="B19" s="36" t="str">
        <f ca="true">+IF(OFFSET('Water Data'!$C$2,0,10*ROW('Water Data'!F13))="","",OFFSET('Water Data'!$C$2,0,10*ROW('Water Data'!F13)))</f>
        <v>EMIS</v>
      </c>
      <c r="C19" s="353">
        <f t="shared" ca="true" si="0"/>
        <v>2018</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77.639906635545174</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92.8</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69.8</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84</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73.599999999999994</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90.732436472346791</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78.123814604868286</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92.8</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74.3</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78</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77.3</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84.2</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28.5</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40.9</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26.1</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28.5</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97"/>
      <c r="BS19" s="297" t="str">
        <f ca="true">+IF(OFFSET('Water Data'!$D$27,0,10*ROW('Water Data'!D13))="","",OFFSET('Water Data'!$D$27,0,10*ROW('Water Data'!D13)))</f>
        <v/>
      </c>
      <c r="BT19" s="297" t="str">
        <f ca="true">+IF(OFFSET('Water Data'!$D$28,0,10*ROW('Water Data'!D13))="","",OFFSET('Water Data'!$D$28,0,10*ROW('Water Data'!D13)))</f>
        <v>Yes</v>
      </c>
      <c r="BU19" s="297" t="str">
        <f ca="true">+IF(OFFSET('Water Data'!$D$29,0,10*ROW('Water Data'!D13))="","",OFFSET('Water Data'!$D$29,0,10*ROW('Water Data'!D13)))</f>
        <v/>
      </c>
      <c r="BV19" s="297" t="str">
        <f ca="true">+IF(OFFSET('Water Data'!$E$27,0,10*ROW('Water Data'!E13))="","",OFFSET('Water Data'!$E$27,0,10*ROW('Water Data'!E13)))</f>
        <v/>
      </c>
      <c r="BW19" s="297" t="str">
        <f ca="true">+IF(OFFSET('Water Data'!$E$28,0,10*ROW('Water Data'!E13))="","",OFFSET('Water Data'!$E$28,0,10*ROW('Water Data'!E13)))</f>
        <v>Yes</v>
      </c>
      <c r="BX19" s="297" t="str">
        <f ca="true">+IF(OFFSET('Water Data'!$E$29,0,10*ROW('Water Data'!E13))="","",OFFSET('Water Data'!$E$29,0,10*ROW('Water Data'!E13)))</f>
        <v/>
      </c>
      <c r="BY19" s="297" t="str">
        <f ca="true">+IF(OFFSET('Water Data'!$F$27,0,10*ROW('Water Data'!F13))="","",OFFSET('Water Data'!$F$27,0,10*ROW('Water Data'!F13)))</f>
        <v/>
      </c>
      <c r="BZ19" s="297" t="str">
        <f ca="true">+IF(OFFSET('Water Data'!$F$28,0,10*ROW('Water Data'!F13))="","",OFFSET('Water Data'!$F$28,0,10*ROW('Water Data'!F13)))</f>
        <v>Yes</v>
      </c>
      <c r="CA19" s="297" t="str">
        <f ca="true">+IF(OFFSET('Water Data'!$F$29,0,10*ROW('Water Data'!F13))="","",OFFSET('Water Data'!$F$29,0,10*ROW('Water Data'!F13)))</f>
        <v/>
      </c>
      <c r="CB19" s="297" t="str">
        <f ca="true">+IF(OFFSET('Water Data'!$G$27,0,10*ROW('Water Data'!G13))="","",OFFSET('Water Data'!$G$27,0,10*ROW('Water Data'!G13)))</f>
        <v/>
      </c>
      <c r="CC19" s="297" t="str">
        <f ca="true">+IF(OFFSET('Water Data'!$G$28,0,10*ROW('Water Data'!G13))="","",OFFSET('Water Data'!$G$28,0,10*ROW('Water Data'!G13)))</f>
        <v>Yes</v>
      </c>
      <c r="CD19" s="297" t="str">
        <f ca="true">+IF(OFFSET('Water Data'!$G$29,0,10*ROW('Water Data'!G13))="","",OFFSET('Water Data'!$G$29,0,10*ROW('Water Data'!G13)))</f>
        <v/>
      </c>
      <c r="CE19" s="297" t="str">
        <f ca="true">+IF(OFFSET('Water Data'!$H$27,0,10*ROW('Water Data'!H13))="","",OFFSET('Water Data'!$H$27,0,10*ROW('Water Data'!H13)))</f>
        <v/>
      </c>
      <c r="CF19" s="297" t="str">
        <f ca="true">+IF(OFFSET('Water Data'!$H$28,0,10*ROW('Water Data'!H13))="","",OFFSET('Water Data'!$H$28,0,10*ROW('Water Data'!H13)))</f>
        <v>Yes</v>
      </c>
      <c r="CG19" s="297" t="str">
        <f ca="true">+IF(OFFSET('Water Data'!$H$29,0,10*ROW('Water Data'!H13))="","",OFFSET('Water Data'!$H$29,0,10*ROW('Water Data'!H13)))</f>
        <v/>
      </c>
      <c r="CH19" s="297" t="str">
        <f ca="true">+IF(OFFSET('Water Data'!$I$27,0,10*ROW('Water Data'!I13))="","",OFFSET('Water Data'!$I$27,0,10*ROW('Water Data'!I13)))</f>
        <v/>
      </c>
      <c r="CI19" s="297" t="str">
        <f ca="true">+IF(OFFSET('Water Data'!$I$28,0,10*ROW('Water Data'!I13))="","",OFFSET('Water Data'!$I$28,0,10*ROW('Water Data'!I13)))</f>
        <v>Yes</v>
      </c>
      <c r="CJ19" s="297" t="str">
        <f ca="true">+IF(OFFSET('Water Data'!$I$29,0,10*ROW('Water Data'!I13))="","",OFFSET('Water Data'!$I$29,0,10*ROW('Water Data'!I13)))</f>
        <v/>
      </c>
      <c r="CK19" s="297" t="str">
        <f ca="true">+IF(OFFSET('Sanitation Data'!$D$28,0,10*ROW('Sanitation Data'!D13))="","",OFFSET('Sanitation Data'!$D$28,0,10*ROW('Sanitation Data'!D13)))</f>
        <v>Yes</v>
      </c>
      <c r="CL19" s="297" t="str">
        <f ca="true">+IF(OFFSET('Sanitation Data'!$D$29,0,10*ROW('Sanitation Data'!D13))="","",OFFSET('Sanitation Data'!$D$29,0,10*ROW('Sanitation Data'!D13)))</f>
        <v/>
      </c>
      <c r="CM19" s="297" t="str">
        <f ca="true">+IF(OFFSET('Sanitation Data'!$D$30,0,10*ROW('Sanitation Data'!D13))="","",OFFSET('Sanitation Data'!$D$30,0,10*ROW('Sanitation Data'!D13)))</f>
        <v/>
      </c>
      <c r="CN19" s="297" t="str">
        <f ca="true">+IF(OFFSET('Sanitation Data'!$D$31,0,10*ROW('Sanitation Data'!D13))="","",OFFSET('Sanitation Data'!$D$31,0,10*ROW('Sanitation Data'!D13)))</f>
        <v/>
      </c>
      <c r="CO19" s="297" t="str">
        <f ca="true">+IF(OFFSET('Sanitation Data'!$D$32,0,10*ROW('Sanitation Data'!D13))="","",OFFSET('Sanitation Data'!$D$32,0,10*ROW('Sanitation Data'!D13)))</f>
        <v/>
      </c>
      <c r="CP19" s="297" t="str">
        <f ca="true">+IF(OFFSET('Sanitation Data'!$E$28,0,10*ROW('Sanitation Data'!E13))="","",OFFSET('Sanitation Data'!$E$28,0,10*ROW('Sanitation Data'!E13)))</f>
        <v>Yes</v>
      </c>
      <c r="CQ19" s="297" t="str">
        <f ca="true">+IF(OFFSET('Sanitation Data'!$E$29,0,10*ROW('Sanitation Data'!E13))="","",OFFSET('Sanitation Data'!$E$29,0,10*ROW('Sanitation Data'!E13)))</f>
        <v/>
      </c>
      <c r="CR19" s="297" t="str">
        <f ca="true">+IF(OFFSET('Sanitation Data'!$E$30,0,10*ROW('Sanitation Data'!E13))="","",OFFSET('Sanitation Data'!$E$30,0,10*ROW('Sanitation Data'!E13)))</f>
        <v/>
      </c>
      <c r="CS19" s="297" t="str">
        <f ca="true">+IF(OFFSET('Sanitation Data'!$E$31,0,10*ROW('Sanitation Data'!E13))="","",OFFSET('Sanitation Data'!$E$31,0,10*ROW('Sanitation Data'!E13)))</f>
        <v/>
      </c>
      <c r="CT19" s="297" t="str">
        <f ca="true">+IF(OFFSET('Sanitation Data'!$E$32,0,10*ROW('Sanitation Data'!E13))="","",OFFSET('Sanitation Data'!$E$32,0,10*ROW('Sanitation Data'!E13)))</f>
        <v/>
      </c>
      <c r="CU19" s="297" t="str">
        <f ca="true">+IF(OFFSET('Sanitation Data'!$F$28,0,10*ROW('Sanitation Data'!F13))="","",OFFSET('Sanitation Data'!$F$28,0,10*ROW('Sanitation Data'!F13)))</f>
        <v>Yes</v>
      </c>
      <c r="CV19" s="297" t="str">
        <f ca="true">+IF(OFFSET('Sanitation Data'!$F$29,0,10*ROW('Sanitation Data'!F13))="","",OFFSET('Sanitation Data'!$F$29,0,10*ROW('Sanitation Data'!F13)))</f>
        <v/>
      </c>
      <c r="CW19" s="297" t="str">
        <f ca="true">+IF(OFFSET('Sanitation Data'!$F$30,0,10*ROW('Sanitation Data'!F13))="","",OFFSET('Sanitation Data'!$F$30,0,10*ROW('Sanitation Data'!F13)))</f>
        <v/>
      </c>
      <c r="CX19" s="297" t="str">
        <f ca="true">+IF(OFFSET('Sanitation Data'!$F$31,0,10*ROW('Sanitation Data'!F13))="","",OFFSET('Sanitation Data'!$F$31,0,10*ROW('Sanitation Data'!F13)))</f>
        <v/>
      </c>
      <c r="CY19" s="297" t="str">
        <f ca="true">+IF(OFFSET('Sanitation Data'!$F$32,0,10*ROW('Sanitation Data'!F13))="","",OFFSET('Sanitation Data'!$F$32,0,10*ROW('Sanitation Data'!F13)))</f>
        <v/>
      </c>
      <c r="CZ19" s="297" t="str">
        <f ca="true">+IF(OFFSET('Sanitation Data'!$G$28,0,10*ROW('Sanitation Data'!G13))="","",OFFSET('Sanitation Data'!$G$28,0,10*ROW('Sanitation Data'!G13)))</f>
        <v>Yes</v>
      </c>
      <c r="DA19" s="297" t="str">
        <f ca="true">+IF(OFFSET('Sanitation Data'!$G$29,0,10*ROW('Sanitation Data'!G13))="","",OFFSET('Sanitation Data'!$G$29,0,10*ROW('Sanitation Data'!G13)))</f>
        <v/>
      </c>
      <c r="DB19" s="297" t="str">
        <f ca="true">+IF(OFFSET('Sanitation Data'!$G$30,0,10*ROW('Sanitation Data'!G13))="","",OFFSET('Sanitation Data'!$G$30,0,10*ROW('Sanitation Data'!G13)))</f>
        <v/>
      </c>
      <c r="DC19" s="297" t="str">
        <f ca="true">+IF(OFFSET('Sanitation Data'!$G$31,0,10*ROW('Sanitation Data'!G13))="","",OFFSET('Sanitation Data'!$G$31,0,10*ROW('Sanitation Data'!G13)))</f>
        <v/>
      </c>
      <c r="DD19" s="297" t="str">
        <f ca="true">+IF(OFFSET('Sanitation Data'!$G$32,0,10*ROW('Sanitation Data'!G13))="","",OFFSET('Sanitation Data'!$G$32,0,10*ROW('Sanitation Data'!G13)))</f>
        <v/>
      </c>
      <c r="DE19" s="297" t="str">
        <f ca="true">+IF(OFFSET('Sanitation Data'!$H$28,0,10*ROW('Sanitation Data'!H13))="","",OFFSET('Sanitation Data'!$H$28,0,10*ROW('Sanitation Data'!H13)))</f>
        <v>Yes</v>
      </c>
      <c r="DF19" s="297" t="str">
        <f ca="true">+IF(OFFSET('Sanitation Data'!$H$29,0,10*ROW('Sanitation Data'!H13))="","",OFFSET('Sanitation Data'!$H$29,0,10*ROW('Sanitation Data'!H13)))</f>
        <v/>
      </c>
      <c r="DG19" s="297" t="str">
        <f ca="true">+IF(OFFSET('Sanitation Data'!$H$30,0,10*ROW('Sanitation Data'!H13))="","",OFFSET('Sanitation Data'!$H$30,0,10*ROW('Sanitation Data'!H13)))</f>
        <v/>
      </c>
      <c r="DH19" s="297" t="str">
        <f ca="true">+IF(OFFSET('Sanitation Data'!$H$31,0,10*ROW('Sanitation Data'!H13))="","",OFFSET('Sanitation Data'!$H$31,0,10*ROW('Sanitation Data'!H13)))</f>
        <v/>
      </c>
      <c r="DI19" s="297" t="str">
        <f ca="true">+IF(OFFSET('Sanitation Data'!$H$32,0,10*ROW('Sanitation Data'!H13))="","",OFFSET('Sanitation Data'!$H$32,0,10*ROW('Sanitation Data'!H13)))</f>
        <v/>
      </c>
      <c r="DJ19" s="297" t="str">
        <f ca="true">+IF(OFFSET('Sanitation Data'!$I$28,0,10*ROW('Sanitation Data'!I13))="","",OFFSET('Sanitation Data'!$I$28,0,10*ROW('Sanitation Data'!I13)))</f>
        <v>Yes</v>
      </c>
      <c r="DK19" s="297" t="str">
        <f ca="true">+IF(OFFSET('Sanitation Data'!$I$29,0,10*ROW('Sanitation Data'!I13))="","",OFFSET('Sanitation Data'!$I$29,0,10*ROW('Sanitation Data'!I13)))</f>
        <v/>
      </c>
      <c r="DL19" s="297" t="str">
        <f ca="true">+IF(OFFSET('Sanitation Data'!$I$30,0,10*ROW('Sanitation Data'!I13))="","",OFFSET('Sanitation Data'!$I$30,0,10*ROW('Sanitation Data'!I13)))</f>
        <v/>
      </c>
      <c r="DM19" s="297" t="str">
        <f ca="true">+IF(OFFSET('Sanitation Data'!$I$31,0,10*ROW('Sanitation Data'!I13))="","",OFFSET('Sanitation Data'!$I$31,0,10*ROW('Sanitation Data'!I13)))</f>
        <v/>
      </c>
      <c r="DN19" s="297" t="str">
        <f ca="true">+IF(OFFSET('Sanitation Data'!$I$32,0,10*ROW('Sanitation Data'!I13))="","",OFFSET('Sanitation Data'!$I$32,0,10*ROW('Sanitation Data'!I13)))</f>
        <v/>
      </c>
      <c r="DO19" s="297" t="str">
        <f ca="true">+IF(OFFSET('Hygiene Data'!$D$11,0,10*ROW('Hygiene Data'!D13))="","",OFFSET('Hygiene Data'!$D$11,0,10*ROW('Hygiene Data'!D13)))</f>
        <v>Yes</v>
      </c>
      <c r="DP19" s="297" t="str">
        <f ca="true">+IF(OFFSET('Hygiene Data'!$D$12,0,10*ROW('Hygiene Data'!D13))="","",OFFSET('Hygiene Data'!$D$12,0,10*ROW('Hygiene Data'!D13)))</f>
        <v/>
      </c>
      <c r="DQ19" s="297" t="str">
        <f ca="true">+IF(OFFSET('Hygiene Data'!$D$13,0,10*ROW('Hygiene Data'!D13))="","",OFFSET('Hygiene Data'!$D$13,0,10*ROW('Hygiene Data'!D13)))</f>
        <v/>
      </c>
      <c r="DR19" s="297" t="str">
        <f ca="true">+IF(OFFSET('Hygiene Data'!$E$11,0,10*ROW('Hygiene Data'!E13))="","",OFFSET('Hygiene Data'!$E$11,0,10*ROW('Hygiene Data'!E13)))</f>
        <v>Yes</v>
      </c>
      <c r="DS19" s="297" t="str">
        <f ca="true">+IF(OFFSET('Hygiene Data'!$E$12,0,10*ROW('Hygiene Data'!E13))="","",OFFSET('Hygiene Data'!$E$12,0,10*ROW('Hygiene Data'!E13)))</f>
        <v/>
      </c>
      <c r="DT19" s="297" t="str">
        <f ca="true">+IF(OFFSET('Hygiene Data'!$E$13,0,10*ROW('Hygiene Data'!E13))="","",OFFSET('Hygiene Data'!$E$13,0,10*ROW('Hygiene Data'!E13)))</f>
        <v/>
      </c>
      <c r="DU19" s="297" t="str">
        <f ca="true">+IF(OFFSET('Hygiene Data'!$F$11,0,10*ROW('Hygiene Data'!F13))="","",OFFSET('Hygiene Data'!$F$11,0,10*ROW('Hygiene Data'!F13)))</f>
        <v>Yes</v>
      </c>
      <c r="DV19" s="297" t="str">
        <f ca="true">+IF(OFFSET('Hygiene Data'!$F$12,0,10*ROW('Hygiene Data'!F13))="","",OFFSET('Hygiene Data'!$F$12,0,10*ROW('Hygiene Data'!F13)))</f>
        <v/>
      </c>
      <c r="DW19" s="297" t="str">
        <f ca="true">+IF(OFFSET('Hygiene Data'!$F$13,0,10*ROW('Hygiene Data'!F13))="","",OFFSET('Hygiene Data'!$F$13,0,10*ROW('Hygiene Data'!F13)))</f>
        <v/>
      </c>
      <c r="DX19" s="297" t="str">
        <f ca="true">+IF(OFFSET('Hygiene Data'!$G$11,0,10*ROW('Hygiene Data'!G13))="","",OFFSET('Hygiene Data'!$G$11,0,10*ROW('Hygiene Data'!G13)))</f>
        <v/>
      </c>
      <c r="DY19" s="297" t="str">
        <f ca="true">+IF(OFFSET('Hygiene Data'!$G$12,0,10*ROW('Hygiene Data'!G13))="","",OFFSET('Hygiene Data'!$G$12,0,10*ROW('Hygiene Data'!G13)))</f>
        <v/>
      </c>
      <c r="DZ19" s="297" t="str">
        <f ca="true">+IF(OFFSET('Hygiene Data'!$G$13,0,10*ROW('Hygiene Data'!G13))="","",OFFSET('Hygiene Data'!$G$13,0,10*ROW('Hygiene Data'!G13)))</f>
        <v/>
      </c>
      <c r="EA19" s="297" t="str">
        <f ca="true">+IF(OFFSET('Hygiene Data'!$H$11,0,10*ROW('Hygiene Data'!H13))="","",OFFSET('Hygiene Data'!$H$11,0,10*ROW('Hygiene Data'!H13)))</f>
        <v>Yes</v>
      </c>
      <c r="EB19" s="297" t="str">
        <f ca="true">+IF(OFFSET('Hygiene Data'!$H$12,0,10*ROW('Hygiene Data'!H13))="","",OFFSET('Hygiene Data'!$H$12,0,10*ROW('Hygiene Data'!H13)))</f>
        <v/>
      </c>
      <c r="EC19" s="297" t="str">
        <f ca="true">+IF(OFFSET('Hygiene Data'!$H$13,0,10*ROW('Hygiene Data'!H13))="","",OFFSET('Hygiene Data'!$H$13,0,10*ROW('Hygiene Data'!H13)))</f>
        <v/>
      </c>
      <c r="ED19" s="297" t="str">
        <f ca="true">+IF(OFFSET('Hygiene Data'!$I$11,0,10*ROW('Hygiene Data'!I13))="","",OFFSET('Hygiene Data'!$I$11,0,10*ROW('Hygiene Data'!I13)))</f>
        <v/>
      </c>
      <c r="EE19" s="297" t="str">
        <f ca="true">+IF(OFFSET('Hygiene Data'!$I$12,0,10*ROW('Hygiene Data'!I13))="","",OFFSET('Hygiene Data'!$I$12,0,10*ROW('Hygiene Data'!I13)))</f>
        <v/>
      </c>
      <c r="EF19" s="297"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SEN_2019_UIS</v>
      </c>
      <c r="B20" s="36" t="str">
        <f ca="true">+IF(OFFSET('Water Data'!$C$2,0,10*ROW('Water Data'!F14))="","",OFFSET('Water Data'!$C$2,0,10*ROW('Water Data'!F14)))</f>
        <v>Other</v>
      </c>
      <c r="C20" s="353">
        <f t="shared" ca="true" si="0"/>
        <v>2019</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86.070792606100227</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78.304169999999999</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94.335939999999994</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str">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[40]</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str">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[40]</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97"/>
      <c r="BS20" s="297" t="str">
        <f ca="true">+IF(OFFSET('Water Data'!$D$27,0,10*ROW('Water Data'!D14))="","",OFFSET('Water Data'!$D$27,0,10*ROW('Water Data'!D14)))</f>
        <v/>
      </c>
      <c r="BT20" s="297" t="str">
        <f ca="true">+IF(OFFSET('Water Data'!$D$28,0,10*ROW('Water Data'!D14))="","",OFFSET('Water Data'!$D$28,0,10*ROW('Water Data'!D14)))</f>
        <v>Yes</v>
      </c>
      <c r="BU20" s="297" t="str">
        <f ca="true">+IF(OFFSET('Water Data'!$D$29,0,10*ROW('Water Data'!D14))="","",OFFSET('Water Data'!$D$29,0,10*ROW('Water Data'!D14)))</f>
        <v/>
      </c>
      <c r="BV20" s="297" t="str">
        <f ca="true">+IF(OFFSET('Water Data'!$E$27,0,10*ROW('Water Data'!E14))="","",OFFSET('Water Data'!$E$27,0,10*ROW('Water Data'!E14)))</f>
        <v/>
      </c>
      <c r="BW20" s="297" t="str">
        <f ca="true">+IF(OFFSET('Water Data'!$E$28,0,10*ROW('Water Data'!E14))="","",OFFSET('Water Data'!$E$28,0,10*ROW('Water Data'!E14)))</f>
        <v/>
      </c>
      <c r="BX20" s="297" t="str">
        <f ca="true">+IF(OFFSET('Water Data'!$E$29,0,10*ROW('Water Data'!E14))="","",OFFSET('Water Data'!$E$29,0,10*ROW('Water Data'!E14)))</f>
        <v/>
      </c>
      <c r="BY20" s="297" t="str">
        <f ca="true">+IF(OFFSET('Water Data'!$F$27,0,10*ROW('Water Data'!F14))="","",OFFSET('Water Data'!$F$27,0,10*ROW('Water Data'!F14)))</f>
        <v/>
      </c>
      <c r="BZ20" s="297" t="str">
        <f ca="true">+IF(OFFSET('Water Data'!$F$28,0,10*ROW('Water Data'!F14))="","",OFFSET('Water Data'!$F$28,0,10*ROW('Water Data'!F14)))</f>
        <v/>
      </c>
      <c r="CA20" s="297" t="str">
        <f ca="true">+IF(OFFSET('Water Data'!$F$29,0,10*ROW('Water Data'!F14))="","",OFFSET('Water Data'!$F$29,0,10*ROW('Water Data'!F14)))</f>
        <v/>
      </c>
      <c r="CB20" s="297" t="str">
        <f ca="true">+IF(OFFSET('Water Data'!$G$27,0,10*ROW('Water Data'!G14))="","",OFFSET('Water Data'!$G$27,0,10*ROW('Water Data'!G14)))</f>
        <v/>
      </c>
      <c r="CC20" s="297" t="str">
        <f ca="true">+IF(OFFSET('Water Data'!$G$28,0,10*ROW('Water Data'!G14))="","",OFFSET('Water Data'!$G$28,0,10*ROW('Water Data'!G14)))</f>
        <v/>
      </c>
      <c r="CD20" s="297" t="str">
        <f ca="true">+IF(OFFSET('Water Data'!$G$29,0,10*ROW('Water Data'!G14))="","",OFFSET('Water Data'!$G$29,0,10*ROW('Water Data'!G14)))</f>
        <v/>
      </c>
      <c r="CE20" s="297" t="str">
        <f ca="true">+IF(OFFSET('Water Data'!$H$27,0,10*ROW('Water Data'!H14))="","",OFFSET('Water Data'!$H$27,0,10*ROW('Water Data'!H14)))</f>
        <v/>
      </c>
      <c r="CF20" s="297" t="str">
        <f ca="true">+IF(OFFSET('Water Data'!$H$28,0,10*ROW('Water Data'!H14))="","",OFFSET('Water Data'!$H$28,0,10*ROW('Water Data'!H14)))</f>
        <v>Yes</v>
      </c>
      <c r="CG20" s="297" t="str">
        <f ca="true">+IF(OFFSET('Water Data'!$H$29,0,10*ROW('Water Data'!H14))="","",OFFSET('Water Data'!$H$29,0,10*ROW('Water Data'!H14)))</f>
        <v/>
      </c>
      <c r="CH20" s="297" t="str">
        <f ca="true">+IF(OFFSET('Water Data'!$I$27,0,10*ROW('Water Data'!I14))="","",OFFSET('Water Data'!$I$27,0,10*ROW('Water Data'!I14)))</f>
        <v/>
      </c>
      <c r="CI20" s="297" t="str">
        <f ca="true">+IF(OFFSET('Water Data'!$I$28,0,10*ROW('Water Data'!I14))="","",OFFSET('Water Data'!$I$28,0,10*ROW('Water Data'!I14)))</f>
        <v>Yes</v>
      </c>
      <c r="CJ20" s="297" t="str">
        <f ca="true">+IF(OFFSET('Water Data'!$I$29,0,10*ROW('Water Data'!I14))="","",OFFSET('Water Data'!$I$29,0,10*ROW('Water Data'!I14)))</f>
        <v/>
      </c>
      <c r="CK20" s="297" t="str">
        <f ca="true">+IF(OFFSET('Sanitation Data'!$D$28,0,10*ROW('Sanitation Data'!D14))="","",OFFSET('Sanitation Data'!$D$28,0,10*ROW('Sanitation Data'!D14)))</f>
        <v/>
      </c>
      <c r="CL20" s="297" t="str">
        <f ca="true">+IF(OFFSET('Sanitation Data'!$D$29,0,10*ROW('Sanitation Data'!D14))="","",OFFSET('Sanitation Data'!$D$29,0,10*ROW('Sanitation Data'!D14)))</f>
        <v/>
      </c>
      <c r="CM20" s="297" t="str">
        <f ca="true">+IF(OFFSET('Sanitation Data'!$D$30,0,10*ROW('Sanitation Data'!D14))="","",OFFSET('Sanitation Data'!$D$30,0,10*ROW('Sanitation Data'!D14)))</f>
        <v/>
      </c>
      <c r="CN20" s="297" t="str">
        <f ca="true">+IF(OFFSET('Sanitation Data'!$D$31,0,10*ROW('Sanitation Data'!D14))="","",OFFSET('Sanitation Data'!$D$31,0,10*ROW('Sanitation Data'!D14)))</f>
        <v/>
      </c>
      <c r="CO20" s="297" t="str">
        <f ca="true">+IF(OFFSET('Sanitation Data'!$D$32,0,10*ROW('Sanitation Data'!D14))="","",OFFSET('Sanitation Data'!$D$32,0,10*ROW('Sanitation Data'!D14)))</f>
        <v/>
      </c>
      <c r="CP20" s="297" t="str">
        <f ca="true">+IF(OFFSET('Sanitation Data'!$E$28,0,10*ROW('Sanitation Data'!E14))="","",OFFSET('Sanitation Data'!$E$28,0,10*ROW('Sanitation Data'!E14)))</f>
        <v/>
      </c>
      <c r="CQ20" s="297" t="str">
        <f ca="true">+IF(OFFSET('Sanitation Data'!$E$29,0,10*ROW('Sanitation Data'!E14))="","",OFFSET('Sanitation Data'!$E$29,0,10*ROW('Sanitation Data'!E14)))</f>
        <v/>
      </c>
      <c r="CR20" s="297" t="str">
        <f ca="true">+IF(OFFSET('Sanitation Data'!$E$30,0,10*ROW('Sanitation Data'!E14))="","",OFFSET('Sanitation Data'!$E$30,0,10*ROW('Sanitation Data'!E14)))</f>
        <v/>
      </c>
      <c r="CS20" s="297" t="str">
        <f ca="true">+IF(OFFSET('Sanitation Data'!$E$31,0,10*ROW('Sanitation Data'!E14))="","",OFFSET('Sanitation Data'!$E$31,0,10*ROW('Sanitation Data'!E14)))</f>
        <v/>
      </c>
      <c r="CT20" s="297" t="str">
        <f ca="true">+IF(OFFSET('Sanitation Data'!$E$32,0,10*ROW('Sanitation Data'!E14))="","",OFFSET('Sanitation Data'!$E$32,0,10*ROW('Sanitation Data'!E14)))</f>
        <v/>
      </c>
      <c r="CU20" s="297" t="str">
        <f ca="true">+IF(OFFSET('Sanitation Data'!$F$28,0,10*ROW('Sanitation Data'!F14))="","",OFFSET('Sanitation Data'!$F$28,0,10*ROW('Sanitation Data'!F14)))</f>
        <v/>
      </c>
      <c r="CV20" s="297" t="str">
        <f ca="true">+IF(OFFSET('Sanitation Data'!$F$29,0,10*ROW('Sanitation Data'!F14))="","",OFFSET('Sanitation Data'!$F$29,0,10*ROW('Sanitation Data'!F14)))</f>
        <v/>
      </c>
      <c r="CW20" s="297" t="str">
        <f ca="true">+IF(OFFSET('Sanitation Data'!$F$30,0,10*ROW('Sanitation Data'!F14))="","",OFFSET('Sanitation Data'!$F$30,0,10*ROW('Sanitation Data'!F14)))</f>
        <v/>
      </c>
      <c r="CX20" s="297" t="str">
        <f ca="true">+IF(OFFSET('Sanitation Data'!$F$31,0,10*ROW('Sanitation Data'!F14))="","",OFFSET('Sanitation Data'!$F$31,0,10*ROW('Sanitation Data'!F14)))</f>
        <v/>
      </c>
      <c r="CY20" s="297" t="str">
        <f ca="true">+IF(OFFSET('Sanitation Data'!$F$32,0,10*ROW('Sanitation Data'!F14))="","",OFFSET('Sanitation Data'!$F$32,0,10*ROW('Sanitation Data'!F14)))</f>
        <v/>
      </c>
      <c r="CZ20" s="297" t="str">
        <f ca="true">+IF(OFFSET('Sanitation Data'!$G$28,0,10*ROW('Sanitation Data'!G14))="","",OFFSET('Sanitation Data'!$G$28,0,10*ROW('Sanitation Data'!G14)))</f>
        <v/>
      </c>
      <c r="DA20" s="297" t="str">
        <f ca="true">+IF(OFFSET('Sanitation Data'!$G$29,0,10*ROW('Sanitation Data'!G14))="","",OFFSET('Sanitation Data'!$G$29,0,10*ROW('Sanitation Data'!G14)))</f>
        <v/>
      </c>
      <c r="DB20" s="297" t="str">
        <f ca="true">+IF(OFFSET('Sanitation Data'!$G$30,0,10*ROW('Sanitation Data'!G14))="","",OFFSET('Sanitation Data'!$G$30,0,10*ROW('Sanitation Data'!G14)))</f>
        <v/>
      </c>
      <c r="DC20" s="297" t="str">
        <f ca="true">+IF(OFFSET('Sanitation Data'!$G$31,0,10*ROW('Sanitation Data'!G14))="","",OFFSET('Sanitation Data'!$G$31,0,10*ROW('Sanitation Data'!G14)))</f>
        <v/>
      </c>
      <c r="DD20" s="297" t="str">
        <f ca="true">+IF(OFFSET('Sanitation Data'!$G$32,0,10*ROW('Sanitation Data'!G14))="","",OFFSET('Sanitation Data'!$G$32,0,10*ROW('Sanitation Data'!G14)))</f>
        <v/>
      </c>
      <c r="DE20" s="297" t="str">
        <f ca="true">+IF(OFFSET('Sanitation Data'!$H$28,0,10*ROW('Sanitation Data'!H14))="","",OFFSET('Sanitation Data'!$H$28,0,10*ROW('Sanitation Data'!H14)))</f>
        <v/>
      </c>
      <c r="DF20" s="297" t="str">
        <f ca="true">+IF(OFFSET('Sanitation Data'!$H$29,0,10*ROW('Sanitation Data'!H14))="","",OFFSET('Sanitation Data'!$H$29,0,10*ROW('Sanitation Data'!H14)))</f>
        <v/>
      </c>
      <c r="DG20" s="297" t="str">
        <f ca="true">+IF(OFFSET('Sanitation Data'!$H$30,0,10*ROW('Sanitation Data'!H14))="","",OFFSET('Sanitation Data'!$H$30,0,10*ROW('Sanitation Data'!H14)))</f>
        <v/>
      </c>
      <c r="DH20" s="297" t="str">
        <f ca="true">+IF(OFFSET('Sanitation Data'!$H$31,0,10*ROW('Sanitation Data'!H14))="","",OFFSET('Sanitation Data'!$H$31,0,10*ROW('Sanitation Data'!H14)))</f>
        <v/>
      </c>
      <c r="DI20" s="297" t="str">
        <f ca="true">+IF(OFFSET('Sanitation Data'!$H$32,0,10*ROW('Sanitation Data'!H14))="","",OFFSET('Sanitation Data'!$H$32,0,10*ROW('Sanitation Data'!H14)))</f>
        <v/>
      </c>
      <c r="DJ20" s="297" t="str">
        <f ca="true">+IF(OFFSET('Sanitation Data'!$I$28,0,10*ROW('Sanitation Data'!I14))="","",OFFSET('Sanitation Data'!$I$28,0,10*ROW('Sanitation Data'!I14)))</f>
        <v/>
      </c>
      <c r="DK20" s="297" t="str">
        <f ca="true">+IF(OFFSET('Sanitation Data'!$I$29,0,10*ROW('Sanitation Data'!I14))="","",OFFSET('Sanitation Data'!$I$29,0,10*ROW('Sanitation Data'!I14)))</f>
        <v/>
      </c>
      <c r="DL20" s="297" t="str">
        <f ca="true">+IF(OFFSET('Sanitation Data'!$I$30,0,10*ROW('Sanitation Data'!I14))="","",OFFSET('Sanitation Data'!$I$30,0,10*ROW('Sanitation Data'!I14)))</f>
        <v/>
      </c>
      <c r="DM20" s="297" t="str">
        <f ca="true">+IF(OFFSET('Sanitation Data'!$I$31,0,10*ROW('Sanitation Data'!I14))="","",OFFSET('Sanitation Data'!$I$31,0,10*ROW('Sanitation Data'!I14)))</f>
        <v/>
      </c>
      <c r="DN20" s="297" t="str">
        <f ca="true">+IF(OFFSET('Sanitation Data'!$I$32,0,10*ROW('Sanitation Data'!I14))="","",OFFSET('Sanitation Data'!$I$32,0,10*ROW('Sanitation Data'!I14)))</f>
        <v/>
      </c>
      <c r="DO20" s="297" t="str">
        <f ca="true">+IF(OFFSET('Hygiene Data'!$D$11,0,10*ROW('Hygiene Data'!D14))="","",OFFSET('Hygiene Data'!$D$11,0,10*ROW('Hygiene Data'!D14)))</f>
        <v/>
      </c>
      <c r="DP20" s="297" t="str">
        <f ca="true">+IF(OFFSET('Hygiene Data'!$D$12,0,10*ROW('Hygiene Data'!D14))="","",OFFSET('Hygiene Data'!$D$12,0,10*ROW('Hygiene Data'!D14)))</f>
        <v/>
      </c>
      <c r="DQ20" s="297" t="str">
        <f ca="true">+IF(OFFSET('Hygiene Data'!$D$13,0,10*ROW('Hygiene Data'!D14))="","",OFFSET('Hygiene Data'!$D$13,0,10*ROW('Hygiene Data'!D14)))</f>
        <v>No</v>
      </c>
      <c r="DR20" s="297" t="str">
        <f ca="true">+IF(OFFSET('Hygiene Data'!$E$11,0,10*ROW('Hygiene Data'!E14))="","",OFFSET('Hygiene Data'!$E$11,0,10*ROW('Hygiene Data'!E14)))</f>
        <v/>
      </c>
      <c r="DS20" s="297" t="str">
        <f ca="true">+IF(OFFSET('Hygiene Data'!$E$12,0,10*ROW('Hygiene Data'!E14))="","",OFFSET('Hygiene Data'!$E$12,0,10*ROW('Hygiene Data'!E14)))</f>
        <v/>
      </c>
      <c r="DT20" s="297" t="str">
        <f ca="true">+IF(OFFSET('Hygiene Data'!$E$13,0,10*ROW('Hygiene Data'!E14))="","",OFFSET('Hygiene Data'!$E$13,0,10*ROW('Hygiene Data'!E14)))</f>
        <v/>
      </c>
      <c r="DU20" s="297" t="str">
        <f ca="true">+IF(OFFSET('Hygiene Data'!$F$11,0,10*ROW('Hygiene Data'!F14))="","",OFFSET('Hygiene Data'!$F$11,0,10*ROW('Hygiene Data'!F14)))</f>
        <v/>
      </c>
      <c r="DV20" s="297" t="str">
        <f ca="true">+IF(OFFSET('Hygiene Data'!$F$12,0,10*ROW('Hygiene Data'!F14))="","",OFFSET('Hygiene Data'!$F$12,0,10*ROW('Hygiene Data'!F14)))</f>
        <v/>
      </c>
      <c r="DW20" s="297" t="str">
        <f ca="true">+IF(OFFSET('Hygiene Data'!$F$13,0,10*ROW('Hygiene Data'!F14))="","",OFFSET('Hygiene Data'!$F$13,0,10*ROW('Hygiene Data'!F14)))</f>
        <v/>
      </c>
      <c r="DX20" s="297" t="str">
        <f ca="true">+IF(OFFSET('Hygiene Data'!$G$11,0,10*ROW('Hygiene Data'!G14))="","",OFFSET('Hygiene Data'!$G$11,0,10*ROW('Hygiene Data'!G14)))</f>
        <v/>
      </c>
      <c r="DY20" s="297" t="str">
        <f ca="true">+IF(OFFSET('Hygiene Data'!$G$12,0,10*ROW('Hygiene Data'!G14))="","",OFFSET('Hygiene Data'!$G$12,0,10*ROW('Hygiene Data'!G14)))</f>
        <v/>
      </c>
      <c r="DZ20" s="297" t="str">
        <f ca="true">+IF(OFFSET('Hygiene Data'!$G$13,0,10*ROW('Hygiene Data'!G14))="","",OFFSET('Hygiene Data'!$G$13,0,10*ROW('Hygiene Data'!G14)))</f>
        <v/>
      </c>
      <c r="EA20" s="297" t="str">
        <f ca="true">+IF(OFFSET('Hygiene Data'!$H$11,0,10*ROW('Hygiene Data'!H14))="","",OFFSET('Hygiene Data'!$H$11,0,10*ROW('Hygiene Data'!H14)))</f>
        <v/>
      </c>
      <c r="EB20" s="297" t="str">
        <f ca="true">+IF(OFFSET('Hygiene Data'!$H$12,0,10*ROW('Hygiene Data'!H14))="","",OFFSET('Hygiene Data'!$H$12,0,10*ROW('Hygiene Data'!H14)))</f>
        <v/>
      </c>
      <c r="EC20" s="297" t="str">
        <f ca="true">+IF(OFFSET('Hygiene Data'!$H$13,0,10*ROW('Hygiene Data'!H14))="","",OFFSET('Hygiene Data'!$H$13,0,10*ROW('Hygiene Data'!H14)))</f>
        <v>No</v>
      </c>
      <c r="ED20" s="297" t="str">
        <f ca="true">+IF(OFFSET('Hygiene Data'!$I$11,0,10*ROW('Hygiene Data'!I14))="","",OFFSET('Hygiene Data'!$I$11,0,10*ROW('Hygiene Data'!I14)))</f>
        <v/>
      </c>
      <c r="EE20" s="297" t="str">
        <f ca="true">+IF(OFFSET('Hygiene Data'!$I$12,0,10*ROW('Hygiene Data'!I14))="","",OFFSET('Hygiene Data'!$I$12,0,10*ROW('Hygiene Data'!I14)))</f>
        <v/>
      </c>
      <c r="EF20" s="297"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SEN_2020_UIS</v>
      </c>
      <c r="B21" s="36" t="str">
        <f ca="true">+IF(OFFSET('Water Data'!$C$2,0,10*ROW('Water Data'!F15))="","",OFFSET('Water Data'!$C$2,0,10*ROW('Water Data'!F15)))</f>
        <v>Other</v>
      </c>
      <c r="C21" s="353">
        <f t="shared" ca="true" si="0"/>
        <v>2020</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87.545042561479832</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79.526210000000006</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96.050651208121366</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97"/>
      <c r="BS21" s="297" t="str">
        <f ca="true">+IF(OFFSET('Water Data'!$D$27,0,10*ROW('Water Data'!D15))="","",OFFSET('Water Data'!$D$27,0,10*ROW('Water Data'!D15)))</f>
        <v/>
      </c>
      <c r="BT21" s="297" t="str">
        <f ca="true">+IF(OFFSET('Water Data'!$D$28,0,10*ROW('Water Data'!D15))="","",OFFSET('Water Data'!$D$28,0,10*ROW('Water Data'!D15)))</f>
        <v>Yes</v>
      </c>
      <c r="BU21" s="297" t="str">
        <f ca="true">+IF(OFFSET('Water Data'!$D$29,0,10*ROW('Water Data'!D15))="","",OFFSET('Water Data'!$D$29,0,10*ROW('Water Data'!D15)))</f>
        <v/>
      </c>
      <c r="BV21" s="297" t="str">
        <f ca="true">+IF(OFFSET('Water Data'!$E$27,0,10*ROW('Water Data'!E15))="","",OFFSET('Water Data'!$E$27,0,10*ROW('Water Data'!E15)))</f>
        <v/>
      </c>
      <c r="BW21" s="297" t="str">
        <f ca="true">+IF(OFFSET('Water Data'!$E$28,0,10*ROW('Water Data'!E15))="","",OFFSET('Water Data'!$E$28,0,10*ROW('Water Data'!E15)))</f>
        <v/>
      </c>
      <c r="BX21" s="297" t="str">
        <f ca="true">+IF(OFFSET('Water Data'!$E$29,0,10*ROW('Water Data'!E15))="","",OFFSET('Water Data'!$E$29,0,10*ROW('Water Data'!E15)))</f>
        <v/>
      </c>
      <c r="BY21" s="297" t="str">
        <f ca="true">+IF(OFFSET('Water Data'!$F$27,0,10*ROW('Water Data'!F15))="","",OFFSET('Water Data'!$F$27,0,10*ROW('Water Data'!F15)))</f>
        <v/>
      </c>
      <c r="BZ21" s="297" t="str">
        <f ca="true">+IF(OFFSET('Water Data'!$F$28,0,10*ROW('Water Data'!F15))="","",OFFSET('Water Data'!$F$28,0,10*ROW('Water Data'!F15)))</f>
        <v/>
      </c>
      <c r="CA21" s="297" t="str">
        <f ca="true">+IF(OFFSET('Water Data'!$F$29,0,10*ROW('Water Data'!F15))="","",OFFSET('Water Data'!$F$29,0,10*ROW('Water Data'!F15)))</f>
        <v/>
      </c>
      <c r="CB21" s="297" t="str">
        <f ca="true">+IF(OFFSET('Water Data'!$G$27,0,10*ROW('Water Data'!G15))="","",OFFSET('Water Data'!$G$27,0,10*ROW('Water Data'!G15)))</f>
        <v/>
      </c>
      <c r="CC21" s="297" t="str">
        <f ca="true">+IF(OFFSET('Water Data'!$G$28,0,10*ROW('Water Data'!G15))="","",OFFSET('Water Data'!$G$28,0,10*ROW('Water Data'!G15)))</f>
        <v/>
      </c>
      <c r="CD21" s="297" t="str">
        <f ca="true">+IF(OFFSET('Water Data'!$G$29,0,10*ROW('Water Data'!G15))="","",OFFSET('Water Data'!$G$29,0,10*ROW('Water Data'!G15)))</f>
        <v/>
      </c>
      <c r="CE21" s="297" t="str">
        <f ca="true">+IF(OFFSET('Water Data'!$H$27,0,10*ROW('Water Data'!H15))="","",OFFSET('Water Data'!$H$27,0,10*ROW('Water Data'!H15)))</f>
        <v/>
      </c>
      <c r="CF21" s="297" t="str">
        <f ca="true">+IF(OFFSET('Water Data'!$H$28,0,10*ROW('Water Data'!H15))="","",OFFSET('Water Data'!$H$28,0,10*ROW('Water Data'!H15)))</f>
        <v>Yes</v>
      </c>
      <c r="CG21" s="297" t="str">
        <f ca="true">+IF(OFFSET('Water Data'!$H$29,0,10*ROW('Water Data'!H15))="","",OFFSET('Water Data'!$H$29,0,10*ROW('Water Data'!H15)))</f>
        <v/>
      </c>
      <c r="CH21" s="297" t="str">
        <f ca="true">+IF(OFFSET('Water Data'!$I$27,0,10*ROW('Water Data'!I15))="","",OFFSET('Water Data'!$I$27,0,10*ROW('Water Data'!I15)))</f>
        <v/>
      </c>
      <c r="CI21" s="297" t="str">
        <f ca="true">+IF(OFFSET('Water Data'!$I$28,0,10*ROW('Water Data'!I15))="","",OFFSET('Water Data'!$I$28,0,10*ROW('Water Data'!I15)))</f>
        <v>Yes</v>
      </c>
      <c r="CJ21" s="297" t="str">
        <f ca="true">+IF(OFFSET('Water Data'!$I$29,0,10*ROW('Water Data'!I15))="","",OFFSET('Water Data'!$I$29,0,10*ROW('Water Data'!I15)))</f>
        <v/>
      </c>
      <c r="CK21" s="297" t="str">
        <f ca="true">+IF(OFFSET('Sanitation Data'!$D$28,0,10*ROW('Sanitation Data'!D15))="","",OFFSET('Sanitation Data'!$D$28,0,10*ROW('Sanitation Data'!D15)))</f>
        <v/>
      </c>
      <c r="CL21" s="297" t="str">
        <f ca="true">+IF(OFFSET('Sanitation Data'!$D$29,0,10*ROW('Sanitation Data'!D15))="","",OFFSET('Sanitation Data'!$D$29,0,10*ROW('Sanitation Data'!D15)))</f>
        <v/>
      </c>
      <c r="CM21" s="297" t="str">
        <f ca="true">+IF(OFFSET('Sanitation Data'!$D$30,0,10*ROW('Sanitation Data'!D15))="","",OFFSET('Sanitation Data'!$D$30,0,10*ROW('Sanitation Data'!D15)))</f>
        <v/>
      </c>
      <c r="CN21" s="297" t="str">
        <f ca="true">+IF(OFFSET('Sanitation Data'!$D$31,0,10*ROW('Sanitation Data'!D15))="","",OFFSET('Sanitation Data'!$D$31,0,10*ROW('Sanitation Data'!D15)))</f>
        <v/>
      </c>
      <c r="CO21" s="297" t="str">
        <f ca="true">+IF(OFFSET('Sanitation Data'!$D$32,0,10*ROW('Sanitation Data'!D15))="","",OFFSET('Sanitation Data'!$D$32,0,10*ROW('Sanitation Data'!D15)))</f>
        <v/>
      </c>
      <c r="CP21" s="297" t="str">
        <f ca="true">+IF(OFFSET('Sanitation Data'!$E$28,0,10*ROW('Sanitation Data'!E15))="","",OFFSET('Sanitation Data'!$E$28,0,10*ROW('Sanitation Data'!E15)))</f>
        <v/>
      </c>
      <c r="CQ21" s="297" t="str">
        <f ca="true">+IF(OFFSET('Sanitation Data'!$E$29,0,10*ROW('Sanitation Data'!E15))="","",OFFSET('Sanitation Data'!$E$29,0,10*ROW('Sanitation Data'!E15)))</f>
        <v/>
      </c>
      <c r="CR21" s="297" t="str">
        <f ca="true">+IF(OFFSET('Sanitation Data'!$E$30,0,10*ROW('Sanitation Data'!E15))="","",OFFSET('Sanitation Data'!$E$30,0,10*ROW('Sanitation Data'!E15)))</f>
        <v/>
      </c>
      <c r="CS21" s="297" t="str">
        <f ca="true">+IF(OFFSET('Sanitation Data'!$E$31,0,10*ROW('Sanitation Data'!E15))="","",OFFSET('Sanitation Data'!$E$31,0,10*ROW('Sanitation Data'!E15)))</f>
        <v/>
      </c>
      <c r="CT21" s="297" t="str">
        <f ca="true">+IF(OFFSET('Sanitation Data'!$E$32,0,10*ROW('Sanitation Data'!E15))="","",OFFSET('Sanitation Data'!$E$32,0,10*ROW('Sanitation Data'!E15)))</f>
        <v/>
      </c>
      <c r="CU21" s="297" t="str">
        <f ca="true">+IF(OFFSET('Sanitation Data'!$F$28,0,10*ROW('Sanitation Data'!F15))="","",OFFSET('Sanitation Data'!$F$28,0,10*ROW('Sanitation Data'!F15)))</f>
        <v/>
      </c>
      <c r="CV21" s="297" t="str">
        <f ca="true">+IF(OFFSET('Sanitation Data'!$F$29,0,10*ROW('Sanitation Data'!F15))="","",OFFSET('Sanitation Data'!$F$29,0,10*ROW('Sanitation Data'!F15)))</f>
        <v/>
      </c>
      <c r="CW21" s="297" t="str">
        <f ca="true">+IF(OFFSET('Sanitation Data'!$F$30,0,10*ROW('Sanitation Data'!F15))="","",OFFSET('Sanitation Data'!$F$30,0,10*ROW('Sanitation Data'!F15)))</f>
        <v/>
      </c>
      <c r="CX21" s="297" t="str">
        <f ca="true">+IF(OFFSET('Sanitation Data'!$F$31,0,10*ROW('Sanitation Data'!F15))="","",OFFSET('Sanitation Data'!$F$31,0,10*ROW('Sanitation Data'!F15)))</f>
        <v/>
      </c>
      <c r="CY21" s="297" t="str">
        <f ca="true">+IF(OFFSET('Sanitation Data'!$F$32,0,10*ROW('Sanitation Data'!F15))="","",OFFSET('Sanitation Data'!$F$32,0,10*ROW('Sanitation Data'!F15)))</f>
        <v/>
      </c>
      <c r="CZ21" s="297" t="str">
        <f ca="true">+IF(OFFSET('Sanitation Data'!$G$28,0,10*ROW('Sanitation Data'!G15))="","",OFFSET('Sanitation Data'!$G$28,0,10*ROW('Sanitation Data'!G15)))</f>
        <v/>
      </c>
      <c r="DA21" s="297" t="str">
        <f ca="true">+IF(OFFSET('Sanitation Data'!$G$29,0,10*ROW('Sanitation Data'!G15))="","",OFFSET('Sanitation Data'!$G$29,0,10*ROW('Sanitation Data'!G15)))</f>
        <v/>
      </c>
      <c r="DB21" s="297" t="str">
        <f ca="true">+IF(OFFSET('Sanitation Data'!$G$30,0,10*ROW('Sanitation Data'!G15))="","",OFFSET('Sanitation Data'!$G$30,0,10*ROW('Sanitation Data'!G15)))</f>
        <v/>
      </c>
      <c r="DC21" s="297" t="str">
        <f ca="true">+IF(OFFSET('Sanitation Data'!$G$31,0,10*ROW('Sanitation Data'!G15))="","",OFFSET('Sanitation Data'!$G$31,0,10*ROW('Sanitation Data'!G15)))</f>
        <v/>
      </c>
      <c r="DD21" s="297" t="str">
        <f ca="true">+IF(OFFSET('Sanitation Data'!$G$32,0,10*ROW('Sanitation Data'!G15))="","",OFFSET('Sanitation Data'!$G$32,0,10*ROW('Sanitation Data'!G15)))</f>
        <v/>
      </c>
      <c r="DE21" s="297" t="str">
        <f ca="true">+IF(OFFSET('Sanitation Data'!$H$28,0,10*ROW('Sanitation Data'!H15))="","",OFFSET('Sanitation Data'!$H$28,0,10*ROW('Sanitation Data'!H15)))</f>
        <v/>
      </c>
      <c r="DF21" s="297" t="str">
        <f ca="true">+IF(OFFSET('Sanitation Data'!$H$29,0,10*ROW('Sanitation Data'!H15))="","",OFFSET('Sanitation Data'!$H$29,0,10*ROW('Sanitation Data'!H15)))</f>
        <v/>
      </c>
      <c r="DG21" s="297" t="str">
        <f ca="true">+IF(OFFSET('Sanitation Data'!$H$30,0,10*ROW('Sanitation Data'!H15))="","",OFFSET('Sanitation Data'!$H$30,0,10*ROW('Sanitation Data'!H15)))</f>
        <v/>
      </c>
      <c r="DH21" s="297" t="str">
        <f ca="true">+IF(OFFSET('Sanitation Data'!$H$31,0,10*ROW('Sanitation Data'!H15))="","",OFFSET('Sanitation Data'!$H$31,0,10*ROW('Sanitation Data'!H15)))</f>
        <v/>
      </c>
      <c r="DI21" s="297" t="str">
        <f ca="true">+IF(OFFSET('Sanitation Data'!$H$32,0,10*ROW('Sanitation Data'!H15))="","",OFFSET('Sanitation Data'!$H$32,0,10*ROW('Sanitation Data'!H15)))</f>
        <v/>
      </c>
      <c r="DJ21" s="297" t="str">
        <f ca="true">+IF(OFFSET('Sanitation Data'!$I$28,0,10*ROW('Sanitation Data'!I15))="","",OFFSET('Sanitation Data'!$I$28,0,10*ROW('Sanitation Data'!I15)))</f>
        <v/>
      </c>
      <c r="DK21" s="297" t="str">
        <f ca="true">+IF(OFFSET('Sanitation Data'!$I$29,0,10*ROW('Sanitation Data'!I15))="","",OFFSET('Sanitation Data'!$I$29,0,10*ROW('Sanitation Data'!I15)))</f>
        <v/>
      </c>
      <c r="DL21" s="297" t="str">
        <f ca="true">+IF(OFFSET('Sanitation Data'!$I$30,0,10*ROW('Sanitation Data'!I15))="","",OFFSET('Sanitation Data'!$I$30,0,10*ROW('Sanitation Data'!I15)))</f>
        <v/>
      </c>
      <c r="DM21" s="297" t="str">
        <f ca="true">+IF(OFFSET('Sanitation Data'!$I$31,0,10*ROW('Sanitation Data'!I15))="","",OFFSET('Sanitation Data'!$I$31,0,10*ROW('Sanitation Data'!I15)))</f>
        <v/>
      </c>
      <c r="DN21" s="297" t="str">
        <f ca="true">+IF(OFFSET('Sanitation Data'!$I$32,0,10*ROW('Sanitation Data'!I15))="","",OFFSET('Sanitation Data'!$I$32,0,10*ROW('Sanitation Data'!I15)))</f>
        <v/>
      </c>
      <c r="DO21" s="297" t="str">
        <f ca="true">+IF(OFFSET('Hygiene Data'!$D$11,0,10*ROW('Hygiene Data'!D15))="","",OFFSET('Hygiene Data'!$D$11,0,10*ROW('Hygiene Data'!D15)))</f>
        <v/>
      </c>
      <c r="DP21" s="297" t="str">
        <f ca="true">+IF(OFFSET('Hygiene Data'!$D$12,0,10*ROW('Hygiene Data'!D15))="","",OFFSET('Hygiene Data'!$D$12,0,10*ROW('Hygiene Data'!D15)))</f>
        <v/>
      </c>
      <c r="DQ21" s="297" t="str">
        <f ca="true">+IF(OFFSET('Hygiene Data'!$D$13,0,10*ROW('Hygiene Data'!D15))="","",OFFSET('Hygiene Data'!$D$13,0,10*ROW('Hygiene Data'!D15)))</f>
        <v/>
      </c>
      <c r="DR21" s="297" t="str">
        <f ca="true">+IF(OFFSET('Hygiene Data'!$E$11,0,10*ROW('Hygiene Data'!E15))="","",OFFSET('Hygiene Data'!$E$11,0,10*ROW('Hygiene Data'!E15)))</f>
        <v/>
      </c>
      <c r="DS21" s="297" t="str">
        <f ca="true">+IF(OFFSET('Hygiene Data'!$E$12,0,10*ROW('Hygiene Data'!E15))="","",OFFSET('Hygiene Data'!$E$12,0,10*ROW('Hygiene Data'!E15)))</f>
        <v/>
      </c>
      <c r="DT21" s="297" t="str">
        <f ca="true">+IF(OFFSET('Hygiene Data'!$E$13,0,10*ROW('Hygiene Data'!E15))="","",OFFSET('Hygiene Data'!$E$13,0,10*ROW('Hygiene Data'!E15)))</f>
        <v/>
      </c>
      <c r="DU21" s="297" t="str">
        <f ca="true">+IF(OFFSET('Hygiene Data'!$F$11,0,10*ROW('Hygiene Data'!F15))="","",OFFSET('Hygiene Data'!$F$11,0,10*ROW('Hygiene Data'!F15)))</f>
        <v/>
      </c>
      <c r="DV21" s="297" t="str">
        <f ca="true">+IF(OFFSET('Hygiene Data'!$F$12,0,10*ROW('Hygiene Data'!F15))="","",OFFSET('Hygiene Data'!$F$12,0,10*ROW('Hygiene Data'!F15)))</f>
        <v/>
      </c>
      <c r="DW21" s="297" t="str">
        <f ca="true">+IF(OFFSET('Hygiene Data'!$F$13,0,10*ROW('Hygiene Data'!F15))="","",OFFSET('Hygiene Data'!$F$13,0,10*ROW('Hygiene Data'!F15)))</f>
        <v/>
      </c>
      <c r="DX21" s="297" t="str">
        <f ca="true">+IF(OFFSET('Hygiene Data'!$G$11,0,10*ROW('Hygiene Data'!G15))="","",OFFSET('Hygiene Data'!$G$11,0,10*ROW('Hygiene Data'!G15)))</f>
        <v/>
      </c>
      <c r="DY21" s="297" t="str">
        <f ca="true">+IF(OFFSET('Hygiene Data'!$G$12,0,10*ROW('Hygiene Data'!G15))="","",OFFSET('Hygiene Data'!$G$12,0,10*ROW('Hygiene Data'!G15)))</f>
        <v/>
      </c>
      <c r="DZ21" s="297" t="str">
        <f ca="true">+IF(OFFSET('Hygiene Data'!$G$13,0,10*ROW('Hygiene Data'!G15))="","",OFFSET('Hygiene Data'!$G$13,0,10*ROW('Hygiene Data'!G15)))</f>
        <v/>
      </c>
      <c r="EA21" s="297" t="str">
        <f ca="true">+IF(OFFSET('Hygiene Data'!$H$11,0,10*ROW('Hygiene Data'!H15))="","",OFFSET('Hygiene Data'!$H$11,0,10*ROW('Hygiene Data'!H15)))</f>
        <v/>
      </c>
      <c r="EB21" s="297" t="str">
        <f ca="true">+IF(OFFSET('Hygiene Data'!$H$12,0,10*ROW('Hygiene Data'!H15))="","",OFFSET('Hygiene Data'!$H$12,0,10*ROW('Hygiene Data'!H15)))</f>
        <v/>
      </c>
      <c r="EC21" s="297" t="str">
        <f ca="true">+IF(OFFSET('Hygiene Data'!$H$13,0,10*ROW('Hygiene Data'!H15))="","",OFFSET('Hygiene Data'!$H$13,0,10*ROW('Hygiene Data'!H15)))</f>
        <v/>
      </c>
      <c r="ED21" s="297" t="str">
        <f ca="true">+IF(OFFSET('Hygiene Data'!$I$11,0,10*ROW('Hygiene Data'!I15))="","",OFFSET('Hygiene Data'!$I$11,0,10*ROW('Hygiene Data'!I15)))</f>
        <v/>
      </c>
      <c r="EE21" s="297" t="str">
        <f ca="true">+IF(OFFSET('Hygiene Data'!$I$12,0,10*ROW('Hygiene Data'!I15))="","",OFFSET('Hygiene Data'!$I$12,0,10*ROW('Hygiene Data'!I15)))</f>
        <v/>
      </c>
      <c r="EF21" s="297"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SEN_2021_UIS</v>
      </c>
      <c r="B22" s="36" t="str">
        <f ca="true">+IF(OFFSET('Water Data'!$C$2,0,10*ROW('Water Data'!F16))="","",OFFSET('Water Data'!$C$2,0,10*ROW('Water Data'!F16)))</f>
        <v>Other</v>
      </c>
      <c r="C22" s="353">
        <f t="shared" ca="true" si="0"/>
        <v>2021</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88.131686227712507</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80.760000000000005</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95.897869499992083</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63.36</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63.36</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str">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[94]</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str">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[94]</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97"/>
      <c r="BS22" s="297" t="str">
        <f ca="true">+IF(OFFSET('Water Data'!$D$27,0,10*ROW('Water Data'!D16))="","",OFFSET('Water Data'!$D$27,0,10*ROW('Water Data'!D16)))</f>
        <v/>
      </c>
      <c r="BT22" s="297" t="str">
        <f ca="true">+IF(OFFSET('Water Data'!$D$28,0,10*ROW('Water Data'!D16))="","",OFFSET('Water Data'!$D$28,0,10*ROW('Water Data'!D16)))</f>
        <v>Yes</v>
      </c>
      <c r="BU22" s="297" t="str">
        <f ca="true">+IF(OFFSET('Water Data'!$D$29,0,10*ROW('Water Data'!D16))="","",OFFSET('Water Data'!$D$29,0,10*ROW('Water Data'!D16)))</f>
        <v/>
      </c>
      <c r="BV22" s="297" t="str">
        <f ca="true">+IF(OFFSET('Water Data'!$E$27,0,10*ROW('Water Data'!E16))="","",OFFSET('Water Data'!$E$27,0,10*ROW('Water Data'!E16)))</f>
        <v/>
      </c>
      <c r="BW22" s="297" t="str">
        <f ca="true">+IF(OFFSET('Water Data'!$E$28,0,10*ROW('Water Data'!E16))="","",OFFSET('Water Data'!$E$28,0,10*ROW('Water Data'!E16)))</f>
        <v/>
      </c>
      <c r="BX22" s="297" t="str">
        <f ca="true">+IF(OFFSET('Water Data'!$E$29,0,10*ROW('Water Data'!E16))="","",OFFSET('Water Data'!$E$29,0,10*ROW('Water Data'!E16)))</f>
        <v/>
      </c>
      <c r="BY22" s="297" t="str">
        <f ca="true">+IF(OFFSET('Water Data'!$F$27,0,10*ROW('Water Data'!F16))="","",OFFSET('Water Data'!$F$27,0,10*ROW('Water Data'!F16)))</f>
        <v/>
      </c>
      <c r="BZ22" s="297" t="str">
        <f ca="true">+IF(OFFSET('Water Data'!$F$28,0,10*ROW('Water Data'!F16))="","",OFFSET('Water Data'!$F$28,0,10*ROW('Water Data'!F16)))</f>
        <v/>
      </c>
      <c r="CA22" s="297" t="str">
        <f ca="true">+IF(OFFSET('Water Data'!$F$29,0,10*ROW('Water Data'!F16))="","",OFFSET('Water Data'!$F$29,0,10*ROW('Water Data'!F16)))</f>
        <v/>
      </c>
      <c r="CB22" s="297" t="str">
        <f ca="true">+IF(OFFSET('Water Data'!$G$27,0,10*ROW('Water Data'!G16))="","",OFFSET('Water Data'!$G$27,0,10*ROW('Water Data'!G16)))</f>
        <v/>
      </c>
      <c r="CC22" s="297" t="str">
        <f ca="true">+IF(OFFSET('Water Data'!$G$28,0,10*ROW('Water Data'!G16))="","",OFFSET('Water Data'!$G$28,0,10*ROW('Water Data'!G16)))</f>
        <v/>
      </c>
      <c r="CD22" s="297" t="str">
        <f ca="true">+IF(OFFSET('Water Data'!$G$29,0,10*ROW('Water Data'!G16))="","",OFFSET('Water Data'!$G$29,0,10*ROW('Water Data'!G16)))</f>
        <v/>
      </c>
      <c r="CE22" s="297" t="str">
        <f ca="true">+IF(OFFSET('Water Data'!$H$27,0,10*ROW('Water Data'!H16))="","",OFFSET('Water Data'!$H$27,0,10*ROW('Water Data'!H16)))</f>
        <v/>
      </c>
      <c r="CF22" s="297" t="str">
        <f ca="true">+IF(OFFSET('Water Data'!$H$28,0,10*ROW('Water Data'!H16))="","",OFFSET('Water Data'!$H$28,0,10*ROW('Water Data'!H16)))</f>
        <v>Yes</v>
      </c>
      <c r="CG22" s="297" t="str">
        <f ca="true">+IF(OFFSET('Water Data'!$H$29,0,10*ROW('Water Data'!H16))="","",OFFSET('Water Data'!$H$29,0,10*ROW('Water Data'!H16)))</f>
        <v/>
      </c>
      <c r="CH22" s="297" t="str">
        <f ca="true">+IF(OFFSET('Water Data'!$I$27,0,10*ROW('Water Data'!I16))="","",OFFSET('Water Data'!$I$27,0,10*ROW('Water Data'!I16)))</f>
        <v/>
      </c>
      <c r="CI22" s="297" t="str">
        <f ca="true">+IF(OFFSET('Water Data'!$I$28,0,10*ROW('Water Data'!I16))="","",OFFSET('Water Data'!$I$28,0,10*ROW('Water Data'!I16)))</f>
        <v>Yes</v>
      </c>
      <c r="CJ22" s="297" t="str">
        <f ca="true">+IF(OFFSET('Water Data'!$I$29,0,10*ROW('Water Data'!I16))="","",OFFSET('Water Data'!$I$29,0,10*ROW('Water Data'!I16)))</f>
        <v/>
      </c>
      <c r="CK22" s="297" t="str">
        <f ca="true">+IF(OFFSET('Sanitation Data'!$D$28,0,10*ROW('Sanitation Data'!D16))="","",OFFSET('Sanitation Data'!$D$28,0,10*ROW('Sanitation Data'!D16)))</f>
        <v/>
      </c>
      <c r="CL22" s="297" t="str">
        <f ca="true">+IF(OFFSET('Sanitation Data'!$D$29,0,10*ROW('Sanitation Data'!D16))="","",OFFSET('Sanitation Data'!$D$29,0,10*ROW('Sanitation Data'!D16)))</f>
        <v/>
      </c>
      <c r="CM22" s="297" t="str">
        <f ca="true">+IF(OFFSET('Sanitation Data'!$D$30,0,10*ROW('Sanitation Data'!D16))="","",OFFSET('Sanitation Data'!$D$30,0,10*ROW('Sanitation Data'!D16)))</f>
        <v/>
      </c>
      <c r="CN22" s="297" t="str">
        <f ca="true">+IF(OFFSET('Sanitation Data'!$D$31,0,10*ROW('Sanitation Data'!D16))="","",OFFSET('Sanitation Data'!$D$31,0,10*ROW('Sanitation Data'!D16)))</f>
        <v/>
      </c>
      <c r="CO22" s="297" t="str">
        <f ca="true">+IF(OFFSET('Sanitation Data'!$D$32,0,10*ROW('Sanitation Data'!D16))="","",OFFSET('Sanitation Data'!$D$32,0,10*ROW('Sanitation Data'!D16)))</f>
        <v>Yes</v>
      </c>
      <c r="CP22" s="297" t="str">
        <f ca="true">+IF(OFFSET('Sanitation Data'!$E$28,0,10*ROW('Sanitation Data'!E16))="","",OFFSET('Sanitation Data'!$E$28,0,10*ROW('Sanitation Data'!E16)))</f>
        <v/>
      </c>
      <c r="CQ22" s="297" t="str">
        <f ca="true">+IF(OFFSET('Sanitation Data'!$E$29,0,10*ROW('Sanitation Data'!E16))="","",OFFSET('Sanitation Data'!$E$29,0,10*ROW('Sanitation Data'!E16)))</f>
        <v/>
      </c>
      <c r="CR22" s="297" t="str">
        <f ca="true">+IF(OFFSET('Sanitation Data'!$E$30,0,10*ROW('Sanitation Data'!E16))="","",OFFSET('Sanitation Data'!$E$30,0,10*ROW('Sanitation Data'!E16)))</f>
        <v/>
      </c>
      <c r="CS22" s="297" t="str">
        <f ca="true">+IF(OFFSET('Sanitation Data'!$E$31,0,10*ROW('Sanitation Data'!E16))="","",OFFSET('Sanitation Data'!$E$31,0,10*ROW('Sanitation Data'!E16)))</f>
        <v/>
      </c>
      <c r="CT22" s="297" t="str">
        <f ca="true">+IF(OFFSET('Sanitation Data'!$E$32,0,10*ROW('Sanitation Data'!E16))="","",OFFSET('Sanitation Data'!$E$32,0,10*ROW('Sanitation Data'!E16)))</f>
        <v/>
      </c>
      <c r="CU22" s="297" t="str">
        <f ca="true">+IF(OFFSET('Sanitation Data'!$F$28,0,10*ROW('Sanitation Data'!F16))="","",OFFSET('Sanitation Data'!$F$28,0,10*ROW('Sanitation Data'!F16)))</f>
        <v/>
      </c>
      <c r="CV22" s="297" t="str">
        <f ca="true">+IF(OFFSET('Sanitation Data'!$F$29,0,10*ROW('Sanitation Data'!F16))="","",OFFSET('Sanitation Data'!$F$29,0,10*ROW('Sanitation Data'!F16)))</f>
        <v/>
      </c>
      <c r="CW22" s="297" t="str">
        <f ca="true">+IF(OFFSET('Sanitation Data'!$F$30,0,10*ROW('Sanitation Data'!F16))="","",OFFSET('Sanitation Data'!$F$30,0,10*ROW('Sanitation Data'!F16)))</f>
        <v/>
      </c>
      <c r="CX22" s="297" t="str">
        <f ca="true">+IF(OFFSET('Sanitation Data'!$F$31,0,10*ROW('Sanitation Data'!F16))="","",OFFSET('Sanitation Data'!$F$31,0,10*ROW('Sanitation Data'!F16)))</f>
        <v/>
      </c>
      <c r="CY22" s="297" t="str">
        <f ca="true">+IF(OFFSET('Sanitation Data'!$F$32,0,10*ROW('Sanitation Data'!F16))="","",OFFSET('Sanitation Data'!$F$32,0,10*ROW('Sanitation Data'!F16)))</f>
        <v/>
      </c>
      <c r="CZ22" s="297" t="str">
        <f ca="true">+IF(OFFSET('Sanitation Data'!$G$28,0,10*ROW('Sanitation Data'!G16))="","",OFFSET('Sanitation Data'!$G$28,0,10*ROW('Sanitation Data'!G16)))</f>
        <v/>
      </c>
      <c r="DA22" s="297" t="str">
        <f ca="true">+IF(OFFSET('Sanitation Data'!$G$29,0,10*ROW('Sanitation Data'!G16))="","",OFFSET('Sanitation Data'!$G$29,0,10*ROW('Sanitation Data'!G16)))</f>
        <v/>
      </c>
      <c r="DB22" s="297" t="str">
        <f ca="true">+IF(OFFSET('Sanitation Data'!$G$30,0,10*ROW('Sanitation Data'!G16))="","",OFFSET('Sanitation Data'!$G$30,0,10*ROW('Sanitation Data'!G16)))</f>
        <v/>
      </c>
      <c r="DC22" s="297" t="str">
        <f ca="true">+IF(OFFSET('Sanitation Data'!$G$31,0,10*ROW('Sanitation Data'!G16))="","",OFFSET('Sanitation Data'!$G$31,0,10*ROW('Sanitation Data'!G16)))</f>
        <v/>
      </c>
      <c r="DD22" s="297" t="str">
        <f ca="true">+IF(OFFSET('Sanitation Data'!$G$32,0,10*ROW('Sanitation Data'!G16))="","",OFFSET('Sanitation Data'!$G$32,0,10*ROW('Sanitation Data'!G16)))</f>
        <v/>
      </c>
      <c r="DE22" s="297" t="str">
        <f ca="true">+IF(OFFSET('Sanitation Data'!$H$28,0,10*ROW('Sanitation Data'!H16))="","",OFFSET('Sanitation Data'!$H$28,0,10*ROW('Sanitation Data'!H16)))</f>
        <v/>
      </c>
      <c r="DF22" s="297" t="str">
        <f ca="true">+IF(OFFSET('Sanitation Data'!$H$29,0,10*ROW('Sanitation Data'!H16))="","",OFFSET('Sanitation Data'!$H$29,0,10*ROW('Sanitation Data'!H16)))</f>
        <v/>
      </c>
      <c r="DG22" s="297" t="str">
        <f ca="true">+IF(OFFSET('Sanitation Data'!$H$30,0,10*ROW('Sanitation Data'!H16))="","",OFFSET('Sanitation Data'!$H$30,0,10*ROW('Sanitation Data'!H16)))</f>
        <v/>
      </c>
      <c r="DH22" s="297" t="str">
        <f ca="true">+IF(OFFSET('Sanitation Data'!$H$31,0,10*ROW('Sanitation Data'!H16))="","",OFFSET('Sanitation Data'!$H$31,0,10*ROW('Sanitation Data'!H16)))</f>
        <v/>
      </c>
      <c r="DI22" s="297" t="str">
        <f ca="true">+IF(OFFSET('Sanitation Data'!$H$32,0,10*ROW('Sanitation Data'!H16))="","",OFFSET('Sanitation Data'!$H$32,0,10*ROW('Sanitation Data'!H16)))</f>
        <v>Yes</v>
      </c>
      <c r="DJ22" s="297" t="str">
        <f ca="true">+IF(OFFSET('Sanitation Data'!$I$28,0,10*ROW('Sanitation Data'!I16))="","",OFFSET('Sanitation Data'!$I$28,0,10*ROW('Sanitation Data'!I16)))</f>
        <v/>
      </c>
      <c r="DK22" s="297" t="str">
        <f ca="true">+IF(OFFSET('Sanitation Data'!$I$29,0,10*ROW('Sanitation Data'!I16))="","",OFFSET('Sanitation Data'!$I$29,0,10*ROW('Sanitation Data'!I16)))</f>
        <v/>
      </c>
      <c r="DL22" s="297" t="str">
        <f ca="true">+IF(OFFSET('Sanitation Data'!$I$30,0,10*ROW('Sanitation Data'!I16))="","",OFFSET('Sanitation Data'!$I$30,0,10*ROW('Sanitation Data'!I16)))</f>
        <v/>
      </c>
      <c r="DM22" s="297" t="str">
        <f ca="true">+IF(OFFSET('Sanitation Data'!$I$31,0,10*ROW('Sanitation Data'!I16))="","",OFFSET('Sanitation Data'!$I$31,0,10*ROW('Sanitation Data'!I16)))</f>
        <v/>
      </c>
      <c r="DN22" s="297" t="str">
        <f ca="true">+IF(OFFSET('Sanitation Data'!$I$32,0,10*ROW('Sanitation Data'!I16))="","",OFFSET('Sanitation Data'!$I$32,0,10*ROW('Sanitation Data'!I16)))</f>
        <v/>
      </c>
      <c r="DO22" s="297" t="str">
        <f ca="true">+IF(OFFSET('Hygiene Data'!$D$11,0,10*ROW('Hygiene Data'!D16))="","",OFFSET('Hygiene Data'!$D$11,0,10*ROW('Hygiene Data'!D16)))</f>
        <v/>
      </c>
      <c r="DP22" s="297" t="str">
        <f ca="true">+IF(OFFSET('Hygiene Data'!$D$12,0,10*ROW('Hygiene Data'!D16))="","",OFFSET('Hygiene Data'!$D$12,0,10*ROW('Hygiene Data'!D16)))</f>
        <v/>
      </c>
      <c r="DQ22" s="297" t="str">
        <f ca="true">+IF(OFFSET('Hygiene Data'!$D$13,0,10*ROW('Hygiene Data'!D16))="","",OFFSET('Hygiene Data'!$D$13,0,10*ROW('Hygiene Data'!D16)))</f>
        <v>No</v>
      </c>
      <c r="DR22" s="297" t="str">
        <f ca="true">+IF(OFFSET('Hygiene Data'!$E$11,0,10*ROW('Hygiene Data'!E16))="","",OFFSET('Hygiene Data'!$E$11,0,10*ROW('Hygiene Data'!E16)))</f>
        <v/>
      </c>
      <c r="DS22" s="297" t="str">
        <f ca="true">+IF(OFFSET('Hygiene Data'!$E$12,0,10*ROW('Hygiene Data'!E16))="","",OFFSET('Hygiene Data'!$E$12,0,10*ROW('Hygiene Data'!E16)))</f>
        <v/>
      </c>
      <c r="DT22" s="297" t="str">
        <f ca="true">+IF(OFFSET('Hygiene Data'!$E$13,0,10*ROW('Hygiene Data'!E16))="","",OFFSET('Hygiene Data'!$E$13,0,10*ROW('Hygiene Data'!E16)))</f>
        <v/>
      </c>
      <c r="DU22" s="297" t="str">
        <f ca="true">+IF(OFFSET('Hygiene Data'!$F$11,0,10*ROW('Hygiene Data'!F16))="","",OFFSET('Hygiene Data'!$F$11,0,10*ROW('Hygiene Data'!F16)))</f>
        <v/>
      </c>
      <c r="DV22" s="297" t="str">
        <f ca="true">+IF(OFFSET('Hygiene Data'!$F$12,0,10*ROW('Hygiene Data'!F16))="","",OFFSET('Hygiene Data'!$F$12,0,10*ROW('Hygiene Data'!F16)))</f>
        <v/>
      </c>
      <c r="DW22" s="297" t="str">
        <f ca="true">+IF(OFFSET('Hygiene Data'!$F$13,0,10*ROW('Hygiene Data'!F16))="","",OFFSET('Hygiene Data'!$F$13,0,10*ROW('Hygiene Data'!F16)))</f>
        <v/>
      </c>
      <c r="DX22" s="297" t="str">
        <f ca="true">+IF(OFFSET('Hygiene Data'!$G$11,0,10*ROW('Hygiene Data'!G16))="","",OFFSET('Hygiene Data'!$G$11,0,10*ROW('Hygiene Data'!G16)))</f>
        <v/>
      </c>
      <c r="DY22" s="297" t="str">
        <f ca="true">+IF(OFFSET('Hygiene Data'!$G$12,0,10*ROW('Hygiene Data'!G16))="","",OFFSET('Hygiene Data'!$G$12,0,10*ROW('Hygiene Data'!G16)))</f>
        <v/>
      </c>
      <c r="DZ22" s="297" t="str">
        <f ca="true">+IF(OFFSET('Hygiene Data'!$G$13,0,10*ROW('Hygiene Data'!G16))="","",OFFSET('Hygiene Data'!$G$13,0,10*ROW('Hygiene Data'!G16)))</f>
        <v/>
      </c>
      <c r="EA22" s="297" t="str">
        <f ca="true">+IF(OFFSET('Hygiene Data'!$H$11,0,10*ROW('Hygiene Data'!H16))="","",OFFSET('Hygiene Data'!$H$11,0,10*ROW('Hygiene Data'!H16)))</f>
        <v/>
      </c>
      <c r="EB22" s="297" t="str">
        <f ca="true">+IF(OFFSET('Hygiene Data'!$H$12,0,10*ROW('Hygiene Data'!H16))="","",OFFSET('Hygiene Data'!$H$12,0,10*ROW('Hygiene Data'!H16)))</f>
        <v/>
      </c>
      <c r="EC22" s="297" t="str">
        <f ca="true">+IF(OFFSET('Hygiene Data'!$H$13,0,10*ROW('Hygiene Data'!H16))="","",OFFSET('Hygiene Data'!$H$13,0,10*ROW('Hygiene Data'!H16)))</f>
        <v>No</v>
      </c>
      <c r="ED22" s="297" t="str">
        <f ca="true">+IF(OFFSET('Hygiene Data'!$I$11,0,10*ROW('Hygiene Data'!I16))="","",OFFSET('Hygiene Data'!$I$11,0,10*ROW('Hygiene Data'!I16)))</f>
        <v/>
      </c>
      <c r="EE22" s="297" t="str">
        <f ca="true">+IF(OFFSET('Hygiene Data'!$I$12,0,10*ROW('Hygiene Data'!I16))="","",OFFSET('Hygiene Data'!$I$12,0,10*ROW('Hygiene Data'!I16)))</f>
        <v/>
      </c>
      <c r="EF22" s="297"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SEN_2022_SUR</v>
      </c>
      <c r="B23" s="36" t="str">
        <f ca="true">+IF(OFFSET('Water Data'!$C$2,0,10*ROW('Water Data'!F17))="","",OFFSET('Water Data'!$C$2,0,10*ROW('Water Data'!F17)))</f>
        <v>Survey</v>
      </c>
      <c r="C23" s="353">
        <f t="shared" ca="true" si="0"/>
        <v>2022</v>
      </c>
      <c r="D23" s="96">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97.3</v>
      </c>
      <c r="E23" s="96">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91.5</v>
      </c>
      <c r="F23" s="96">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72.786228160328889</v>
      </c>
      <c r="G23" s="96">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95.2</v>
      </c>
      <c r="H23" s="96">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85.499999999999986</v>
      </c>
      <c r="I23" s="96">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69.962710084033603</v>
      </c>
      <c r="J23" s="96">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99.4</v>
      </c>
      <c r="K23" s="96">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97.899999999999991</v>
      </c>
      <c r="L23" s="96">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75.739537223340037</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78.900000000000006</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82.1</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75.599999999999994</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46.9</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53.8</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40.200000000000003</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97"/>
      <c r="BS23" s="297" t="str">
        <f ca="true">+IF(OFFSET('Water Data'!$D$27,0,10*ROW('Water Data'!D17))="","",OFFSET('Water Data'!$D$27,0,10*ROW('Water Data'!D17)))</f>
        <v>Yes</v>
      </c>
      <c r="BT23" s="297" t="str">
        <f ca="true">+IF(OFFSET('Water Data'!$D$28,0,10*ROW('Water Data'!D17))="","",OFFSET('Water Data'!$D$28,0,10*ROW('Water Data'!D17)))</f>
        <v>Yes</v>
      </c>
      <c r="BU23" s="297" t="str">
        <f ca="true">+IF(OFFSET('Water Data'!$D$29,0,10*ROW('Water Data'!D17))="","",OFFSET('Water Data'!$D$29,0,10*ROW('Water Data'!D17)))</f>
        <v>Yes</v>
      </c>
      <c r="BV23" s="297" t="str">
        <f ca="true">+IF(OFFSET('Water Data'!$E$27,0,10*ROW('Water Data'!E17))="","",OFFSET('Water Data'!$E$27,0,10*ROW('Water Data'!E17)))</f>
        <v>Yes</v>
      </c>
      <c r="BW23" s="297" t="str">
        <f ca="true">+IF(OFFSET('Water Data'!$E$28,0,10*ROW('Water Data'!E17))="","",OFFSET('Water Data'!$E$28,0,10*ROW('Water Data'!E17)))</f>
        <v>Yes</v>
      </c>
      <c r="BX23" s="297" t="str">
        <f ca="true">+IF(OFFSET('Water Data'!$E$29,0,10*ROW('Water Data'!E17))="","",OFFSET('Water Data'!$E$29,0,10*ROW('Water Data'!E17)))</f>
        <v>Yes</v>
      </c>
      <c r="BY23" s="297" t="str">
        <f ca="true">+IF(OFFSET('Water Data'!$F$27,0,10*ROW('Water Data'!F17))="","",OFFSET('Water Data'!$F$27,0,10*ROW('Water Data'!F17)))</f>
        <v>Yes</v>
      </c>
      <c r="BZ23" s="297" t="str">
        <f ca="true">+IF(OFFSET('Water Data'!$F$28,0,10*ROW('Water Data'!F17))="","",OFFSET('Water Data'!$F$28,0,10*ROW('Water Data'!F17)))</f>
        <v>Yes</v>
      </c>
      <c r="CA23" s="297" t="str">
        <f ca="true">+IF(OFFSET('Water Data'!$F$29,0,10*ROW('Water Data'!F17))="","",OFFSET('Water Data'!$F$29,0,10*ROW('Water Data'!F17)))</f>
        <v>Yes</v>
      </c>
      <c r="CB23" s="297" t="str">
        <f ca="true">+IF(OFFSET('Water Data'!$G$27,0,10*ROW('Water Data'!G17))="","",OFFSET('Water Data'!$G$27,0,10*ROW('Water Data'!G17)))</f>
        <v/>
      </c>
      <c r="CC23" s="297" t="str">
        <f ca="true">+IF(OFFSET('Water Data'!$G$28,0,10*ROW('Water Data'!G17))="","",OFFSET('Water Data'!$G$28,0,10*ROW('Water Data'!G17)))</f>
        <v/>
      </c>
      <c r="CD23" s="297" t="str">
        <f ca="true">+IF(OFFSET('Water Data'!$G$29,0,10*ROW('Water Data'!G17))="","",OFFSET('Water Data'!$G$29,0,10*ROW('Water Data'!G17)))</f>
        <v/>
      </c>
      <c r="CE23" s="297" t="str">
        <f ca="true">+IF(OFFSET('Water Data'!$H$27,0,10*ROW('Water Data'!H17))="","",OFFSET('Water Data'!$H$27,0,10*ROW('Water Data'!H17)))</f>
        <v/>
      </c>
      <c r="CF23" s="297" t="str">
        <f ca="true">+IF(OFFSET('Water Data'!$H$28,0,10*ROW('Water Data'!H17))="","",OFFSET('Water Data'!$H$28,0,10*ROW('Water Data'!H17)))</f>
        <v/>
      </c>
      <c r="CG23" s="297" t="str">
        <f ca="true">+IF(OFFSET('Water Data'!$H$29,0,10*ROW('Water Data'!H17))="","",OFFSET('Water Data'!$H$29,0,10*ROW('Water Data'!H17)))</f>
        <v/>
      </c>
      <c r="CH23" s="297" t="str">
        <f ca="true">+IF(OFFSET('Water Data'!$I$27,0,10*ROW('Water Data'!I17))="","",OFFSET('Water Data'!$I$27,0,10*ROW('Water Data'!I17)))</f>
        <v/>
      </c>
      <c r="CI23" s="297" t="str">
        <f ca="true">+IF(OFFSET('Water Data'!$I$28,0,10*ROW('Water Data'!I17))="","",OFFSET('Water Data'!$I$28,0,10*ROW('Water Data'!I17)))</f>
        <v/>
      </c>
      <c r="CJ23" s="297" t="str">
        <f ca="true">+IF(OFFSET('Water Data'!$I$29,0,10*ROW('Water Data'!I17))="","",OFFSET('Water Data'!$I$29,0,10*ROW('Water Data'!I17)))</f>
        <v/>
      </c>
      <c r="CK23" s="297" t="str">
        <f ca="true">+IF(OFFSET('Sanitation Data'!$D$28,0,10*ROW('Sanitation Data'!D17))="","",OFFSET('Sanitation Data'!$D$28,0,10*ROW('Sanitation Data'!D17)))</f>
        <v>Yes</v>
      </c>
      <c r="CL23" s="297" t="str">
        <f ca="true">+IF(OFFSET('Sanitation Data'!$D$29,0,10*ROW('Sanitation Data'!D17))="","",OFFSET('Sanitation Data'!$D$29,0,10*ROW('Sanitation Data'!D17)))</f>
        <v/>
      </c>
      <c r="CM23" s="297" t="str">
        <f ca="true">+IF(OFFSET('Sanitation Data'!$D$30,0,10*ROW('Sanitation Data'!D17))="","",OFFSET('Sanitation Data'!$D$30,0,10*ROW('Sanitation Data'!D17)))</f>
        <v/>
      </c>
      <c r="CN23" s="297" t="str">
        <f ca="true">+IF(OFFSET('Sanitation Data'!$D$31,0,10*ROW('Sanitation Data'!D17))="","",OFFSET('Sanitation Data'!$D$31,0,10*ROW('Sanitation Data'!D17)))</f>
        <v/>
      </c>
      <c r="CO23" s="297" t="str">
        <f ca="true">+IF(OFFSET('Sanitation Data'!$D$32,0,10*ROW('Sanitation Data'!D17))="","",OFFSET('Sanitation Data'!$D$32,0,10*ROW('Sanitation Data'!D17)))</f>
        <v/>
      </c>
      <c r="CP23" s="297" t="str">
        <f ca="true">+IF(OFFSET('Sanitation Data'!$E$28,0,10*ROW('Sanitation Data'!E17))="","",OFFSET('Sanitation Data'!$E$28,0,10*ROW('Sanitation Data'!E17)))</f>
        <v>Yes</v>
      </c>
      <c r="CQ23" s="297" t="str">
        <f ca="true">+IF(OFFSET('Sanitation Data'!$E$29,0,10*ROW('Sanitation Data'!E17))="","",OFFSET('Sanitation Data'!$E$29,0,10*ROW('Sanitation Data'!E17)))</f>
        <v/>
      </c>
      <c r="CR23" s="297" t="str">
        <f ca="true">+IF(OFFSET('Sanitation Data'!$E$30,0,10*ROW('Sanitation Data'!E17))="","",OFFSET('Sanitation Data'!$E$30,0,10*ROW('Sanitation Data'!E17)))</f>
        <v/>
      </c>
      <c r="CS23" s="297" t="str">
        <f ca="true">+IF(OFFSET('Sanitation Data'!$E$31,0,10*ROW('Sanitation Data'!E17))="","",OFFSET('Sanitation Data'!$E$31,0,10*ROW('Sanitation Data'!E17)))</f>
        <v/>
      </c>
      <c r="CT23" s="297" t="str">
        <f ca="true">+IF(OFFSET('Sanitation Data'!$E$32,0,10*ROW('Sanitation Data'!E17))="","",OFFSET('Sanitation Data'!$E$32,0,10*ROW('Sanitation Data'!E17)))</f>
        <v/>
      </c>
      <c r="CU23" s="297" t="str">
        <f ca="true">+IF(OFFSET('Sanitation Data'!$F$28,0,10*ROW('Sanitation Data'!F17))="","",OFFSET('Sanitation Data'!$F$28,0,10*ROW('Sanitation Data'!F17)))</f>
        <v>Yes</v>
      </c>
      <c r="CV23" s="297" t="str">
        <f ca="true">+IF(OFFSET('Sanitation Data'!$F$29,0,10*ROW('Sanitation Data'!F17))="","",OFFSET('Sanitation Data'!$F$29,0,10*ROW('Sanitation Data'!F17)))</f>
        <v/>
      </c>
      <c r="CW23" s="297" t="str">
        <f ca="true">+IF(OFFSET('Sanitation Data'!$F$30,0,10*ROW('Sanitation Data'!F17))="","",OFFSET('Sanitation Data'!$F$30,0,10*ROW('Sanitation Data'!F17)))</f>
        <v/>
      </c>
      <c r="CX23" s="297" t="str">
        <f ca="true">+IF(OFFSET('Sanitation Data'!$F$31,0,10*ROW('Sanitation Data'!F17))="","",OFFSET('Sanitation Data'!$F$31,0,10*ROW('Sanitation Data'!F17)))</f>
        <v/>
      </c>
      <c r="CY23" s="297" t="str">
        <f ca="true">+IF(OFFSET('Sanitation Data'!$F$32,0,10*ROW('Sanitation Data'!F17))="","",OFFSET('Sanitation Data'!$F$32,0,10*ROW('Sanitation Data'!F17)))</f>
        <v/>
      </c>
      <c r="CZ23" s="297" t="str">
        <f ca="true">+IF(OFFSET('Sanitation Data'!$G$28,0,10*ROW('Sanitation Data'!G17))="","",OFFSET('Sanitation Data'!$G$28,0,10*ROW('Sanitation Data'!G17)))</f>
        <v/>
      </c>
      <c r="DA23" s="297" t="str">
        <f ca="true">+IF(OFFSET('Sanitation Data'!$G$29,0,10*ROW('Sanitation Data'!G17))="","",OFFSET('Sanitation Data'!$G$29,0,10*ROW('Sanitation Data'!G17)))</f>
        <v/>
      </c>
      <c r="DB23" s="297" t="str">
        <f ca="true">+IF(OFFSET('Sanitation Data'!$G$30,0,10*ROW('Sanitation Data'!G17))="","",OFFSET('Sanitation Data'!$G$30,0,10*ROW('Sanitation Data'!G17)))</f>
        <v/>
      </c>
      <c r="DC23" s="297" t="str">
        <f ca="true">+IF(OFFSET('Sanitation Data'!$G$31,0,10*ROW('Sanitation Data'!G17))="","",OFFSET('Sanitation Data'!$G$31,0,10*ROW('Sanitation Data'!G17)))</f>
        <v/>
      </c>
      <c r="DD23" s="297" t="str">
        <f ca="true">+IF(OFFSET('Sanitation Data'!$G$32,0,10*ROW('Sanitation Data'!G17))="","",OFFSET('Sanitation Data'!$G$32,0,10*ROW('Sanitation Data'!G17)))</f>
        <v/>
      </c>
      <c r="DE23" s="297" t="str">
        <f ca="true">+IF(OFFSET('Sanitation Data'!$H$28,0,10*ROW('Sanitation Data'!H17))="","",OFFSET('Sanitation Data'!$H$28,0,10*ROW('Sanitation Data'!H17)))</f>
        <v/>
      </c>
      <c r="DF23" s="297" t="str">
        <f ca="true">+IF(OFFSET('Sanitation Data'!$H$29,0,10*ROW('Sanitation Data'!H17))="","",OFFSET('Sanitation Data'!$H$29,0,10*ROW('Sanitation Data'!H17)))</f>
        <v/>
      </c>
      <c r="DG23" s="297" t="str">
        <f ca="true">+IF(OFFSET('Sanitation Data'!$H$30,0,10*ROW('Sanitation Data'!H17))="","",OFFSET('Sanitation Data'!$H$30,0,10*ROW('Sanitation Data'!H17)))</f>
        <v/>
      </c>
      <c r="DH23" s="297" t="str">
        <f ca="true">+IF(OFFSET('Sanitation Data'!$H$31,0,10*ROW('Sanitation Data'!H17))="","",OFFSET('Sanitation Data'!$H$31,0,10*ROW('Sanitation Data'!H17)))</f>
        <v/>
      </c>
      <c r="DI23" s="297" t="str">
        <f ca="true">+IF(OFFSET('Sanitation Data'!$H$32,0,10*ROW('Sanitation Data'!H17))="","",OFFSET('Sanitation Data'!$H$32,0,10*ROW('Sanitation Data'!H17)))</f>
        <v/>
      </c>
      <c r="DJ23" s="297" t="str">
        <f ca="true">+IF(OFFSET('Sanitation Data'!$I$28,0,10*ROW('Sanitation Data'!I17))="","",OFFSET('Sanitation Data'!$I$28,0,10*ROW('Sanitation Data'!I17)))</f>
        <v/>
      </c>
      <c r="DK23" s="297" t="str">
        <f ca="true">+IF(OFFSET('Sanitation Data'!$I$29,0,10*ROW('Sanitation Data'!I17))="","",OFFSET('Sanitation Data'!$I$29,0,10*ROW('Sanitation Data'!I17)))</f>
        <v/>
      </c>
      <c r="DL23" s="297" t="str">
        <f ca="true">+IF(OFFSET('Sanitation Data'!$I$30,0,10*ROW('Sanitation Data'!I17))="","",OFFSET('Sanitation Data'!$I$30,0,10*ROW('Sanitation Data'!I17)))</f>
        <v/>
      </c>
      <c r="DM23" s="297" t="str">
        <f ca="true">+IF(OFFSET('Sanitation Data'!$I$31,0,10*ROW('Sanitation Data'!I17))="","",OFFSET('Sanitation Data'!$I$31,0,10*ROW('Sanitation Data'!I17)))</f>
        <v/>
      </c>
      <c r="DN23" s="297" t="str">
        <f ca="true">+IF(OFFSET('Sanitation Data'!$I$32,0,10*ROW('Sanitation Data'!I17))="","",OFFSET('Sanitation Data'!$I$32,0,10*ROW('Sanitation Data'!I17)))</f>
        <v/>
      </c>
      <c r="DO23" s="297" t="str">
        <f ca="true">+IF(OFFSET('Hygiene Data'!$D$11,0,10*ROW('Hygiene Data'!D17))="","",OFFSET('Hygiene Data'!$D$11,0,10*ROW('Hygiene Data'!D17)))</f>
        <v>Yes</v>
      </c>
      <c r="DP23" s="297" t="str">
        <f ca="true">+IF(OFFSET('Hygiene Data'!$D$12,0,10*ROW('Hygiene Data'!D17))="","",OFFSET('Hygiene Data'!$D$12,0,10*ROW('Hygiene Data'!D17)))</f>
        <v/>
      </c>
      <c r="DQ23" s="297" t="str">
        <f ca="true">+IF(OFFSET('Hygiene Data'!$D$13,0,10*ROW('Hygiene Data'!D17))="","",OFFSET('Hygiene Data'!$D$13,0,10*ROW('Hygiene Data'!D17)))</f>
        <v/>
      </c>
      <c r="DR23" s="297" t="str">
        <f ca="true">+IF(OFFSET('Hygiene Data'!$E$11,0,10*ROW('Hygiene Data'!E17))="","",OFFSET('Hygiene Data'!$E$11,0,10*ROW('Hygiene Data'!E17)))</f>
        <v>Yes</v>
      </c>
      <c r="DS23" s="297" t="str">
        <f ca="true">+IF(OFFSET('Hygiene Data'!$E$12,0,10*ROW('Hygiene Data'!E17))="","",OFFSET('Hygiene Data'!$E$12,0,10*ROW('Hygiene Data'!E17)))</f>
        <v/>
      </c>
      <c r="DT23" s="297" t="str">
        <f ca="true">+IF(OFFSET('Hygiene Data'!$E$13,0,10*ROW('Hygiene Data'!E17))="","",OFFSET('Hygiene Data'!$E$13,0,10*ROW('Hygiene Data'!E17)))</f>
        <v/>
      </c>
      <c r="DU23" s="297" t="str">
        <f ca="true">+IF(OFFSET('Hygiene Data'!$F$11,0,10*ROW('Hygiene Data'!F17))="","",OFFSET('Hygiene Data'!$F$11,0,10*ROW('Hygiene Data'!F17)))</f>
        <v>Yes</v>
      </c>
      <c r="DV23" s="297" t="str">
        <f ca="true">+IF(OFFSET('Hygiene Data'!$F$12,0,10*ROW('Hygiene Data'!F17))="","",OFFSET('Hygiene Data'!$F$12,0,10*ROW('Hygiene Data'!F17)))</f>
        <v/>
      </c>
      <c r="DW23" s="297" t="str">
        <f ca="true">+IF(OFFSET('Hygiene Data'!$F$13,0,10*ROW('Hygiene Data'!F17))="","",OFFSET('Hygiene Data'!$F$13,0,10*ROW('Hygiene Data'!F17)))</f>
        <v/>
      </c>
      <c r="DX23" s="297" t="str">
        <f ca="true">+IF(OFFSET('Hygiene Data'!$G$11,0,10*ROW('Hygiene Data'!G17))="","",OFFSET('Hygiene Data'!$G$11,0,10*ROW('Hygiene Data'!G17)))</f>
        <v/>
      </c>
      <c r="DY23" s="297" t="str">
        <f ca="true">+IF(OFFSET('Hygiene Data'!$G$12,0,10*ROW('Hygiene Data'!G17))="","",OFFSET('Hygiene Data'!$G$12,0,10*ROW('Hygiene Data'!G17)))</f>
        <v/>
      </c>
      <c r="DZ23" s="297" t="str">
        <f ca="true">+IF(OFFSET('Hygiene Data'!$G$13,0,10*ROW('Hygiene Data'!G17))="","",OFFSET('Hygiene Data'!$G$13,0,10*ROW('Hygiene Data'!G17)))</f>
        <v/>
      </c>
      <c r="EA23" s="297" t="str">
        <f ca="true">+IF(OFFSET('Hygiene Data'!$H$11,0,10*ROW('Hygiene Data'!H17))="","",OFFSET('Hygiene Data'!$H$11,0,10*ROW('Hygiene Data'!H17)))</f>
        <v/>
      </c>
      <c r="EB23" s="297" t="str">
        <f ca="true">+IF(OFFSET('Hygiene Data'!$H$12,0,10*ROW('Hygiene Data'!H17))="","",OFFSET('Hygiene Data'!$H$12,0,10*ROW('Hygiene Data'!H17)))</f>
        <v/>
      </c>
      <c r="EC23" s="297" t="str">
        <f ca="true">+IF(OFFSET('Hygiene Data'!$H$13,0,10*ROW('Hygiene Data'!H17))="","",OFFSET('Hygiene Data'!$H$13,0,10*ROW('Hygiene Data'!H17)))</f>
        <v/>
      </c>
      <c r="ED23" s="297" t="str">
        <f ca="true">+IF(OFFSET('Hygiene Data'!$I$11,0,10*ROW('Hygiene Data'!I17))="","",OFFSET('Hygiene Data'!$I$11,0,10*ROW('Hygiene Data'!I17)))</f>
        <v/>
      </c>
      <c r="EE23" s="297" t="str">
        <f ca="true">+IF(OFFSET('Hygiene Data'!$I$12,0,10*ROW('Hygiene Data'!I17))="","",OFFSET('Hygiene Data'!$I$12,0,10*ROW('Hygiene Data'!I17)))</f>
        <v/>
      </c>
      <c r="EF23" s="297"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SEN_2022_UIS</v>
      </c>
      <c r="B24" s="36" t="str">
        <f ca="true">+IF(OFFSET('Water Data'!$C$2,0,10*ROW('Water Data'!F18))="","",OFFSET('Water Data'!$C$2,0,10*ROW('Water Data'!F18)))</f>
        <v>Other</v>
      </c>
      <c r="C24" s="353">
        <f t="shared" ca="true" si="0"/>
        <v>2022</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89.335883641187408</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82.66</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96.309948621234298</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63.36</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63.36</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str">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[84]</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str">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[84]</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97"/>
      <c r="BS24" s="297" t="str">
        <f ca="true">+IF(OFFSET('Water Data'!$D$27,0,10*ROW('Water Data'!D18))="","",OFFSET('Water Data'!$D$27,0,10*ROW('Water Data'!D18)))</f>
        <v/>
      </c>
      <c r="BT24" s="297" t="str">
        <f ca="true">+IF(OFFSET('Water Data'!$D$28,0,10*ROW('Water Data'!D18))="","",OFFSET('Water Data'!$D$28,0,10*ROW('Water Data'!D18)))</f>
        <v>Yes</v>
      </c>
      <c r="BU24" s="297" t="str">
        <f ca="true">+IF(OFFSET('Water Data'!$D$29,0,10*ROW('Water Data'!D18))="","",OFFSET('Water Data'!$D$29,0,10*ROW('Water Data'!D18)))</f>
        <v/>
      </c>
      <c r="BV24" s="297" t="str">
        <f ca="true">+IF(OFFSET('Water Data'!$E$27,0,10*ROW('Water Data'!E18))="","",OFFSET('Water Data'!$E$27,0,10*ROW('Water Data'!E18)))</f>
        <v/>
      </c>
      <c r="BW24" s="297" t="str">
        <f ca="true">+IF(OFFSET('Water Data'!$E$28,0,10*ROW('Water Data'!E18))="","",OFFSET('Water Data'!$E$28,0,10*ROW('Water Data'!E18)))</f>
        <v/>
      </c>
      <c r="BX24" s="297" t="str">
        <f ca="true">+IF(OFFSET('Water Data'!$E$29,0,10*ROW('Water Data'!E18))="","",OFFSET('Water Data'!$E$29,0,10*ROW('Water Data'!E18)))</f>
        <v/>
      </c>
      <c r="BY24" s="297" t="str">
        <f ca="true">+IF(OFFSET('Water Data'!$F$27,0,10*ROW('Water Data'!F18))="","",OFFSET('Water Data'!$F$27,0,10*ROW('Water Data'!F18)))</f>
        <v/>
      </c>
      <c r="BZ24" s="297" t="str">
        <f ca="true">+IF(OFFSET('Water Data'!$F$28,0,10*ROW('Water Data'!F18))="","",OFFSET('Water Data'!$F$28,0,10*ROW('Water Data'!F18)))</f>
        <v/>
      </c>
      <c r="CA24" s="297" t="str">
        <f ca="true">+IF(OFFSET('Water Data'!$F$29,0,10*ROW('Water Data'!F18))="","",OFFSET('Water Data'!$F$29,0,10*ROW('Water Data'!F18)))</f>
        <v/>
      </c>
      <c r="CB24" s="297" t="str">
        <f ca="true">+IF(OFFSET('Water Data'!$G$27,0,10*ROW('Water Data'!G18))="","",OFFSET('Water Data'!$G$27,0,10*ROW('Water Data'!G18)))</f>
        <v/>
      </c>
      <c r="CC24" s="297" t="str">
        <f ca="true">+IF(OFFSET('Water Data'!$G$28,0,10*ROW('Water Data'!G18))="","",OFFSET('Water Data'!$G$28,0,10*ROW('Water Data'!G18)))</f>
        <v/>
      </c>
      <c r="CD24" s="297" t="str">
        <f ca="true">+IF(OFFSET('Water Data'!$G$29,0,10*ROW('Water Data'!G18))="","",OFFSET('Water Data'!$G$29,0,10*ROW('Water Data'!G18)))</f>
        <v/>
      </c>
      <c r="CE24" s="297" t="str">
        <f ca="true">+IF(OFFSET('Water Data'!$H$27,0,10*ROW('Water Data'!H18))="","",OFFSET('Water Data'!$H$27,0,10*ROW('Water Data'!H18)))</f>
        <v/>
      </c>
      <c r="CF24" s="297" t="str">
        <f ca="true">+IF(OFFSET('Water Data'!$H$28,0,10*ROW('Water Data'!H18))="","",OFFSET('Water Data'!$H$28,0,10*ROW('Water Data'!H18)))</f>
        <v>Yes</v>
      </c>
      <c r="CG24" s="297" t="str">
        <f ca="true">+IF(OFFSET('Water Data'!$H$29,0,10*ROW('Water Data'!H18))="","",OFFSET('Water Data'!$H$29,0,10*ROW('Water Data'!H18)))</f>
        <v/>
      </c>
      <c r="CH24" s="297" t="str">
        <f ca="true">+IF(OFFSET('Water Data'!$I$27,0,10*ROW('Water Data'!I18))="","",OFFSET('Water Data'!$I$27,0,10*ROW('Water Data'!I18)))</f>
        <v/>
      </c>
      <c r="CI24" s="297" t="str">
        <f ca="true">+IF(OFFSET('Water Data'!$I$28,0,10*ROW('Water Data'!I18))="","",OFFSET('Water Data'!$I$28,0,10*ROW('Water Data'!I18)))</f>
        <v>Yes</v>
      </c>
      <c r="CJ24" s="297" t="str">
        <f ca="true">+IF(OFFSET('Water Data'!$I$29,0,10*ROW('Water Data'!I18))="","",OFFSET('Water Data'!$I$29,0,10*ROW('Water Data'!I18)))</f>
        <v/>
      </c>
      <c r="CK24" s="297" t="str">
        <f ca="true">+IF(OFFSET('Sanitation Data'!$D$28,0,10*ROW('Sanitation Data'!D18))="","",OFFSET('Sanitation Data'!$D$28,0,10*ROW('Sanitation Data'!D18)))</f>
        <v/>
      </c>
      <c r="CL24" s="297" t="str">
        <f ca="true">+IF(OFFSET('Sanitation Data'!$D$29,0,10*ROW('Sanitation Data'!D18))="","",OFFSET('Sanitation Data'!$D$29,0,10*ROW('Sanitation Data'!D18)))</f>
        <v/>
      </c>
      <c r="CM24" s="297" t="str">
        <f ca="true">+IF(OFFSET('Sanitation Data'!$D$30,0,10*ROW('Sanitation Data'!D18))="","",OFFSET('Sanitation Data'!$D$30,0,10*ROW('Sanitation Data'!D18)))</f>
        <v/>
      </c>
      <c r="CN24" s="297" t="str">
        <f ca="true">+IF(OFFSET('Sanitation Data'!$D$31,0,10*ROW('Sanitation Data'!D18))="","",OFFSET('Sanitation Data'!$D$31,0,10*ROW('Sanitation Data'!D18)))</f>
        <v/>
      </c>
      <c r="CO24" s="297" t="str">
        <f ca="true">+IF(OFFSET('Sanitation Data'!$D$32,0,10*ROW('Sanitation Data'!D18))="","",OFFSET('Sanitation Data'!$D$32,0,10*ROW('Sanitation Data'!D18)))</f>
        <v>Yes</v>
      </c>
      <c r="CP24" s="297" t="str">
        <f ca="true">+IF(OFFSET('Sanitation Data'!$E$28,0,10*ROW('Sanitation Data'!E18))="","",OFFSET('Sanitation Data'!$E$28,0,10*ROW('Sanitation Data'!E18)))</f>
        <v/>
      </c>
      <c r="CQ24" s="297" t="str">
        <f ca="true">+IF(OFFSET('Sanitation Data'!$E$29,0,10*ROW('Sanitation Data'!E18))="","",OFFSET('Sanitation Data'!$E$29,0,10*ROW('Sanitation Data'!E18)))</f>
        <v/>
      </c>
      <c r="CR24" s="297" t="str">
        <f ca="true">+IF(OFFSET('Sanitation Data'!$E$30,0,10*ROW('Sanitation Data'!E18))="","",OFFSET('Sanitation Data'!$E$30,0,10*ROW('Sanitation Data'!E18)))</f>
        <v/>
      </c>
      <c r="CS24" s="297" t="str">
        <f ca="true">+IF(OFFSET('Sanitation Data'!$E$31,0,10*ROW('Sanitation Data'!E18))="","",OFFSET('Sanitation Data'!$E$31,0,10*ROW('Sanitation Data'!E18)))</f>
        <v/>
      </c>
      <c r="CT24" s="297" t="str">
        <f ca="true">+IF(OFFSET('Sanitation Data'!$E$32,0,10*ROW('Sanitation Data'!E18))="","",OFFSET('Sanitation Data'!$E$32,0,10*ROW('Sanitation Data'!E18)))</f>
        <v/>
      </c>
      <c r="CU24" s="297" t="str">
        <f ca="true">+IF(OFFSET('Sanitation Data'!$F$28,0,10*ROW('Sanitation Data'!F18))="","",OFFSET('Sanitation Data'!$F$28,0,10*ROW('Sanitation Data'!F18)))</f>
        <v/>
      </c>
      <c r="CV24" s="297" t="str">
        <f ca="true">+IF(OFFSET('Sanitation Data'!$F$29,0,10*ROW('Sanitation Data'!F18))="","",OFFSET('Sanitation Data'!$F$29,0,10*ROW('Sanitation Data'!F18)))</f>
        <v/>
      </c>
      <c r="CW24" s="297" t="str">
        <f ca="true">+IF(OFFSET('Sanitation Data'!$F$30,0,10*ROW('Sanitation Data'!F18))="","",OFFSET('Sanitation Data'!$F$30,0,10*ROW('Sanitation Data'!F18)))</f>
        <v/>
      </c>
      <c r="CX24" s="297" t="str">
        <f ca="true">+IF(OFFSET('Sanitation Data'!$F$31,0,10*ROW('Sanitation Data'!F18))="","",OFFSET('Sanitation Data'!$F$31,0,10*ROW('Sanitation Data'!F18)))</f>
        <v/>
      </c>
      <c r="CY24" s="297" t="str">
        <f ca="true">+IF(OFFSET('Sanitation Data'!$F$32,0,10*ROW('Sanitation Data'!F18))="","",OFFSET('Sanitation Data'!$F$32,0,10*ROW('Sanitation Data'!F18)))</f>
        <v/>
      </c>
      <c r="CZ24" s="297" t="str">
        <f ca="true">+IF(OFFSET('Sanitation Data'!$G$28,0,10*ROW('Sanitation Data'!G18))="","",OFFSET('Sanitation Data'!$G$28,0,10*ROW('Sanitation Data'!G18)))</f>
        <v/>
      </c>
      <c r="DA24" s="297" t="str">
        <f ca="true">+IF(OFFSET('Sanitation Data'!$G$29,0,10*ROW('Sanitation Data'!G18))="","",OFFSET('Sanitation Data'!$G$29,0,10*ROW('Sanitation Data'!G18)))</f>
        <v/>
      </c>
      <c r="DB24" s="297" t="str">
        <f ca="true">+IF(OFFSET('Sanitation Data'!$G$30,0,10*ROW('Sanitation Data'!G18))="","",OFFSET('Sanitation Data'!$G$30,0,10*ROW('Sanitation Data'!G18)))</f>
        <v/>
      </c>
      <c r="DC24" s="297" t="str">
        <f ca="true">+IF(OFFSET('Sanitation Data'!$G$31,0,10*ROW('Sanitation Data'!G18))="","",OFFSET('Sanitation Data'!$G$31,0,10*ROW('Sanitation Data'!G18)))</f>
        <v/>
      </c>
      <c r="DD24" s="297" t="str">
        <f ca="true">+IF(OFFSET('Sanitation Data'!$G$32,0,10*ROW('Sanitation Data'!G18))="","",OFFSET('Sanitation Data'!$G$32,0,10*ROW('Sanitation Data'!G18)))</f>
        <v/>
      </c>
      <c r="DE24" s="297" t="str">
        <f ca="true">+IF(OFFSET('Sanitation Data'!$H$28,0,10*ROW('Sanitation Data'!H18))="","",OFFSET('Sanitation Data'!$H$28,0,10*ROW('Sanitation Data'!H18)))</f>
        <v/>
      </c>
      <c r="DF24" s="297" t="str">
        <f ca="true">+IF(OFFSET('Sanitation Data'!$H$29,0,10*ROW('Sanitation Data'!H18))="","",OFFSET('Sanitation Data'!$H$29,0,10*ROW('Sanitation Data'!H18)))</f>
        <v/>
      </c>
      <c r="DG24" s="297" t="str">
        <f ca="true">+IF(OFFSET('Sanitation Data'!$H$30,0,10*ROW('Sanitation Data'!H18))="","",OFFSET('Sanitation Data'!$H$30,0,10*ROW('Sanitation Data'!H18)))</f>
        <v/>
      </c>
      <c r="DH24" s="297" t="str">
        <f ca="true">+IF(OFFSET('Sanitation Data'!$H$31,0,10*ROW('Sanitation Data'!H18))="","",OFFSET('Sanitation Data'!$H$31,0,10*ROW('Sanitation Data'!H18)))</f>
        <v/>
      </c>
      <c r="DI24" s="297" t="str">
        <f ca="true">+IF(OFFSET('Sanitation Data'!$H$32,0,10*ROW('Sanitation Data'!H18))="","",OFFSET('Sanitation Data'!$H$32,0,10*ROW('Sanitation Data'!H18)))</f>
        <v>Yes</v>
      </c>
      <c r="DJ24" s="297" t="str">
        <f ca="true">+IF(OFFSET('Sanitation Data'!$I$28,0,10*ROW('Sanitation Data'!I18))="","",OFFSET('Sanitation Data'!$I$28,0,10*ROW('Sanitation Data'!I18)))</f>
        <v/>
      </c>
      <c r="DK24" s="297" t="str">
        <f ca="true">+IF(OFFSET('Sanitation Data'!$I$29,0,10*ROW('Sanitation Data'!I18))="","",OFFSET('Sanitation Data'!$I$29,0,10*ROW('Sanitation Data'!I18)))</f>
        <v/>
      </c>
      <c r="DL24" s="297" t="str">
        <f ca="true">+IF(OFFSET('Sanitation Data'!$I$30,0,10*ROW('Sanitation Data'!I18))="","",OFFSET('Sanitation Data'!$I$30,0,10*ROW('Sanitation Data'!I18)))</f>
        <v/>
      </c>
      <c r="DM24" s="297" t="str">
        <f ca="true">+IF(OFFSET('Sanitation Data'!$I$31,0,10*ROW('Sanitation Data'!I18))="","",OFFSET('Sanitation Data'!$I$31,0,10*ROW('Sanitation Data'!I18)))</f>
        <v/>
      </c>
      <c r="DN24" s="297" t="str">
        <f ca="true">+IF(OFFSET('Sanitation Data'!$I$32,0,10*ROW('Sanitation Data'!I18))="","",OFFSET('Sanitation Data'!$I$32,0,10*ROW('Sanitation Data'!I18)))</f>
        <v/>
      </c>
      <c r="DO24" s="297" t="str">
        <f ca="true">+IF(OFFSET('Hygiene Data'!$D$11,0,10*ROW('Hygiene Data'!D18))="","",OFFSET('Hygiene Data'!$D$11,0,10*ROW('Hygiene Data'!D18)))</f>
        <v/>
      </c>
      <c r="DP24" s="297" t="str">
        <f ca="true">+IF(OFFSET('Hygiene Data'!$D$12,0,10*ROW('Hygiene Data'!D18))="","",OFFSET('Hygiene Data'!$D$12,0,10*ROW('Hygiene Data'!D18)))</f>
        <v/>
      </c>
      <c r="DQ24" s="297" t="str">
        <f ca="true">+IF(OFFSET('Hygiene Data'!$D$13,0,10*ROW('Hygiene Data'!D18))="","",OFFSET('Hygiene Data'!$D$13,0,10*ROW('Hygiene Data'!D18)))</f>
        <v>No</v>
      </c>
      <c r="DR24" s="297" t="str">
        <f ca="true">+IF(OFFSET('Hygiene Data'!$E$11,0,10*ROW('Hygiene Data'!E18))="","",OFFSET('Hygiene Data'!$E$11,0,10*ROW('Hygiene Data'!E18)))</f>
        <v/>
      </c>
      <c r="DS24" s="297" t="str">
        <f ca="true">+IF(OFFSET('Hygiene Data'!$E$12,0,10*ROW('Hygiene Data'!E18))="","",OFFSET('Hygiene Data'!$E$12,0,10*ROW('Hygiene Data'!E18)))</f>
        <v/>
      </c>
      <c r="DT24" s="297" t="str">
        <f ca="true">+IF(OFFSET('Hygiene Data'!$E$13,0,10*ROW('Hygiene Data'!E18))="","",OFFSET('Hygiene Data'!$E$13,0,10*ROW('Hygiene Data'!E18)))</f>
        <v/>
      </c>
      <c r="DU24" s="297" t="str">
        <f ca="true">+IF(OFFSET('Hygiene Data'!$F$11,0,10*ROW('Hygiene Data'!F18))="","",OFFSET('Hygiene Data'!$F$11,0,10*ROW('Hygiene Data'!F18)))</f>
        <v/>
      </c>
      <c r="DV24" s="297" t="str">
        <f ca="true">+IF(OFFSET('Hygiene Data'!$F$12,0,10*ROW('Hygiene Data'!F18))="","",OFFSET('Hygiene Data'!$F$12,0,10*ROW('Hygiene Data'!F18)))</f>
        <v/>
      </c>
      <c r="DW24" s="297" t="str">
        <f ca="true">+IF(OFFSET('Hygiene Data'!$F$13,0,10*ROW('Hygiene Data'!F18))="","",OFFSET('Hygiene Data'!$F$13,0,10*ROW('Hygiene Data'!F18)))</f>
        <v/>
      </c>
      <c r="DX24" s="297" t="str">
        <f ca="true">+IF(OFFSET('Hygiene Data'!$G$11,0,10*ROW('Hygiene Data'!G18))="","",OFFSET('Hygiene Data'!$G$11,0,10*ROW('Hygiene Data'!G18)))</f>
        <v/>
      </c>
      <c r="DY24" s="297" t="str">
        <f ca="true">+IF(OFFSET('Hygiene Data'!$G$12,0,10*ROW('Hygiene Data'!G18))="","",OFFSET('Hygiene Data'!$G$12,0,10*ROW('Hygiene Data'!G18)))</f>
        <v/>
      </c>
      <c r="DZ24" s="297" t="str">
        <f ca="true">+IF(OFFSET('Hygiene Data'!$G$13,0,10*ROW('Hygiene Data'!G18))="","",OFFSET('Hygiene Data'!$G$13,0,10*ROW('Hygiene Data'!G18)))</f>
        <v/>
      </c>
      <c r="EA24" s="297" t="str">
        <f ca="true">+IF(OFFSET('Hygiene Data'!$H$11,0,10*ROW('Hygiene Data'!H18))="","",OFFSET('Hygiene Data'!$H$11,0,10*ROW('Hygiene Data'!H18)))</f>
        <v/>
      </c>
      <c r="EB24" s="297" t="str">
        <f ca="true">+IF(OFFSET('Hygiene Data'!$H$12,0,10*ROW('Hygiene Data'!H18))="","",OFFSET('Hygiene Data'!$H$12,0,10*ROW('Hygiene Data'!H18)))</f>
        <v/>
      </c>
      <c r="EC24" s="297" t="str">
        <f ca="true">+IF(OFFSET('Hygiene Data'!$H$13,0,10*ROW('Hygiene Data'!H18))="","",OFFSET('Hygiene Data'!$H$13,0,10*ROW('Hygiene Data'!H18)))</f>
        <v>No</v>
      </c>
      <c r="ED24" s="297" t="str">
        <f ca="true">+IF(OFFSET('Hygiene Data'!$I$11,0,10*ROW('Hygiene Data'!I18))="","",OFFSET('Hygiene Data'!$I$11,0,10*ROW('Hygiene Data'!I18)))</f>
        <v/>
      </c>
      <c r="EE24" s="297" t="str">
        <f ca="true">+IF(OFFSET('Hygiene Data'!$I$12,0,10*ROW('Hygiene Data'!I18))="","",OFFSET('Hygiene Data'!$I$12,0,10*ROW('Hygiene Data'!I18)))</f>
        <v/>
      </c>
      <c r="EF24" s="297"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53"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97"/>
      <c r="BS25" s="297" t="str">
        <f ca="true">+IF(OFFSET('Water Data'!$D$27,0,10*ROW('Water Data'!D19))="","",OFFSET('Water Data'!$D$27,0,10*ROW('Water Data'!D19)))</f>
        <v/>
      </c>
      <c r="BT25" s="297" t="str">
        <f ca="true">+IF(OFFSET('Water Data'!$D$28,0,10*ROW('Water Data'!D19))="","",OFFSET('Water Data'!$D$28,0,10*ROW('Water Data'!D19)))</f>
        <v/>
      </c>
      <c r="BU25" s="297" t="str">
        <f ca="true">+IF(OFFSET('Water Data'!$D$29,0,10*ROW('Water Data'!D19))="","",OFFSET('Water Data'!$D$29,0,10*ROW('Water Data'!D19)))</f>
        <v/>
      </c>
      <c r="BV25" s="297" t="str">
        <f ca="true">+IF(OFFSET('Water Data'!$E$27,0,10*ROW('Water Data'!E19))="","",OFFSET('Water Data'!$E$27,0,10*ROW('Water Data'!E19)))</f>
        <v/>
      </c>
      <c r="BW25" s="297" t="str">
        <f ca="true">+IF(OFFSET('Water Data'!$E$28,0,10*ROW('Water Data'!E19))="","",OFFSET('Water Data'!$E$28,0,10*ROW('Water Data'!E19)))</f>
        <v/>
      </c>
      <c r="BX25" s="297" t="str">
        <f ca="true">+IF(OFFSET('Water Data'!$E$29,0,10*ROW('Water Data'!E19))="","",OFFSET('Water Data'!$E$29,0,10*ROW('Water Data'!E19)))</f>
        <v/>
      </c>
      <c r="BY25" s="297" t="str">
        <f ca="true">+IF(OFFSET('Water Data'!$F$27,0,10*ROW('Water Data'!F19))="","",OFFSET('Water Data'!$F$27,0,10*ROW('Water Data'!F19)))</f>
        <v/>
      </c>
      <c r="BZ25" s="297" t="str">
        <f ca="true">+IF(OFFSET('Water Data'!$F$28,0,10*ROW('Water Data'!F19))="","",OFFSET('Water Data'!$F$28,0,10*ROW('Water Data'!F19)))</f>
        <v/>
      </c>
      <c r="CA25" s="297" t="str">
        <f ca="true">+IF(OFFSET('Water Data'!$F$29,0,10*ROW('Water Data'!F19))="","",OFFSET('Water Data'!$F$29,0,10*ROW('Water Data'!F19)))</f>
        <v/>
      </c>
      <c r="CB25" s="297" t="str">
        <f ca="true">+IF(OFFSET('Water Data'!$G$27,0,10*ROW('Water Data'!G19))="","",OFFSET('Water Data'!$G$27,0,10*ROW('Water Data'!G19)))</f>
        <v/>
      </c>
      <c r="CC25" s="297" t="str">
        <f ca="true">+IF(OFFSET('Water Data'!$G$28,0,10*ROW('Water Data'!G19))="","",OFFSET('Water Data'!$G$28,0,10*ROW('Water Data'!G19)))</f>
        <v/>
      </c>
      <c r="CD25" s="297" t="str">
        <f ca="true">+IF(OFFSET('Water Data'!$G$29,0,10*ROW('Water Data'!G19))="","",OFFSET('Water Data'!$G$29,0,10*ROW('Water Data'!G19)))</f>
        <v/>
      </c>
      <c r="CE25" s="297" t="str">
        <f ca="true">+IF(OFFSET('Water Data'!$H$27,0,10*ROW('Water Data'!H19))="","",OFFSET('Water Data'!$H$27,0,10*ROW('Water Data'!H19)))</f>
        <v/>
      </c>
      <c r="CF25" s="297" t="str">
        <f ca="true">+IF(OFFSET('Water Data'!$H$28,0,10*ROW('Water Data'!H19))="","",OFFSET('Water Data'!$H$28,0,10*ROW('Water Data'!H19)))</f>
        <v/>
      </c>
      <c r="CG25" s="297" t="str">
        <f ca="true">+IF(OFFSET('Water Data'!$H$29,0,10*ROW('Water Data'!H19))="","",OFFSET('Water Data'!$H$29,0,10*ROW('Water Data'!H19)))</f>
        <v/>
      </c>
      <c r="CH25" s="297" t="str">
        <f ca="true">+IF(OFFSET('Water Data'!$I$27,0,10*ROW('Water Data'!I19))="","",OFFSET('Water Data'!$I$27,0,10*ROW('Water Data'!I19)))</f>
        <v/>
      </c>
      <c r="CI25" s="297" t="str">
        <f ca="true">+IF(OFFSET('Water Data'!$I$28,0,10*ROW('Water Data'!I19))="","",OFFSET('Water Data'!$I$28,0,10*ROW('Water Data'!I19)))</f>
        <v/>
      </c>
      <c r="CJ25" s="297" t="str">
        <f ca="true">+IF(OFFSET('Water Data'!$I$29,0,10*ROW('Water Data'!I19))="","",OFFSET('Water Data'!$I$29,0,10*ROW('Water Data'!I19)))</f>
        <v/>
      </c>
      <c r="CK25" s="297" t="str">
        <f ca="true">+IF(OFFSET('Sanitation Data'!$D$28,0,10*ROW('Sanitation Data'!D19))="","",OFFSET('Sanitation Data'!$D$28,0,10*ROW('Sanitation Data'!D19)))</f>
        <v/>
      </c>
      <c r="CL25" s="297" t="str">
        <f ca="true">+IF(OFFSET('Sanitation Data'!$D$29,0,10*ROW('Sanitation Data'!D19))="","",OFFSET('Sanitation Data'!$D$29,0,10*ROW('Sanitation Data'!D19)))</f>
        <v/>
      </c>
      <c r="CM25" s="297" t="str">
        <f ca="true">+IF(OFFSET('Sanitation Data'!$D$30,0,10*ROW('Sanitation Data'!D19))="","",OFFSET('Sanitation Data'!$D$30,0,10*ROW('Sanitation Data'!D19)))</f>
        <v/>
      </c>
      <c r="CN25" s="297" t="str">
        <f ca="true">+IF(OFFSET('Sanitation Data'!$D$31,0,10*ROW('Sanitation Data'!D19))="","",OFFSET('Sanitation Data'!$D$31,0,10*ROW('Sanitation Data'!D19)))</f>
        <v/>
      </c>
      <c r="CO25" s="297" t="str">
        <f ca="true">+IF(OFFSET('Sanitation Data'!$D$32,0,10*ROW('Sanitation Data'!D19))="","",OFFSET('Sanitation Data'!$D$32,0,10*ROW('Sanitation Data'!D19)))</f>
        <v/>
      </c>
      <c r="CP25" s="297" t="str">
        <f ca="true">+IF(OFFSET('Sanitation Data'!$E$28,0,10*ROW('Sanitation Data'!E19))="","",OFFSET('Sanitation Data'!$E$28,0,10*ROW('Sanitation Data'!E19)))</f>
        <v/>
      </c>
      <c r="CQ25" s="297" t="str">
        <f ca="true">+IF(OFFSET('Sanitation Data'!$E$29,0,10*ROW('Sanitation Data'!E19))="","",OFFSET('Sanitation Data'!$E$29,0,10*ROW('Sanitation Data'!E19)))</f>
        <v/>
      </c>
      <c r="CR25" s="297" t="str">
        <f ca="true">+IF(OFFSET('Sanitation Data'!$E$30,0,10*ROW('Sanitation Data'!E19))="","",OFFSET('Sanitation Data'!$E$30,0,10*ROW('Sanitation Data'!E19)))</f>
        <v/>
      </c>
      <c r="CS25" s="297" t="str">
        <f ca="true">+IF(OFFSET('Sanitation Data'!$E$31,0,10*ROW('Sanitation Data'!E19))="","",OFFSET('Sanitation Data'!$E$31,0,10*ROW('Sanitation Data'!E19)))</f>
        <v/>
      </c>
      <c r="CT25" s="297" t="str">
        <f ca="true">+IF(OFFSET('Sanitation Data'!$E$32,0,10*ROW('Sanitation Data'!E19))="","",OFFSET('Sanitation Data'!$E$32,0,10*ROW('Sanitation Data'!E19)))</f>
        <v/>
      </c>
      <c r="CU25" s="297" t="str">
        <f ca="true">+IF(OFFSET('Sanitation Data'!$F$28,0,10*ROW('Sanitation Data'!F19))="","",OFFSET('Sanitation Data'!$F$28,0,10*ROW('Sanitation Data'!F19)))</f>
        <v/>
      </c>
      <c r="CV25" s="297" t="str">
        <f ca="true">+IF(OFFSET('Sanitation Data'!$F$29,0,10*ROW('Sanitation Data'!F19))="","",OFFSET('Sanitation Data'!$F$29,0,10*ROW('Sanitation Data'!F19)))</f>
        <v/>
      </c>
      <c r="CW25" s="297" t="str">
        <f ca="true">+IF(OFFSET('Sanitation Data'!$F$30,0,10*ROW('Sanitation Data'!F19))="","",OFFSET('Sanitation Data'!$F$30,0,10*ROW('Sanitation Data'!F19)))</f>
        <v/>
      </c>
      <c r="CX25" s="297" t="str">
        <f ca="true">+IF(OFFSET('Sanitation Data'!$F$31,0,10*ROW('Sanitation Data'!F19))="","",OFFSET('Sanitation Data'!$F$31,0,10*ROW('Sanitation Data'!F19)))</f>
        <v/>
      </c>
      <c r="CY25" s="297" t="str">
        <f ca="true">+IF(OFFSET('Sanitation Data'!$F$32,0,10*ROW('Sanitation Data'!F19))="","",OFFSET('Sanitation Data'!$F$32,0,10*ROW('Sanitation Data'!F19)))</f>
        <v/>
      </c>
      <c r="CZ25" s="297" t="str">
        <f ca="true">+IF(OFFSET('Sanitation Data'!$G$28,0,10*ROW('Sanitation Data'!G19))="","",OFFSET('Sanitation Data'!$G$28,0,10*ROW('Sanitation Data'!G19)))</f>
        <v/>
      </c>
      <c r="DA25" s="297" t="str">
        <f ca="true">+IF(OFFSET('Sanitation Data'!$G$29,0,10*ROW('Sanitation Data'!G19))="","",OFFSET('Sanitation Data'!$G$29,0,10*ROW('Sanitation Data'!G19)))</f>
        <v/>
      </c>
      <c r="DB25" s="297" t="str">
        <f ca="true">+IF(OFFSET('Sanitation Data'!$G$30,0,10*ROW('Sanitation Data'!G19))="","",OFFSET('Sanitation Data'!$G$30,0,10*ROW('Sanitation Data'!G19)))</f>
        <v/>
      </c>
      <c r="DC25" s="297" t="str">
        <f ca="true">+IF(OFFSET('Sanitation Data'!$G$31,0,10*ROW('Sanitation Data'!G19))="","",OFFSET('Sanitation Data'!$G$31,0,10*ROW('Sanitation Data'!G19)))</f>
        <v/>
      </c>
      <c r="DD25" s="297" t="str">
        <f ca="true">+IF(OFFSET('Sanitation Data'!$G$32,0,10*ROW('Sanitation Data'!G19))="","",OFFSET('Sanitation Data'!$G$32,0,10*ROW('Sanitation Data'!G19)))</f>
        <v/>
      </c>
      <c r="DE25" s="297" t="str">
        <f ca="true">+IF(OFFSET('Sanitation Data'!$H$28,0,10*ROW('Sanitation Data'!H19))="","",OFFSET('Sanitation Data'!$H$28,0,10*ROW('Sanitation Data'!H19)))</f>
        <v/>
      </c>
      <c r="DF25" s="297" t="str">
        <f ca="true">+IF(OFFSET('Sanitation Data'!$H$29,0,10*ROW('Sanitation Data'!H19))="","",OFFSET('Sanitation Data'!$H$29,0,10*ROW('Sanitation Data'!H19)))</f>
        <v/>
      </c>
      <c r="DG25" s="297" t="str">
        <f ca="true">+IF(OFFSET('Sanitation Data'!$H$30,0,10*ROW('Sanitation Data'!H19))="","",OFFSET('Sanitation Data'!$H$30,0,10*ROW('Sanitation Data'!H19)))</f>
        <v/>
      </c>
      <c r="DH25" s="297" t="str">
        <f ca="true">+IF(OFFSET('Sanitation Data'!$H$31,0,10*ROW('Sanitation Data'!H19))="","",OFFSET('Sanitation Data'!$H$31,0,10*ROW('Sanitation Data'!H19)))</f>
        <v/>
      </c>
      <c r="DI25" s="297" t="str">
        <f ca="true">+IF(OFFSET('Sanitation Data'!$H$32,0,10*ROW('Sanitation Data'!H19))="","",OFFSET('Sanitation Data'!$H$32,0,10*ROW('Sanitation Data'!H19)))</f>
        <v/>
      </c>
      <c r="DJ25" s="297" t="str">
        <f ca="true">+IF(OFFSET('Sanitation Data'!$I$28,0,10*ROW('Sanitation Data'!I19))="","",OFFSET('Sanitation Data'!$I$28,0,10*ROW('Sanitation Data'!I19)))</f>
        <v/>
      </c>
      <c r="DK25" s="297" t="str">
        <f ca="true">+IF(OFFSET('Sanitation Data'!$I$29,0,10*ROW('Sanitation Data'!I19))="","",OFFSET('Sanitation Data'!$I$29,0,10*ROW('Sanitation Data'!I19)))</f>
        <v/>
      </c>
      <c r="DL25" s="297" t="str">
        <f ca="true">+IF(OFFSET('Sanitation Data'!$I$30,0,10*ROW('Sanitation Data'!I19))="","",OFFSET('Sanitation Data'!$I$30,0,10*ROW('Sanitation Data'!I19)))</f>
        <v/>
      </c>
      <c r="DM25" s="297" t="str">
        <f ca="true">+IF(OFFSET('Sanitation Data'!$I$31,0,10*ROW('Sanitation Data'!I19))="","",OFFSET('Sanitation Data'!$I$31,0,10*ROW('Sanitation Data'!I19)))</f>
        <v/>
      </c>
      <c r="DN25" s="297" t="str">
        <f ca="true">+IF(OFFSET('Sanitation Data'!$I$32,0,10*ROW('Sanitation Data'!I19))="","",OFFSET('Sanitation Data'!$I$32,0,10*ROW('Sanitation Data'!I19)))</f>
        <v/>
      </c>
      <c r="DO25" s="297" t="str">
        <f ca="true">+IF(OFFSET('Hygiene Data'!$D$11,0,10*ROW('Hygiene Data'!D19))="","",OFFSET('Hygiene Data'!$D$11,0,10*ROW('Hygiene Data'!D19)))</f>
        <v/>
      </c>
      <c r="DP25" s="297" t="str">
        <f ca="true">+IF(OFFSET('Hygiene Data'!$D$12,0,10*ROW('Hygiene Data'!D19))="","",OFFSET('Hygiene Data'!$D$12,0,10*ROW('Hygiene Data'!D19)))</f>
        <v/>
      </c>
      <c r="DQ25" s="297" t="str">
        <f ca="true">+IF(OFFSET('Hygiene Data'!$D$13,0,10*ROW('Hygiene Data'!D19))="","",OFFSET('Hygiene Data'!$D$13,0,10*ROW('Hygiene Data'!D19)))</f>
        <v/>
      </c>
      <c r="DR25" s="297" t="str">
        <f ca="true">+IF(OFFSET('Hygiene Data'!$E$11,0,10*ROW('Hygiene Data'!E19))="","",OFFSET('Hygiene Data'!$E$11,0,10*ROW('Hygiene Data'!E19)))</f>
        <v/>
      </c>
      <c r="DS25" s="297" t="str">
        <f ca="true">+IF(OFFSET('Hygiene Data'!$E$12,0,10*ROW('Hygiene Data'!E19))="","",OFFSET('Hygiene Data'!$E$12,0,10*ROW('Hygiene Data'!E19)))</f>
        <v/>
      </c>
      <c r="DT25" s="297" t="str">
        <f ca="true">+IF(OFFSET('Hygiene Data'!$E$13,0,10*ROW('Hygiene Data'!E19))="","",OFFSET('Hygiene Data'!$E$13,0,10*ROW('Hygiene Data'!E19)))</f>
        <v/>
      </c>
      <c r="DU25" s="297" t="str">
        <f ca="true">+IF(OFFSET('Hygiene Data'!$F$11,0,10*ROW('Hygiene Data'!F19))="","",OFFSET('Hygiene Data'!$F$11,0,10*ROW('Hygiene Data'!F19)))</f>
        <v/>
      </c>
      <c r="DV25" s="297" t="str">
        <f ca="true">+IF(OFFSET('Hygiene Data'!$F$12,0,10*ROW('Hygiene Data'!F19))="","",OFFSET('Hygiene Data'!$F$12,0,10*ROW('Hygiene Data'!F19)))</f>
        <v/>
      </c>
      <c r="DW25" s="297" t="str">
        <f ca="true">+IF(OFFSET('Hygiene Data'!$F$13,0,10*ROW('Hygiene Data'!F19))="","",OFFSET('Hygiene Data'!$F$13,0,10*ROW('Hygiene Data'!F19)))</f>
        <v/>
      </c>
      <c r="DX25" s="297" t="str">
        <f ca="true">+IF(OFFSET('Hygiene Data'!$G$11,0,10*ROW('Hygiene Data'!G19))="","",OFFSET('Hygiene Data'!$G$11,0,10*ROW('Hygiene Data'!G19)))</f>
        <v/>
      </c>
      <c r="DY25" s="297" t="str">
        <f ca="true">+IF(OFFSET('Hygiene Data'!$G$12,0,10*ROW('Hygiene Data'!G19))="","",OFFSET('Hygiene Data'!$G$12,0,10*ROW('Hygiene Data'!G19)))</f>
        <v/>
      </c>
      <c r="DZ25" s="297" t="str">
        <f ca="true">+IF(OFFSET('Hygiene Data'!$G$13,0,10*ROW('Hygiene Data'!G19))="","",OFFSET('Hygiene Data'!$G$13,0,10*ROW('Hygiene Data'!G19)))</f>
        <v/>
      </c>
      <c r="EA25" s="297" t="str">
        <f ca="true">+IF(OFFSET('Hygiene Data'!$H$11,0,10*ROW('Hygiene Data'!H19))="","",OFFSET('Hygiene Data'!$H$11,0,10*ROW('Hygiene Data'!H19)))</f>
        <v/>
      </c>
      <c r="EB25" s="297" t="str">
        <f ca="true">+IF(OFFSET('Hygiene Data'!$H$12,0,10*ROW('Hygiene Data'!H19))="","",OFFSET('Hygiene Data'!$H$12,0,10*ROW('Hygiene Data'!H19)))</f>
        <v/>
      </c>
      <c r="EC25" s="297" t="str">
        <f ca="true">+IF(OFFSET('Hygiene Data'!$H$13,0,10*ROW('Hygiene Data'!H19))="","",OFFSET('Hygiene Data'!$H$13,0,10*ROW('Hygiene Data'!H19)))</f>
        <v/>
      </c>
      <c r="ED25" s="297" t="str">
        <f ca="true">+IF(OFFSET('Hygiene Data'!$I$11,0,10*ROW('Hygiene Data'!I19))="","",OFFSET('Hygiene Data'!$I$11,0,10*ROW('Hygiene Data'!I19)))</f>
        <v/>
      </c>
      <c r="EE25" s="297" t="str">
        <f ca="true">+IF(OFFSET('Hygiene Data'!$I$12,0,10*ROW('Hygiene Data'!I19))="","",OFFSET('Hygiene Data'!$I$12,0,10*ROW('Hygiene Data'!I19)))</f>
        <v/>
      </c>
      <c r="EF25" s="297"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53"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97"/>
      <c r="BS26" s="297" t="str">
        <f ca="true">+IF(OFFSET('Water Data'!$D$27,0,10*ROW('Water Data'!D20))="","",OFFSET('Water Data'!$D$27,0,10*ROW('Water Data'!D20)))</f>
        <v/>
      </c>
      <c r="BT26" s="297" t="str">
        <f ca="true">+IF(OFFSET('Water Data'!$D$28,0,10*ROW('Water Data'!D20))="","",OFFSET('Water Data'!$D$28,0,10*ROW('Water Data'!D20)))</f>
        <v/>
      </c>
      <c r="BU26" s="297" t="str">
        <f ca="true">+IF(OFFSET('Water Data'!$D$29,0,10*ROW('Water Data'!D20))="","",OFFSET('Water Data'!$D$29,0,10*ROW('Water Data'!D20)))</f>
        <v/>
      </c>
      <c r="BV26" s="297" t="str">
        <f ca="true">+IF(OFFSET('Water Data'!$E$27,0,10*ROW('Water Data'!E20))="","",OFFSET('Water Data'!$E$27,0,10*ROW('Water Data'!E20)))</f>
        <v/>
      </c>
      <c r="BW26" s="297" t="str">
        <f ca="true">+IF(OFFSET('Water Data'!$E$28,0,10*ROW('Water Data'!E20))="","",OFFSET('Water Data'!$E$28,0,10*ROW('Water Data'!E20)))</f>
        <v/>
      </c>
      <c r="BX26" s="297" t="str">
        <f ca="true">+IF(OFFSET('Water Data'!$E$29,0,10*ROW('Water Data'!E20))="","",OFFSET('Water Data'!$E$29,0,10*ROW('Water Data'!E20)))</f>
        <v/>
      </c>
      <c r="BY26" s="297" t="str">
        <f ca="true">+IF(OFFSET('Water Data'!$F$27,0,10*ROW('Water Data'!F20))="","",OFFSET('Water Data'!$F$27,0,10*ROW('Water Data'!F20)))</f>
        <v/>
      </c>
      <c r="BZ26" s="297" t="str">
        <f ca="true">+IF(OFFSET('Water Data'!$F$28,0,10*ROW('Water Data'!F20))="","",OFFSET('Water Data'!$F$28,0,10*ROW('Water Data'!F20)))</f>
        <v/>
      </c>
      <c r="CA26" s="297" t="str">
        <f ca="true">+IF(OFFSET('Water Data'!$F$29,0,10*ROW('Water Data'!F20))="","",OFFSET('Water Data'!$F$29,0,10*ROW('Water Data'!F20)))</f>
        <v/>
      </c>
      <c r="CB26" s="297" t="str">
        <f ca="true">+IF(OFFSET('Water Data'!$G$27,0,10*ROW('Water Data'!G20))="","",OFFSET('Water Data'!$G$27,0,10*ROW('Water Data'!G20)))</f>
        <v/>
      </c>
      <c r="CC26" s="297" t="str">
        <f ca="true">+IF(OFFSET('Water Data'!$G$28,0,10*ROW('Water Data'!G20))="","",OFFSET('Water Data'!$G$28,0,10*ROW('Water Data'!G20)))</f>
        <v/>
      </c>
      <c r="CD26" s="297" t="str">
        <f ca="true">+IF(OFFSET('Water Data'!$G$29,0,10*ROW('Water Data'!G20))="","",OFFSET('Water Data'!$G$29,0,10*ROW('Water Data'!G20)))</f>
        <v/>
      </c>
      <c r="CE26" s="297" t="str">
        <f ca="true">+IF(OFFSET('Water Data'!$H$27,0,10*ROW('Water Data'!H20))="","",OFFSET('Water Data'!$H$27,0,10*ROW('Water Data'!H20)))</f>
        <v/>
      </c>
      <c r="CF26" s="297" t="str">
        <f ca="true">+IF(OFFSET('Water Data'!$H$28,0,10*ROW('Water Data'!H20))="","",OFFSET('Water Data'!$H$28,0,10*ROW('Water Data'!H20)))</f>
        <v/>
      </c>
      <c r="CG26" s="297" t="str">
        <f ca="true">+IF(OFFSET('Water Data'!$H$29,0,10*ROW('Water Data'!H20))="","",OFFSET('Water Data'!$H$29,0,10*ROW('Water Data'!H20)))</f>
        <v/>
      </c>
      <c r="CH26" s="297" t="str">
        <f ca="true">+IF(OFFSET('Water Data'!$I$27,0,10*ROW('Water Data'!I20))="","",OFFSET('Water Data'!$I$27,0,10*ROW('Water Data'!I20)))</f>
        <v/>
      </c>
      <c r="CI26" s="297" t="str">
        <f ca="true">+IF(OFFSET('Water Data'!$I$28,0,10*ROW('Water Data'!I20))="","",OFFSET('Water Data'!$I$28,0,10*ROW('Water Data'!I20)))</f>
        <v/>
      </c>
      <c r="CJ26" s="297" t="str">
        <f ca="true">+IF(OFFSET('Water Data'!$I$29,0,10*ROW('Water Data'!I20))="","",OFFSET('Water Data'!$I$29,0,10*ROW('Water Data'!I20)))</f>
        <v/>
      </c>
      <c r="CK26" s="297" t="str">
        <f ca="true">+IF(OFFSET('Sanitation Data'!$D$28,0,10*ROW('Sanitation Data'!D20))="","",OFFSET('Sanitation Data'!$D$28,0,10*ROW('Sanitation Data'!D20)))</f>
        <v/>
      </c>
      <c r="CL26" s="297" t="str">
        <f ca="true">+IF(OFFSET('Sanitation Data'!$D$29,0,10*ROW('Sanitation Data'!D20))="","",OFFSET('Sanitation Data'!$D$29,0,10*ROW('Sanitation Data'!D20)))</f>
        <v/>
      </c>
      <c r="CM26" s="297" t="str">
        <f ca="true">+IF(OFFSET('Sanitation Data'!$D$30,0,10*ROW('Sanitation Data'!D20))="","",OFFSET('Sanitation Data'!$D$30,0,10*ROW('Sanitation Data'!D20)))</f>
        <v/>
      </c>
      <c r="CN26" s="297" t="str">
        <f ca="true">+IF(OFFSET('Sanitation Data'!$D$31,0,10*ROW('Sanitation Data'!D20))="","",OFFSET('Sanitation Data'!$D$31,0,10*ROW('Sanitation Data'!D20)))</f>
        <v/>
      </c>
      <c r="CO26" s="297" t="str">
        <f ca="true">+IF(OFFSET('Sanitation Data'!$D$32,0,10*ROW('Sanitation Data'!D20))="","",OFFSET('Sanitation Data'!$D$32,0,10*ROW('Sanitation Data'!D20)))</f>
        <v/>
      </c>
      <c r="CP26" s="297" t="str">
        <f ca="true">+IF(OFFSET('Sanitation Data'!$E$28,0,10*ROW('Sanitation Data'!E20))="","",OFFSET('Sanitation Data'!$E$28,0,10*ROW('Sanitation Data'!E20)))</f>
        <v/>
      </c>
      <c r="CQ26" s="297" t="str">
        <f ca="true">+IF(OFFSET('Sanitation Data'!$E$29,0,10*ROW('Sanitation Data'!E20))="","",OFFSET('Sanitation Data'!$E$29,0,10*ROW('Sanitation Data'!E20)))</f>
        <v/>
      </c>
      <c r="CR26" s="297" t="str">
        <f ca="true">+IF(OFFSET('Sanitation Data'!$E$30,0,10*ROW('Sanitation Data'!E20))="","",OFFSET('Sanitation Data'!$E$30,0,10*ROW('Sanitation Data'!E20)))</f>
        <v/>
      </c>
      <c r="CS26" s="297" t="str">
        <f ca="true">+IF(OFFSET('Sanitation Data'!$E$31,0,10*ROW('Sanitation Data'!E20))="","",OFFSET('Sanitation Data'!$E$31,0,10*ROW('Sanitation Data'!E20)))</f>
        <v/>
      </c>
      <c r="CT26" s="297" t="str">
        <f ca="true">+IF(OFFSET('Sanitation Data'!$E$32,0,10*ROW('Sanitation Data'!E20))="","",OFFSET('Sanitation Data'!$E$32,0,10*ROW('Sanitation Data'!E20)))</f>
        <v/>
      </c>
      <c r="CU26" s="297" t="str">
        <f ca="true">+IF(OFFSET('Sanitation Data'!$F$28,0,10*ROW('Sanitation Data'!F20))="","",OFFSET('Sanitation Data'!$F$28,0,10*ROW('Sanitation Data'!F20)))</f>
        <v/>
      </c>
      <c r="CV26" s="297" t="str">
        <f ca="true">+IF(OFFSET('Sanitation Data'!$F$29,0,10*ROW('Sanitation Data'!F20))="","",OFFSET('Sanitation Data'!$F$29,0,10*ROW('Sanitation Data'!F20)))</f>
        <v/>
      </c>
      <c r="CW26" s="297" t="str">
        <f ca="true">+IF(OFFSET('Sanitation Data'!$F$30,0,10*ROW('Sanitation Data'!F20))="","",OFFSET('Sanitation Data'!$F$30,0,10*ROW('Sanitation Data'!F20)))</f>
        <v/>
      </c>
      <c r="CX26" s="297" t="str">
        <f ca="true">+IF(OFFSET('Sanitation Data'!$F$31,0,10*ROW('Sanitation Data'!F20))="","",OFFSET('Sanitation Data'!$F$31,0,10*ROW('Sanitation Data'!F20)))</f>
        <v/>
      </c>
      <c r="CY26" s="297" t="str">
        <f ca="true">+IF(OFFSET('Sanitation Data'!$F$32,0,10*ROW('Sanitation Data'!F20))="","",OFFSET('Sanitation Data'!$F$32,0,10*ROW('Sanitation Data'!F20)))</f>
        <v/>
      </c>
      <c r="CZ26" s="297" t="str">
        <f ca="true">+IF(OFFSET('Sanitation Data'!$G$28,0,10*ROW('Sanitation Data'!G20))="","",OFFSET('Sanitation Data'!$G$28,0,10*ROW('Sanitation Data'!G20)))</f>
        <v/>
      </c>
      <c r="DA26" s="297" t="str">
        <f ca="true">+IF(OFFSET('Sanitation Data'!$G$29,0,10*ROW('Sanitation Data'!G20))="","",OFFSET('Sanitation Data'!$G$29,0,10*ROW('Sanitation Data'!G20)))</f>
        <v/>
      </c>
      <c r="DB26" s="297" t="str">
        <f ca="true">+IF(OFFSET('Sanitation Data'!$G$30,0,10*ROW('Sanitation Data'!G20))="","",OFFSET('Sanitation Data'!$G$30,0,10*ROW('Sanitation Data'!G20)))</f>
        <v/>
      </c>
      <c r="DC26" s="297" t="str">
        <f ca="true">+IF(OFFSET('Sanitation Data'!$G$31,0,10*ROW('Sanitation Data'!G20))="","",OFFSET('Sanitation Data'!$G$31,0,10*ROW('Sanitation Data'!G20)))</f>
        <v/>
      </c>
      <c r="DD26" s="297" t="str">
        <f ca="true">+IF(OFFSET('Sanitation Data'!$G$32,0,10*ROW('Sanitation Data'!G20))="","",OFFSET('Sanitation Data'!$G$32,0,10*ROW('Sanitation Data'!G20)))</f>
        <v/>
      </c>
      <c r="DE26" s="297" t="str">
        <f ca="true">+IF(OFFSET('Sanitation Data'!$H$28,0,10*ROW('Sanitation Data'!H20))="","",OFFSET('Sanitation Data'!$H$28,0,10*ROW('Sanitation Data'!H20)))</f>
        <v/>
      </c>
      <c r="DF26" s="297" t="str">
        <f ca="true">+IF(OFFSET('Sanitation Data'!$H$29,0,10*ROW('Sanitation Data'!H20))="","",OFFSET('Sanitation Data'!$H$29,0,10*ROW('Sanitation Data'!H20)))</f>
        <v/>
      </c>
      <c r="DG26" s="297" t="str">
        <f ca="true">+IF(OFFSET('Sanitation Data'!$H$30,0,10*ROW('Sanitation Data'!H20))="","",OFFSET('Sanitation Data'!$H$30,0,10*ROW('Sanitation Data'!H20)))</f>
        <v/>
      </c>
      <c r="DH26" s="297" t="str">
        <f ca="true">+IF(OFFSET('Sanitation Data'!$H$31,0,10*ROW('Sanitation Data'!H20))="","",OFFSET('Sanitation Data'!$H$31,0,10*ROW('Sanitation Data'!H20)))</f>
        <v/>
      </c>
      <c r="DI26" s="297" t="str">
        <f ca="true">+IF(OFFSET('Sanitation Data'!$H$32,0,10*ROW('Sanitation Data'!H20))="","",OFFSET('Sanitation Data'!$H$32,0,10*ROW('Sanitation Data'!H20)))</f>
        <v/>
      </c>
      <c r="DJ26" s="297" t="str">
        <f ca="true">+IF(OFFSET('Sanitation Data'!$I$28,0,10*ROW('Sanitation Data'!I20))="","",OFFSET('Sanitation Data'!$I$28,0,10*ROW('Sanitation Data'!I20)))</f>
        <v/>
      </c>
      <c r="DK26" s="297" t="str">
        <f ca="true">+IF(OFFSET('Sanitation Data'!$I$29,0,10*ROW('Sanitation Data'!I20))="","",OFFSET('Sanitation Data'!$I$29,0,10*ROW('Sanitation Data'!I20)))</f>
        <v/>
      </c>
      <c r="DL26" s="297" t="str">
        <f ca="true">+IF(OFFSET('Sanitation Data'!$I$30,0,10*ROW('Sanitation Data'!I20))="","",OFFSET('Sanitation Data'!$I$30,0,10*ROW('Sanitation Data'!I20)))</f>
        <v/>
      </c>
      <c r="DM26" s="297" t="str">
        <f ca="true">+IF(OFFSET('Sanitation Data'!$I$31,0,10*ROW('Sanitation Data'!I20))="","",OFFSET('Sanitation Data'!$I$31,0,10*ROW('Sanitation Data'!I20)))</f>
        <v/>
      </c>
      <c r="DN26" s="297" t="str">
        <f ca="true">+IF(OFFSET('Sanitation Data'!$I$32,0,10*ROW('Sanitation Data'!I20))="","",OFFSET('Sanitation Data'!$I$32,0,10*ROW('Sanitation Data'!I20)))</f>
        <v/>
      </c>
      <c r="DO26" s="297" t="str">
        <f ca="true">+IF(OFFSET('Hygiene Data'!$D$11,0,10*ROW('Hygiene Data'!D20))="","",OFFSET('Hygiene Data'!$D$11,0,10*ROW('Hygiene Data'!D20)))</f>
        <v/>
      </c>
      <c r="DP26" s="297" t="str">
        <f ca="true">+IF(OFFSET('Hygiene Data'!$D$12,0,10*ROW('Hygiene Data'!D20))="","",OFFSET('Hygiene Data'!$D$12,0,10*ROW('Hygiene Data'!D20)))</f>
        <v/>
      </c>
      <c r="DQ26" s="297" t="str">
        <f ca="true">+IF(OFFSET('Hygiene Data'!$D$13,0,10*ROW('Hygiene Data'!D20))="","",OFFSET('Hygiene Data'!$D$13,0,10*ROW('Hygiene Data'!D20)))</f>
        <v/>
      </c>
      <c r="DR26" s="297" t="str">
        <f ca="true">+IF(OFFSET('Hygiene Data'!$E$11,0,10*ROW('Hygiene Data'!E20))="","",OFFSET('Hygiene Data'!$E$11,0,10*ROW('Hygiene Data'!E20)))</f>
        <v/>
      </c>
      <c r="DS26" s="297" t="str">
        <f ca="true">+IF(OFFSET('Hygiene Data'!$E$12,0,10*ROW('Hygiene Data'!E20))="","",OFFSET('Hygiene Data'!$E$12,0,10*ROW('Hygiene Data'!E20)))</f>
        <v/>
      </c>
      <c r="DT26" s="297" t="str">
        <f ca="true">+IF(OFFSET('Hygiene Data'!$E$13,0,10*ROW('Hygiene Data'!E20))="","",OFFSET('Hygiene Data'!$E$13,0,10*ROW('Hygiene Data'!E20)))</f>
        <v/>
      </c>
      <c r="DU26" s="297" t="str">
        <f ca="true">+IF(OFFSET('Hygiene Data'!$F$11,0,10*ROW('Hygiene Data'!F20))="","",OFFSET('Hygiene Data'!$F$11,0,10*ROW('Hygiene Data'!F20)))</f>
        <v/>
      </c>
      <c r="DV26" s="297" t="str">
        <f ca="true">+IF(OFFSET('Hygiene Data'!$F$12,0,10*ROW('Hygiene Data'!F20))="","",OFFSET('Hygiene Data'!$F$12,0,10*ROW('Hygiene Data'!F20)))</f>
        <v/>
      </c>
      <c r="DW26" s="297" t="str">
        <f ca="true">+IF(OFFSET('Hygiene Data'!$F$13,0,10*ROW('Hygiene Data'!F20))="","",OFFSET('Hygiene Data'!$F$13,0,10*ROW('Hygiene Data'!F20)))</f>
        <v/>
      </c>
      <c r="DX26" s="297" t="str">
        <f ca="true">+IF(OFFSET('Hygiene Data'!$G$11,0,10*ROW('Hygiene Data'!G20))="","",OFFSET('Hygiene Data'!$G$11,0,10*ROW('Hygiene Data'!G20)))</f>
        <v/>
      </c>
      <c r="DY26" s="297" t="str">
        <f ca="true">+IF(OFFSET('Hygiene Data'!$G$12,0,10*ROW('Hygiene Data'!G20))="","",OFFSET('Hygiene Data'!$G$12,0,10*ROW('Hygiene Data'!G20)))</f>
        <v/>
      </c>
      <c r="DZ26" s="297" t="str">
        <f ca="true">+IF(OFFSET('Hygiene Data'!$G$13,0,10*ROW('Hygiene Data'!G20))="","",OFFSET('Hygiene Data'!$G$13,0,10*ROW('Hygiene Data'!G20)))</f>
        <v/>
      </c>
      <c r="EA26" s="297" t="str">
        <f ca="true">+IF(OFFSET('Hygiene Data'!$H$11,0,10*ROW('Hygiene Data'!H20))="","",OFFSET('Hygiene Data'!$H$11,0,10*ROW('Hygiene Data'!H20)))</f>
        <v/>
      </c>
      <c r="EB26" s="297" t="str">
        <f ca="true">+IF(OFFSET('Hygiene Data'!$H$12,0,10*ROW('Hygiene Data'!H20))="","",OFFSET('Hygiene Data'!$H$12,0,10*ROW('Hygiene Data'!H20)))</f>
        <v/>
      </c>
      <c r="EC26" s="297" t="str">
        <f ca="true">+IF(OFFSET('Hygiene Data'!$H$13,0,10*ROW('Hygiene Data'!H20))="","",OFFSET('Hygiene Data'!$H$13,0,10*ROW('Hygiene Data'!H20)))</f>
        <v/>
      </c>
      <c r="ED26" s="297" t="str">
        <f ca="true">+IF(OFFSET('Hygiene Data'!$I$11,0,10*ROW('Hygiene Data'!I20))="","",OFFSET('Hygiene Data'!$I$11,0,10*ROW('Hygiene Data'!I20)))</f>
        <v/>
      </c>
      <c r="EE26" s="297" t="str">
        <f ca="true">+IF(OFFSET('Hygiene Data'!$I$12,0,10*ROW('Hygiene Data'!I20))="","",OFFSET('Hygiene Data'!$I$12,0,10*ROW('Hygiene Data'!I20)))</f>
        <v/>
      </c>
      <c r="EF26" s="297"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53"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97"/>
      <c r="BS27" s="297" t="str">
        <f ca="true">+IF(OFFSET('Water Data'!$D$27,0,10*ROW('Water Data'!D21))="","",OFFSET('Water Data'!$D$27,0,10*ROW('Water Data'!D21)))</f>
        <v/>
      </c>
      <c r="BT27" s="297" t="str">
        <f ca="true">+IF(OFFSET('Water Data'!$D$28,0,10*ROW('Water Data'!D21))="","",OFFSET('Water Data'!$D$28,0,10*ROW('Water Data'!D21)))</f>
        <v/>
      </c>
      <c r="BU27" s="297" t="str">
        <f ca="true">+IF(OFFSET('Water Data'!$D$29,0,10*ROW('Water Data'!D21))="","",OFFSET('Water Data'!$D$29,0,10*ROW('Water Data'!D21)))</f>
        <v/>
      </c>
      <c r="BV27" s="297" t="str">
        <f ca="true">+IF(OFFSET('Water Data'!$E$27,0,10*ROW('Water Data'!E21))="","",OFFSET('Water Data'!$E$27,0,10*ROW('Water Data'!E21)))</f>
        <v/>
      </c>
      <c r="BW27" s="297" t="str">
        <f ca="true">+IF(OFFSET('Water Data'!$E$28,0,10*ROW('Water Data'!E21))="","",OFFSET('Water Data'!$E$28,0,10*ROW('Water Data'!E21)))</f>
        <v/>
      </c>
      <c r="BX27" s="297" t="str">
        <f ca="true">+IF(OFFSET('Water Data'!$E$29,0,10*ROW('Water Data'!E21))="","",OFFSET('Water Data'!$E$29,0,10*ROW('Water Data'!E21)))</f>
        <v/>
      </c>
      <c r="BY27" s="297" t="str">
        <f ca="true">+IF(OFFSET('Water Data'!$F$27,0,10*ROW('Water Data'!F21))="","",OFFSET('Water Data'!$F$27,0,10*ROW('Water Data'!F21)))</f>
        <v/>
      </c>
      <c r="BZ27" s="297" t="str">
        <f ca="true">+IF(OFFSET('Water Data'!$F$28,0,10*ROW('Water Data'!F21))="","",OFFSET('Water Data'!$F$28,0,10*ROW('Water Data'!F21)))</f>
        <v/>
      </c>
      <c r="CA27" s="297" t="str">
        <f ca="true">+IF(OFFSET('Water Data'!$F$29,0,10*ROW('Water Data'!F21))="","",OFFSET('Water Data'!$F$29,0,10*ROW('Water Data'!F21)))</f>
        <v/>
      </c>
      <c r="CB27" s="297" t="str">
        <f ca="true">+IF(OFFSET('Water Data'!$G$27,0,10*ROW('Water Data'!G21))="","",OFFSET('Water Data'!$G$27,0,10*ROW('Water Data'!G21)))</f>
        <v/>
      </c>
      <c r="CC27" s="297" t="str">
        <f ca="true">+IF(OFFSET('Water Data'!$G$28,0,10*ROW('Water Data'!G21))="","",OFFSET('Water Data'!$G$28,0,10*ROW('Water Data'!G21)))</f>
        <v/>
      </c>
      <c r="CD27" s="297" t="str">
        <f ca="true">+IF(OFFSET('Water Data'!$G$29,0,10*ROW('Water Data'!G21))="","",OFFSET('Water Data'!$G$29,0,10*ROW('Water Data'!G21)))</f>
        <v/>
      </c>
      <c r="CE27" s="297" t="str">
        <f ca="true">+IF(OFFSET('Water Data'!$H$27,0,10*ROW('Water Data'!H21))="","",OFFSET('Water Data'!$H$27,0,10*ROW('Water Data'!H21)))</f>
        <v/>
      </c>
      <c r="CF27" s="297" t="str">
        <f ca="true">+IF(OFFSET('Water Data'!$H$28,0,10*ROW('Water Data'!H21))="","",OFFSET('Water Data'!$H$28,0,10*ROW('Water Data'!H21)))</f>
        <v/>
      </c>
      <c r="CG27" s="297" t="str">
        <f ca="true">+IF(OFFSET('Water Data'!$H$29,0,10*ROW('Water Data'!H21))="","",OFFSET('Water Data'!$H$29,0,10*ROW('Water Data'!H21)))</f>
        <v/>
      </c>
      <c r="CH27" s="297" t="str">
        <f ca="true">+IF(OFFSET('Water Data'!$I$27,0,10*ROW('Water Data'!I21))="","",OFFSET('Water Data'!$I$27,0,10*ROW('Water Data'!I21)))</f>
        <v/>
      </c>
      <c r="CI27" s="297" t="str">
        <f ca="true">+IF(OFFSET('Water Data'!$I$28,0,10*ROW('Water Data'!I21))="","",OFFSET('Water Data'!$I$28,0,10*ROW('Water Data'!I21)))</f>
        <v/>
      </c>
      <c r="CJ27" s="297" t="str">
        <f ca="true">+IF(OFFSET('Water Data'!$I$29,0,10*ROW('Water Data'!I21))="","",OFFSET('Water Data'!$I$29,0,10*ROW('Water Data'!I21)))</f>
        <v/>
      </c>
      <c r="CK27" s="297" t="str">
        <f ca="true">+IF(OFFSET('Sanitation Data'!$D$28,0,10*ROW('Sanitation Data'!D21))="","",OFFSET('Sanitation Data'!$D$28,0,10*ROW('Sanitation Data'!D21)))</f>
        <v/>
      </c>
      <c r="CL27" s="297" t="str">
        <f ca="true">+IF(OFFSET('Sanitation Data'!$D$29,0,10*ROW('Sanitation Data'!D21))="","",OFFSET('Sanitation Data'!$D$29,0,10*ROW('Sanitation Data'!D21)))</f>
        <v/>
      </c>
      <c r="CM27" s="297" t="str">
        <f ca="true">+IF(OFFSET('Sanitation Data'!$D$30,0,10*ROW('Sanitation Data'!D21))="","",OFFSET('Sanitation Data'!$D$30,0,10*ROW('Sanitation Data'!D21)))</f>
        <v/>
      </c>
      <c r="CN27" s="297" t="str">
        <f ca="true">+IF(OFFSET('Sanitation Data'!$D$31,0,10*ROW('Sanitation Data'!D21))="","",OFFSET('Sanitation Data'!$D$31,0,10*ROW('Sanitation Data'!D21)))</f>
        <v/>
      </c>
      <c r="CO27" s="297" t="str">
        <f ca="true">+IF(OFFSET('Sanitation Data'!$D$32,0,10*ROW('Sanitation Data'!D21))="","",OFFSET('Sanitation Data'!$D$32,0,10*ROW('Sanitation Data'!D21)))</f>
        <v/>
      </c>
      <c r="CP27" s="297" t="str">
        <f ca="true">+IF(OFFSET('Sanitation Data'!$E$28,0,10*ROW('Sanitation Data'!E21))="","",OFFSET('Sanitation Data'!$E$28,0,10*ROW('Sanitation Data'!E21)))</f>
        <v/>
      </c>
      <c r="CQ27" s="297" t="str">
        <f ca="true">+IF(OFFSET('Sanitation Data'!$E$29,0,10*ROW('Sanitation Data'!E21))="","",OFFSET('Sanitation Data'!$E$29,0,10*ROW('Sanitation Data'!E21)))</f>
        <v/>
      </c>
      <c r="CR27" s="297" t="str">
        <f ca="true">+IF(OFFSET('Sanitation Data'!$E$30,0,10*ROW('Sanitation Data'!E21))="","",OFFSET('Sanitation Data'!$E$30,0,10*ROW('Sanitation Data'!E21)))</f>
        <v/>
      </c>
      <c r="CS27" s="297" t="str">
        <f ca="true">+IF(OFFSET('Sanitation Data'!$E$31,0,10*ROW('Sanitation Data'!E21))="","",OFFSET('Sanitation Data'!$E$31,0,10*ROW('Sanitation Data'!E21)))</f>
        <v/>
      </c>
      <c r="CT27" s="297" t="str">
        <f ca="true">+IF(OFFSET('Sanitation Data'!$E$32,0,10*ROW('Sanitation Data'!E21))="","",OFFSET('Sanitation Data'!$E$32,0,10*ROW('Sanitation Data'!E21)))</f>
        <v/>
      </c>
      <c r="CU27" s="297" t="str">
        <f ca="true">+IF(OFFSET('Sanitation Data'!$F$28,0,10*ROW('Sanitation Data'!F21))="","",OFFSET('Sanitation Data'!$F$28,0,10*ROW('Sanitation Data'!F21)))</f>
        <v/>
      </c>
      <c r="CV27" s="297" t="str">
        <f ca="true">+IF(OFFSET('Sanitation Data'!$F$29,0,10*ROW('Sanitation Data'!F21))="","",OFFSET('Sanitation Data'!$F$29,0,10*ROW('Sanitation Data'!F21)))</f>
        <v/>
      </c>
      <c r="CW27" s="297" t="str">
        <f ca="true">+IF(OFFSET('Sanitation Data'!$F$30,0,10*ROW('Sanitation Data'!F21))="","",OFFSET('Sanitation Data'!$F$30,0,10*ROW('Sanitation Data'!F21)))</f>
        <v/>
      </c>
      <c r="CX27" s="297" t="str">
        <f ca="true">+IF(OFFSET('Sanitation Data'!$F$31,0,10*ROW('Sanitation Data'!F21))="","",OFFSET('Sanitation Data'!$F$31,0,10*ROW('Sanitation Data'!F21)))</f>
        <v/>
      </c>
      <c r="CY27" s="297" t="str">
        <f ca="true">+IF(OFFSET('Sanitation Data'!$F$32,0,10*ROW('Sanitation Data'!F21))="","",OFFSET('Sanitation Data'!$F$32,0,10*ROW('Sanitation Data'!F21)))</f>
        <v/>
      </c>
      <c r="CZ27" s="297" t="str">
        <f ca="true">+IF(OFFSET('Sanitation Data'!$G$28,0,10*ROW('Sanitation Data'!G21))="","",OFFSET('Sanitation Data'!$G$28,0,10*ROW('Sanitation Data'!G21)))</f>
        <v/>
      </c>
      <c r="DA27" s="297" t="str">
        <f ca="true">+IF(OFFSET('Sanitation Data'!$G$29,0,10*ROW('Sanitation Data'!G21))="","",OFFSET('Sanitation Data'!$G$29,0,10*ROW('Sanitation Data'!G21)))</f>
        <v/>
      </c>
      <c r="DB27" s="297" t="str">
        <f ca="true">+IF(OFFSET('Sanitation Data'!$G$30,0,10*ROW('Sanitation Data'!G21))="","",OFFSET('Sanitation Data'!$G$30,0,10*ROW('Sanitation Data'!G21)))</f>
        <v/>
      </c>
      <c r="DC27" s="297" t="str">
        <f ca="true">+IF(OFFSET('Sanitation Data'!$G$31,0,10*ROW('Sanitation Data'!G21))="","",OFFSET('Sanitation Data'!$G$31,0,10*ROW('Sanitation Data'!G21)))</f>
        <v/>
      </c>
      <c r="DD27" s="297" t="str">
        <f ca="true">+IF(OFFSET('Sanitation Data'!$G$32,0,10*ROW('Sanitation Data'!G21))="","",OFFSET('Sanitation Data'!$G$32,0,10*ROW('Sanitation Data'!G21)))</f>
        <v/>
      </c>
      <c r="DE27" s="297" t="str">
        <f ca="true">+IF(OFFSET('Sanitation Data'!$H$28,0,10*ROW('Sanitation Data'!H21))="","",OFFSET('Sanitation Data'!$H$28,0,10*ROW('Sanitation Data'!H21)))</f>
        <v/>
      </c>
      <c r="DF27" s="297" t="str">
        <f ca="true">+IF(OFFSET('Sanitation Data'!$H$29,0,10*ROW('Sanitation Data'!H21))="","",OFFSET('Sanitation Data'!$H$29,0,10*ROW('Sanitation Data'!H21)))</f>
        <v/>
      </c>
      <c r="DG27" s="297" t="str">
        <f ca="true">+IF(OFFSET('Sanitation Data'!$H$30,0,10*ROW('Sanitation Data'!H21))="","",OFFSET('Sanitation Data'!$H$30,0,10*ROW('Sanitation Data'!H21)))</f>
        <v/>
      </c>
      <c r="DH27" s="297" t="str">
        <f ca="true">+IF(OFFSET('Sanitation Data'!$H$31,0,10*ROW('Sanitation Data'!H21))="","",OFFSET('Sanitation Data'!$H$31,0,10*ROW('Sanitation Data'!H21)))</f>
        <v/>
      </c>
      <c r="DI27" s="297" t="str">
        <f ca="true">+IF(OFFSET('Sanitation Data'!$H$32,0,10*ROW('Sanitation Data'!H21))="","",OFFSET('Sanitation Data'!$H$32,0,10*ROW('Sanitation Data'!H21)))</f>
        <v/>
      </c>
      <c r="DJ27" s="297" t="str">
        <f ca="true">+IF(OFFSET('Sanitation Data'!$I$28,0,10*ROW('Sanitation Data'!I21))="","",OFFSET('Sanitation Data'!$I$28,0,10*ROW('Sanitation Data'!I21)))</f>
        <v/>
      </c>
      <c r="DK27" s="297" t="str">
        <f ca="true">+IF(OFFSET('Sanitation Data'!$I$29,0,10*ROW('Sanitation Data'!I21))="","",OFFSET('Sanitation Data'!$I$29,0,10*ROW('Sanitation Data'!I21)))</f>
        <v/>
      </c>
      <c r="DL27" s="297" t="str">
        <f ca="true">+IF(OFFSET('Sanitation Data'!$I$30,0,10*ROW('Sanitation Data'!I21))="","",OFFSET('Sanitation Data'!$I$30,0,10*ROW('Sanitation Data'!I21)))</f>
        <v/>
      </c>
      <c r="DM27" s="297" t="str">
        <f ca="true">+IF(OFFSET('Sanitation Data'!$I$31,0,10*ROW('Sanitation Data'!I21))="","",OFFSET('Sanitation Data'!$I$31,0,10*ROW('Sanitation Data'!I21)))</f>
        <v/>
      </c>
      <c r="DN27" s="297" t="str">
        <f ca="true">+IF(OFFSET('Sanitation Data'!$I$32,0,10*ROW('Sanitation Data'!I21))="","",OFFSET('Sanitation Data'!$I$32,0,10*ROW('Sanitation Data'!I21)))</f>
        <v/>
      </c>
      <c r="DO27" s="297" t="str">
        <f ca="true">+IF(OFFSET('Hygiene Data'!$D$11,0,10*ROW('Hygiene Data'!D21))="","",OFFSET('Hygiene Data'!$D$11,0,10*ROW('Hygiene Data'!D21)))</f>
        <v/>
      </c>
      <c r="DP27" s="297" t="str">
        <f ca="true">+IF(OFFSET('Hygiene Data'!$D$12,0,10*ROW('Hygiene Data'!D21))="","",OFFSET('Hygiene Data'!$D$12,0,10*ROW('Hygiene Data'!D21)))</f>
        <v/>
      </c>
      <c r="DQ27" s="297" t="str">
        <f ca="true">+IF(OFFSET('Hygiene Data'!$D$13,0,10*ROW('Hygiene Data'!D21))="","",OFFSET('Hygiene Data'!$D$13,0,10*ROW('Hygiene Data'!D21)))</f>
        <v/>
      </c>
      <c r="DR27" s="297" t="str">
        <f ca="true">+IF(OFFSET('Hygiene Data'!$E$11,0,10*ROW('Hygiene Data'!E21))="","",OFFSET('Hygiene Data'!$E$11,0,10*ROW('Hygiene Data'!E21)))</f>
        <v/>
      </c>
      <c r="DS27" s="297" t="str">
        <f ca="true">+IF(OFFSET('Hygiene Data'!$E$12,0,10*ROW('Hygiene Data'!E21))="","",OFFSET('Hygiene Data'!$E$12,0,10*ROW('Hygiene Data'!E21)))</f>
        <v/>
      </c>
      <c r="DT27" s="297" t="str">
        <f ca="true">+IF(OFFSET('Hygiene Data'!$E$13,0,10*ROW('Hygiene Data'!E21))="","",OFFSET('Hygiene Data'!$E$13,0,10*ROW('Hygiene Data'!E21)))</f>
        <v/>
      </c>
      <c r="DU27" s="297" t="str">
        <f ca="true">+IF(OFFSET('Hygiene Data'!$F$11,0,10*ROW('Hygiene Data'!F21))="","",OFFSET('Hygiene Data'!$F$11,0,10*ROW('Hygiene Data'!F21)))</f>
        <v/>
      </c>
      <c r="DV27" s="297" t="str">
        <f ca="true">+IF(OFFSET('Hygiene Data'!$F$12,0,10*ROW('Hygiene Data'!F21))="","",OFFSET('Hygiene Data'!$F$12,0,10*ROW('Hygiene Data'!F21)))</f>
        <v/>
      </c>
      <c r="DW27" s="297" t="str">
        <f ca="true">+IF(OFFSET('Hygiene Data'!$F$13,0,10*ROW('Hygiene Data'!F21))="","",OFFSET('Hygiene Data'!$F$13,0,10*ROW('Hygiene Data'!F21)))</f>
        <v/>
      </c>
      <c r="DX27" s="297" t="str">
        <f ca="true">+IF(OFFSET('Hygiene Data'!$G$11,0,10*ROW('Hygiene Data'!G21))="","",OFFSET('Hygiene Data'!$G$11,0,10*ROW('Hygiene Data'!G21)))</f>
        <v/>
      </c>
      <c r="DY27" s="297" t="str">
        <f ca="true">+IF(OFFSET('Hygiene Data'!$G$12,0,10*ROW('Hygiene Data'!G21))="","",OFFSET('Hygiene Data'!$G$12,0,10*ROW('Hygiene Data'!G21)))</f>
        <v/>
      </c>
      <c r="DZ27" s="297" t="str">
        <f ca="true">+IF(OFFSET('Hygiene Data'!$G$13,0,10*ROW('Hygiene Data'!G21))="","",OFFSET('Hygiene Data'!$G$13,0,10*ROW('Hygiene Data'!G21)))</f>
        <v/>
      </c>
      <c r="EA27" s="297" t="str">
        <f ca="true">+IF(OFFSET('Hygiene Data'!$H$11,0,10*ROW('Hygiene Data'!H21))="","",OFFSET('Hygiene Data'!$H$11,0,10*ROW('Hygiene Data'!H21)))</f>
        <v/>
      </c>
      <c r="EB27" s="297" t="str">
        <f ca="true">+IF(OFFSET('Hygiene Data'!$H$12,0,10*ROW('Hygiene Data'!H21))="","",OFFSET('Hygiene Data'!$H$12,0,10*ROW('Hygiene Data'!H21)))</f>
        <v/>
      </c>
      <c r="EC27" s="297" t="str">
        <f ca="true">+IF(OFFSET('Hygiene Data'!$H$13,0,10*ROW('Hygiene Data'!H21))="","",OFFSET('Hygiene Data'!$H$13,0,10*ROW('Hygiene Data'!H21)))</f>
        <v/>
      </c>
      <c r="ED27" s="297" t="str">
        <f ca="true">+IF(OFFSET('Hygiene Data'!$I$11,0,10*ROW('Hygiene Data'!I21))="","",OFFSET('Hygiene Data'!$I$11,0,10*ROW('Hygiene Data'!I21)))</f>
        <v/>
      </c>
      <c r="EE27" s="297" t="str">
        <f ca="true">+IF(OFFSET('Hygiene Data'!$I$12,0,10*ROW('Hygiene Data'!I21))="","",OFFSET('Hygiene Data'!$I$12,0,10*ROW('Hygiene Data'!I21)))</f>
        <v/>
      </c>
      <c r="EF27" s="297"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53"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97"/>
      <c r="BS28" s="297" t="str">
        <f ca="true">+IF(OFFSET('Water Data'!$D$27,0,10*ROW('Water Data'!D22))="","",OFFSET('Water Data'!$D$27,0,10*ROW('Water Data'!D22)))</f>
        <v/>
      </c>
      <c r="BT28" s="297" t="str">
        <f ca="true">+IF(OFFSET('Water Data'!$D$28,0,10*ROW('Water Data'!D22))="","",OFFSET('Water Data'!$D$28,0,10*ROW('Water Data'!D22)))</f>
        <v/>
      </c>
      <c r="BU28" s="297" t="str">
        <f ca="true">+IF(OFFSET('Water Data'!$D$29,0,10*ROW('Water Data'!D22))="","",OFFSET('Water Data'!$D$29,0,10*ROW('Water Data'!D22)))</f>
        <v/>
      </c>
      <c r="BV28" s="297" t="str">
        <f ca="true">+IF(OFFSET('Water Data'!$E$27,0,10*ROW('Water Data'!E22))="","",OFFSET('Water Data'!$E$27,0,10*ROW('Water Data'!E22)))</f>
        <v/>
      </c>
      <c r="BW28" s="297" t="str">
        <f ca="true">+IF(OFFSET('Water Data'!$E$28,0,10*ROW('Water Data'!E22))="","",OFFSET('Water Data'!$E$28,0,10*ROW('Water Data'!E22)))</f>
        <v/>
      </c>
      <c r="BX28" s="297" t="str">
        <f ca="true">+IF(OFFSET('Water Data'!$E$29,0,10*ROW('Water Data'!E22))="","",OFFSET('Water Data'!$E$29,0,10*ROW('Water Data'!E22)))</f>
        <v/>
      </c>
      <c r="BY28" s="297" t="str">
        <f ca="true">+IF(OFFSET('Water Data'!$F$27,0,10*ROW('Water Data'!F22))="","",OFFSET('Water Data'!$F$27,0,10*ROW('Water Data'!F22)))</f>
        <v/>
      </c>
      <c r="BZ28" s="297" t="str">
        <f ca="true">+IF(OFFSET('Water Data'!$F$28,0,10*ROW('Water Data'!F22))="","",OFFSET('Water Data'!$F$28,0,10*ROW('Water Data'!F22)))</f>
        <v/>
      </c>
      <c r="CA28" s="297" t="str">
        <f ca="true">+IF(OFFSET('Water Data'!$F$29,0,10*ROW('Water Data'!F22))="","",OFFSET('Water Data'!$F$29,0,10*ROW('Water Data'!F22)))</f>
        <v/>
      </c>
      <c r="CB28" s="297" t="str">
        <f ca="true">+IF(OFFSET('Water Data'!$G$27,0,10*ROW('Water Data'!G22))="","",OFFSET('Water Data'!$G$27,0,10*ROW('Water Data'!G22)))</f>
        <v/>
      </c>
      <c r="CC28" s="297" t="str">
        <f ca="true">+IF(OFFSET('Water Data'!$G$28,0,10*ROW('Water Data'!G22))="","",OFFSET('Water Data'!$G$28,0,10*ROW('Water Data'!G22)))</f>
        <v/>
      </c>
      <c r="CD28" s="297" t="str">
        <f ca="true">+IF(OFFSET('Water Data'!$G$29,0,10*ROW('Water Data'!G22))="","",OFFSET('Water Data'!$G$29,0,10*ROW('Water Data'!G22)))</f>
        <v/>
      </c>
      <c r="CE28" s="297" t="str">
        <f ca="true">+IF(OFFSET('Water Data'!$H$27,0,10*ROW('Water Data'!H22))="","",OFFSET('Water Data'!$H$27,0,10*ROW('Water Data'!H22)))</f>
        <v/>
      </c>
      <c r="CF28" s="297" t="str">
        <f ca="true">+IF(OFFSET('Water Data'!$H$28,0,10*ROW('Water Data'!H22))="","",OFFSET('Water Data'!$H$28,0,10*ROW('Water Data'!H22)))</f>
        <v/>
      </c>
      <c r="CG28" s="297" t="str">
        <f ca="true">+IF(OFFSET('Water Data'!$H$29,0,10*ROW('Water Data'!H22))="","",OFFSET('Water Data'!$H$29,0,10*ROW('Water Data'!H22)))</f>
        <v/>
      </c>
      <c r="CH28" s="297" t="str">
        <f ca="true">+IF(OFFSET('Water Data'!$I$27,0,10*ROW('Water Data'!I22))="","",OFFSET('Water Data'!$I$27,0,10*ROW('Water Data'!I22)))</f>
        <v/>
      </c>
      <c r="CI28" s="297" t="str">
        <f ca="true">+IF(OFFSET('Water Data'!$I$28,0,10*ROW('Water Data'!I22))="","",OFFSET('Water Data'!$I$28,0,10*ROW('Water Data'!I22)))</f>
        <v/>
      </c>
      <c r="CJ28" s="297" t="str">
        <f ca="true">+IF(OFFSET('Water Data'!$I$29,0,10*ROW('Water Data'!I22))="","",OFFSET('Water Data'!$I$29,0,10*ROW('Water Data'!I22)))</f>
        <v/>
      </c>
      <c r="CK28" s="297" t="str">
        <f ca="true">+IF(OFFSET('Sanitation Data'!$D$28,0,10*ROW('Sanitation Data'!D22))="","",OFFSET('Sanitation Data'!$D$28,0,10*ROW('Sanitation Data'!D22)))</f>
        <v/>
      </c>
      <c r="CL28" s="297" t="str">
        <f ca="true">+IF(OFFSET('Sanitation Data'!$D$29,0,10*ROW('Sanitation Data'!D22))="","",OFFSET('Sanitation Data'!$D$29,0,10*ROW('Sanitation Data'!D22)))</f>
        <v/>
      </c>
      <c r="CM28" s="297" t="str">
        <f ca="true">+IF(OFFSET('Sanitation Data'!$D$30,0,10*ROW('Sanitation Data'!D22))="","",OFFSET('Sanitation Data'!$D$30,0,10*ROW('Sanitation Data'!D22)))</f>
        <v/>
      </c>
      <c r="CN28" s="297" t="str">
        <f ca="true">+IF(OFFSET('Sanitation Data'!$D$31,0,10*ROW('Sanitation Data'!D22))="","",OFFSET('Sanitation Data'!$D$31,0,10*ROW('Sanitation Data'!D22)))</f>
        <v/>
      </c>
      <c r="CO28" s="297" t="str">
        <f ca="true">+IF(OFFSET('Sanitation Data'!$D$32,0,10*ROW('Sanitation Data'!D22))="","",OFFSET('Sanitation Data'!$D$32,0,10*ROW('Sanitation Data'!D22)))</f>
        <v/>
      </c>
      <c r="CP28" s="297" t="str">
        <f ca="true">+IF(OFFSET('Sanitation Data'!$E$28,0,10*ROW('Sanitation Data'!E22))="","",OFFSET('Sanitation Data'!$E$28,0,10*ROW('Sanitation Data'!E22)))</f>
        <v/>
      </c>
      <c r="CQ28" s="297" t="str">
        <f ca="true">+IF(OFFSET('Sanitation Data'!$E$29,0,10*ROW('Sanitation Data'!E22))="","",OFFSET('Sanitation Data'!$E$29,0,10*ROW('Sanitation Data'!E22)))</f>
        <v/>
      </c>
      <c r="CR28" s="297" t="str">
        <f ca="true">+IF(OFFSET('Sanitation Data'!$E$30,0,10*ROW('Sanitation Data'!E22))="","",OFFSET('Sanitation Data'!$E$30,0,10*ROW('Sanitation Data'!E22)))</f>
        <v/>
      </c>
      <c r="CS28" s="297" t="str">
        <f ca="true">+IF(OFFSET('Sanitation Data'!$E$31,0,10*ROW('Sanitation Data'!E22))="","",OFFSET('Sanitation Data'!$E$31,0,10*ROW('Sanitation Data'!E22)))</f>
        <v/>
      </c>
      <c r="CT28" s="297" t="str">
        <f ca="true">+IF(OFFSET('Sanitation Data'!$E$32,0,10*ROW('Sanitation Data'!E22))="","",OFFSET('Sanitation Data'!$E$32,0,10*ROW('Sanitation Data'!E22)))</f>
        <v/>
      </c>
      <c r="CU28" s="297" t="str">
        <f ca="true">+IF(OFFSET('Sanitation Data'!$F$28,0,10*ROW('Sanitation Data'!F22))="","",OFFSET('Sanitation Data'!$F$28,0,10*ROW('Sanitation Data'!F22)))</f>
        <v/>
      </c>
      <c r="CV28" s="297" t="str">
        <f ca="true">+IF(OFFSET('Sanitation Data'!$F$29,0,10*ROW('Sanitation Data'!F22))="","",OFFSET('Sanitation Data'!$F$29,0,10*ROW('Sanitation Data'!F22)))</f>
        <v/>
      </c>
      <c r="CW28" s="297" t="str">
        <f ca="true">+IF(OFFSET('Sanitation Data'!$F$30,0,10*ROW('Sanitation Data'!F22))="","",OFFSET('Sanitation Data'!$F$30,0,10*ROW('Sanitation Data'!F22)))</f>
        <v/>
      </c>
      <c r="CX28" s="297" t="str">
        <f ca="true">+IF(OFFSET('Sanitation Data'!$F$31,0,10*ROW('Sanitation Data'!F22))="","",OFFSET('Sanitation Data'!$F$31,0,10*ROW('Sanitation Data'!F22)))</f>
        <v/>
      </c>
      <c r="CY28" s="297" t="str">
        <f ca="true">+IF(OFFSET('Sanitation Data'!$F$32,0,10*ROW('Sanitation Data'!F22))="","",OFFSET('Sanitation Data'!$F$32,0,10*ROW('Sanitation Data'!F22)))</f>
        <v/>
      </c>
      <c r="CZ28" s="297" t="str">
        <f ca="true">+IF(OFFSET('Sanitation Data'!$G$28,0,10*ROW('Sanitation Data'!G22))="","",OFFSET('Sanitation Data'!$G$28,0,10*ROW('Sanitation Data'!G22)))</f>
        <v/>
      </c>
      <c r="DA28" s="297" t="str">
        <f ca="true">+IF(OFFSET('Sanitation Data'!$G$29,0,10*ROW('Sanitation Data'!G22))="","",OFFSET('Sanitation Data'!$G$29,0,10*ROW('Sanitation Data'!G22)))</f>
        <v/>
      </c>
      <c r="DB28" s="297" t="str">
        <f ca="true">+IF(OFFSET('Sanitation Data'!$G$30,0,10*ROW('Sanitation Data'!G22))="","",OFFSET('Sanitation Data'!$G$30,0,10*ROW('Sanitation Data'!G22)))</f>
        <v/>
      </c>
      <c r="DC28" s="297" t="str">
        <f ca="true">+IF(OFFSET('Sanitation Data'!$G$31,0,10*ROW('Sanitation Data'!G22))="","",OFFSET('Sanitation Data'!$G$31,0,10*ROW('Sanitation Data'!G22)))</f>
        <v/>
      </c>
      <c r="DD28" s="297" t="str">
        <f ca="true">+IF(OFFSET('Sanitation Data'!$G$32,0,10*ROW('Sanitation Data'!G22))="","",OFFSET('Sanitation Data'!$G$32,0,10*ROW('Sanitation Data'!G22)))</f>
        <v/>
      </c>
      <c r="DE28" s="297" t="str">
        <f ca="true">+IF(OFFSET('Sanitation Data'!$H$28,0,10*ROW('Sanitation Data'!H22))="","",OFFSET('Sanitation Data'!$H$28,0,10*ROW('Sanitation Data'!H22)))</f>
        <v/>
      </c>
      <c r="DF28" s="297" t="str">
        <f ca="true">+IF(OFFSET('Sanitation Data'!$H$29,0,10*ROW('Sanitation Data'!H22))="","",OFFSET('Sanitation Data'!$H$29,0,10*ROW('Sanitation Data'!H22)))</f>
        <v/>
      </c>
      <c r="DG28" s="297" t="str">
        <f ca="true">+IF(OFFSET('Sanitation Data'!$H$30,0,10*ROW('Sanitation Data'!H22))="","",OFFSET('Sanitation Data'!$H$30,0,10*ROW('Sanitation Data'!H22)))</f>
        <v/>
      </c>
      <c r="DH28" s="297" t="str">
        <f ca="true">+IF(OFFSET('Sanitation Data'!$H$31,0,10*ROW('Sanitation Data'!H22))="","",OFFSET('Sanitation Data'!$H$31,0,10*ROW('Sanitation Data'!H22)))</f>
        <v/>
      </c>
      <c r="DI28" s="297" t="str">
        <f ca="true">+IF(OFFSET('Sanitation Data'!$H$32,0,10*ROW('Sanitation Data'!H22))="","",OFFSET('Sanitation Data'!$H$32,0,10*ROW('Sanitation Data'!H22)))</f>
        <v/>
      </c>
      <c r="DJ28" s="297" t="str">
        <f ca="true">+IF(OFFSET('Sanitation Data'!$I$28,0,10*ROW('Sanitation Data'!I22))="","",OFFSET('Sanitation Data'!$I$28,0,10*ROW('Sanitation Data'!I22)))</f>
        <v/>
      </c>
      <c r="DK28" s="297" t="str">
        <f ca="true">+IF(OFFSET('Sanitation Data'!$I$29,0,10*ROW('Sanitation Data'!I22))="","",OFFSET('Sanitation Data'!$I$29,0,10*ROW('Sanitation Data'!I22)))</f>
        <v/>
      </c>
      <c r="DL28" s="297" t="str">
        <f ca="true">+IF(OFFSET('Sanitation Data'!$I$30,0,10*ROW('Sanitation Data'!I22))="","",OFFSET('Sanitation Data'!$I$30,0,10*ROW('Sanitation Data'!I22)))</f>
        <v/>
      </c>
      <c r="DM28" s="297" t="str">
        <f ca="true">+IF(OFFSET('Sanitation Data'!$I$31,0,10*ROW('Sanitation Data'!I22))="","",OFFSET('Sanitation Data'!$I$31,0,10*ROW('Sanitation Data'!I22)))</f>
        <v/>
      </c>
      <c r="DN28" s="297" t="str">
        <f ca="true">+IF(OFFSET('Sanitation Data'!$I$32,0,10*ROW('Sanitation Data'!I22))="","",OFFSET('Sanitation Data'!$I$32,0,10*ROW('Sanitation Data'!I22)))</f>
        <v/>
      </c>
      <c r="DO28" s="297" t="str">
        <f ca="true">+IF(OFFSET('Hygiene Data'!$D$11,0,10*ROW('Hygiene Data'!D22))="","",OFFSET('Hygiene Data'!$D$11,0,10*ROW('Hygiene Data'!D22)))</f>
        <v/>
      </c>
      <c r="DP28" s="297" t="str">
        <f ca="true">+IF(OFFSET('Hygiene Data'!$D$12,0,10*ROW('Hygiene Data'!D22))="","",OFFSET('Hygiene Data'!$D$12,0,10*ROW('Hygiene Data'!D22)))</f>
        <v/>
      </c>
      <c r="DQ28" s="297" t="str">
        <f ca="true">+IF(OFFSET('Hygiene Data'!$D$13,0,10*ROW('Hygiene Data'!D22))="","",OFFSET('Hygiene Data'!$D$13,0,10*ROW('Hygiene Data'!D22)))</f>
        <v/>
      </c>
      <c r="DR28" s="297" t="str">
        <f ca="true">+IF(OFFSET('Hygiene Data'!$E$11,0,10*ROW('Hygiene Data'!E22))="","",OFFSET('Hygiene Data'!$E$11,0,10*ROW('Hygiene Data'!E22)))</f>
        <v/>
      </c>
      <c r="DS28" s="297" t="str">
        <f ca="true">+IF(OFFSET('Hygiene Data'!$E$12,0,10*ROW('Hygiene Data'!E22))="","",OFFSET('Hygiene Data'!$E$12,0,10*ROW('Hygiene Data'!E22)))</f>
        <v/>
      </c>
      <c r="DT28" s="297" t="str">
        <f ca="true">+IF(OFFSET('Hygiene Data'!$E$13,0,10*ROW('Hygiene Data'!E22))="","",OFFSET('Hygiene Data'!$E$13,0,10*ROW('Hygiene Data'!E22)))</f>
        <v/>
      </c>
      <c r="DU28" s="297" t="str">
        <f ca="true">+IF(OFFSET('Hygiene Data'!$F$11,0,10*ROW('Hygiene Data'!F22))="","",OFFSET('Hygiene Data'!$F$11,0,10*ROW('Hygiene Data'!F22)))</f>
        <v/>
      </c>
      <c r="DV28" s="297" t="str">
        <f ca="true">+IF(OFFSET('Hygiene Data'!$F$12,0,10*ROW('Hygiene Data'!F22))="","",OFFSET('Hygiene Data'!$F$12,0,10*ROW('Hygiene Data'!F22)))</f>
        <v/>
      </c>
      <c r="DW28" s="297" t="str">
        <f ca="true">+IF(OFFSET('Hygiene Data'!$F$13,0,10*ROW('Hygiene Data'!F22))="","",OFFSET('Hygiene Data'!$F$13,0,10*ROW('Hygiene Data'!F22)))</f>
        <v/>
      </c>
      <c r="DX28" s="297" t="str">
        <f ca="true">+IF(OFFSET('Hygiene Data'!$G$11,0,10*ROW('Hygiene Data'!G22))="","",OFFSET('Hygiene Data'!$G$11,0,10*ROW('Hygiene Data'!G22)))</f>
        <v/>
      </c>
      <c r="DY28" s="297" t="str">
        <f ca="true">+IF(OFFSET('Hygiene Data'!$G$12,0,10*ROW('Hygiene Data'!G22))="","",OFFSET('Hygiene Data'!$G$12,0,10*ROW('Hygiene Data'!G22)))</f>
        <v/>
      </c>
      <c r="DZ28" s="297" t="str">
        <f ca="true">+IF(OFFSET('Hygiene Data'!$G$13,0,10*ROW('Hygiene Data'!G22))="","",OFFSET('Hygiene Data'!$G$13,0,10*ROW('Hygiene Data'!G22)))</f>
        <v/>
      </c>
      <c r="EA28" s="297" t="str">
        <f ca="true">+IF(OFFSET('Hygiene Data'!$H$11,0,10*ROW('Hygiene Data'!H22))="","",OFFSET('Hygiene Data'!$H$11,0,10*ROW('Hygiene Data'!H22)))</f>
        <v/>
      </c>
      <c r="EB28" s="297" t="str">
        <f ca="true">+IF(OFFSET('Hygiene Data'!$H$12,0,10*ROW('Hygiene Data'!H22))="","",OFFSET('Hygiene Data'!$H$12,0,10*ROW('Hygiene Data'!H22)))</f>
        <v/>
      </c>
      <c r="EC28" s="297" t="str">
        <f ca="true">+IF(OFFSET('Hygiene Data'!$H$13,0,10*ROW('Hygiene Data'!H22))="","",OFFSET('Hygiene Data'!$H$13,0,10*ROW('Hygiene Data'!H22)))</f>
        <v/>
      </c>
      <c r="ED28" s="297" t="str">
        <f ca="true">+IF(OFFSET('Hygiene Data'!$I$11,0,10*ROW('Hygiene Data'!I22))="","",OFFSET('Hygiene Data'!$I$11,0,10*ROW('Hygiene Data'!I22)))</f>
        <v/>
      </c>
      <c r="EE28" s="297" t="str">
        <f ca="true">+IF(OFFSET('Hygiene Data'!$I$12,0,10*ROW('Hygiene Data'!I22))="","",OFFSET('Hygiene Data'!$I$12,0,10*ROW('Hygiene Data'!I22)))</f>
        <v/>
      </c>
      <c r="EF28" s="297"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53"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97"/>
      <c r="BS29" s="297" t="str">
        <f ca="true">+IF(OFFSET('Water Data'!$D$27,0,10*ROW('Water Data'!D23))="","",OFFSET('Water Data'!$D$27,0,10*ROW('Water Data'!D23)))</f>
        <v/>
      </c>
      <c r="BT29" s="297" t="str">
        <f ca="true">+IF(OFFSET('Water Data'!$D$28,0,10*ROW('Water Data'!D23))="","",OFFSET('Water Data'!$D$28,0,10*ROW('Water Data'!D23)))</f>
        <v/>
      </c>
      <c r="BU29" s="297" t="str">
        <f ca="true">+IF(OFFSET('Water Data'!$D$29,0,10*ROW('Water Data'!D23))="","",OFFSET('Water Data'!$D$29,0,10*ROW('Water Data'!D23)))</f>
        <v/>
      </c>
      <c r="BV29" s="297" t="str">
        <f ca="true">+IF(OFFSET('Water Data'!$E$27,0,10*ROW('Water Data'!E23))="","",OFFSET('Water Data'!$E$27,0,10*ROW('Water Data'!E23)))</f>
        <v/>
      </c>
      <c r="BW29" s="297" t="str">
        <f ca="true">+IF(OFFSET('Water Data'!$E$28,0,10*ROW('Water Data'!E23))="","",OFFSET('Water Data'!$E$28,0,10*ROW('Water Data'!E23)))</f>
        <v/>
      </c>
      <c r="BX29" s="297" t="str">
        <f ca="true">+IF(OFFSET('Water Data'!$E$29,0,10*ROW('Water Data'!E23))="","",OFFSET('Water Data'!$E$29,0,10*ROW('Water Data'!E23)))</f>
        <v/>
      </c>
      <c r="BY29" s="297" t="str">
        <f ca="true">+IF(OFFSET('Water Data'!$F$27,0,10*ROW('Water Data'!F23))="","",OFFSET('Water Data'!$F$27,0,10*ROW('Water Data'!F23)))</f>
        <v/>
      </c>
      <c r="BZ29" s="297" t="str">
        <f ca="true">+IF(OFFSET('Water Data'!$F$28,0,10*ROW('Water Data'!F23))="","",OFFSET('Water Data'!$F$28,0,10*ROW('Water Data'!F23)))</f>
        <v/>
      </c>
      <c r="CA29" s="297" t="str">
        <f ca="true">+IF(OFFSET('Water Data'!$F$29,0,10*ROW('Water Data'!F23))="","",OFFSET('Water Data'!$F$29,0,10*ROW('Water Data'!F23)))</f>
        <v/>
      </c>
      <c r="CB29" s="297" t="str">
        <f ca="true">+IF(OFFSET('Water Data'!$G$27,0,10*ROW('Water Data'!G23))="","",OFFSET('Water Data'!$G$27,0,10*ROW('Water Data'!G23)))</f>
        <v/>
      </c>
      <c r="CC29" s="297" t="str">
        <f ca="true">+IF(OFFSET('Water Data'!$G$28,0,10*ROW('Water Data'!G23))="","",OFFSET('Water Data'!$G$28,0,10*ROW('Water Data'!G23)))</f>
        <v/>
      </c>
      <c r="CD29" s="297" t="str">
        <f ca="true">+IF(OFFSET('Water Data'!$G$29,0,10*ROW('Water Data'!G23))="","",OFFSET('Water Data'!$G$29,0,10*ROW('Water Data'!G23)))</f>
        <v/>
      </c>
      <c r="CE29" s="297" t="str">
        <f ca="true">+IF(OFFSET('Water Data'!$H$27,0,10*ROW('Water Data'!H23))="","",OFFSET('Water Data'!$H$27,0,10*ROW('Water Data'!H23)))</f>
        <v/>
      </c>
      <c r="CF29" s="297" t="str">
        <f ca="true">+IF(OFFSET('Water Data'!$H$28,0,10*ROW('Water Data'!H23))="","",OFFSET('Water Data'!$H$28,0,10*ROW('Water Data'!H23)))</f>
        <v/>
      </c>
      <c r="CG29" s="297" t="str">
        <f ca="true">+IF(OFFSET('Water Data'!$H$29,0,10*ROW('Water Data'!H23))="","",OFFSET('Water Data'!$H$29,0,10*ROW('Water Data'!H23)))</f>
        <v/>
      </c>
      <c r="CH29" s="297" t="str">
        <f ca="true">+IF(OFFSET('Water Data'!$I$27,0,10*ROW('Water Data'!I23))="","",OFFSET('Water Data'!$I$27,0,10*ROW('Water Data'!I23)))</f>
        <v/>
      </c>
      <c r="CI29" s="297" t="str">
        <f ca="true">+IF(OFFSET('Water Data'!$I$28,0,10*ROW('Water Data'!I23))="","",OFFSET('Water Data'!$I$28,0,10*ROW('Water Data'!I23)))</f>
        <v/>
      </c>
      <c r="CJ29" s="297" t="str">
        <f ca="true">+IF(OFFSET('Water Data'!$I$29,0,10*ROW('Water Data'!I23))="","",OFFSET('Water Data'!$I$29,0,10*ROW('Water Data'!I23)))</f>
        <v/>
      </c>
      <c r="CK29" s="297" t="str">
        <f ca="true">+IF(OFFSET('Sanitation Data'!$D$28,0,10*ROW('Sanitation Data'!D23))="","",OFFSET('Sanitation Data'!$D$28,0,10*ROW('Sanitation Data'!D23)))</f>
        <v/>
      </c>
      <c r="CL29" s="297" t="str">
        <f ca="true">+IF(OFFSET('Sanitation Data'!$D$29,0,10*ROW('Sanitation Data'!D23))="","",OFFSET('Sanitation Data'!$D$29,0,10*ROW('Sanitation Data'!D23)))</f>
        <v/>
      </c>
      <c r="CM29" s="297" t="str">
        <f ca="true">+IF(OFFSET('Sanitation Data'!$D$30,0,10*ROW('Sanitation Data'!D23))="","",OFFSET('Sanitation Data'!$D$30,0,10*ROW('Sanitation Data'!D23)))</f>
        <v/>
      </c>
      <c r="CN29" s="297" t="str">
        <f ca="true">+IF(OFFSET('Sanitation Data'!$D$31,0,10*ROW('Sanitation Data'!D23))="","",OFFSET('Sanitation Data'!$D$31,0,10*ROW('Sanitation Data'!D23)))</f>
        <v/>
      </c>
      <c r="CO29" s="297" t="str">
        <f ca="true">+IF(OFFSET('Sanitation Data'!$D$32,0,10*ROW('Sanitation Data'!D23))="","",OFFSET('Sanitation Data'!$D$32,0,10*ROW('Sanitation Data'!D23)))</f>
        <v/>
      </c>
      <c r="CP29" s="297" t="str">
        <f ca="true">+IF(OFFSET('Sanitation Data'!$E$28,0,10*ROW('Sanitation Data'!E23))="","",OFFSET('Sanitation Data'!$E$28,0,10*ROW('Sanitation Data'!E23)))</f>
        <v/>
      </c>
      <c r="CQ29" s="297" t="str">
        <f ca="true">+IF(OFFSET('Sanitation Data'!$E$29,0,10*ROW('Sanitation Data'!E23))="","",OFFSET('Sanitation Data'!$E$29,0,10*ROW('Sanitation Data'!E23)))</f>
        <v/>
      </c>
      <c r="CR29" s="297" t="str">
        <f ca="true">+IF(OFFSET('Sanitation Data'!$E$30,0,10*ROW('Sanitation Data'!E23))="","",OFFSET('Sanitation Data'!$E$30,0,10*ROW('Sanitation Data'!E23)))</f>
        <v/>
      </c>
      <c r="CS29" s="297" t="str">
        <f ca="true">+IF(OFFSET('Sanitation Data'!$E$31,0,10*ROW('Sanitation Data'!E23))="","",OFFSET('Sanitation Data'!$E$31,0,10*ROW('Sanitation Data'!E23)))</f>
        <v/>
      </c>
      <c r="CT29" s="297" t="str">
        <f ca="true">+IF(OFFSET('Sanitation Data'!$E$32,0,10*ROW('Sanitation Data'!E23))="","",OFFSET('Sanitation Data'!$E$32,0,10*ROW('Sanitation Data'!E23)))</f>
        <v/>
      </c>
      <c r="CU29" s="297" t="str">
        <f ca="true">+IF(OFFSET('Sanitation Data'!$F$28,0,10*ROW('Sanitation Data'!F23))="","",OFFSET('Sanitation Data'!$F$28,0,10*ROW('Sanitation Data'!F23)))</f>
        <v/>
      </c>
      <c r="CV29" s="297" t="str">
        <f ca="true">+IF(OFFSET('Sanitation Data'!$F$29,0,10*ROW('Sanitation Data'!F23))="","",OFFSET('Sanitation Data'!$F$29,0,10*ROW('Sanitation Data'!F23)))</f>
        <v/>
      </c>
      <c r="CW29" s="297" t="str">
        <f ca="true">+IF(OFFSET('Sanitation Data'!$F$30,0,10*ROW('Sanitation Data'!F23))="","",OFFSET('Sanitation Data'!$F$30,0,10*ROW('Sanitation Data'!F23)))</f>
        <v/>
      </c>
      <c r="CX29" s="297" t="str">
        <f ca="true">+IF(OFFSET('Sanitation Data'!$F$31,0,10*ROW('Sanitation Data'!F23))="","",OFFSET('Sanitation Data'!$F$31,0,10*ROW('Sanitation Data'!F23)))</f>
        <v/>
      </c>
      <c r="CY29" s="297" t="str">
        <f ca="true">+IF(OFFSET('Sanitation Data'!$F$32,0,10*ROW('Sanitation Data'!F23))="","",OFFSET('Sanitation Data'!$F$32,0,10*ROW('Sanitation Data'!F23)))</f>
        <v/>
      </c>
      <c r="CZ29" s="297" t="str">
        <f ca="true">+IF(OFFSET('Sanitation Data'!$G$28,0,10*ROW('Sanitation Data'!G23))="","",OFFSET('Sanitation Data'!$G$28,0,10*ROW('Sanitation Data'!G23)))</f>
        <v/>
      </c>
      <c r="DA29" s="297" t="str">
        <f ca="true">+IF(OFFSET('Sanitation Data'!$G$29,0,10*ROW('Sanitation Data'!G23))="","",OFFSET('Sanitation Data'!$G$29,0,10*ROW('Sanitation Data'!G23)))</f>
        <v/>
      </c>
      <c r="DB29" s="297" t="str">
        <f ca="true">+IF(OFFSET('Sanitation Data'!$G$30,0,10*ROW('Sanitation Data'!G23))="","",OFFSET('Sanitation Data'!$G$30,0,10*ROW('Sanitation Data'!G23)))</f>
        <v/>
      </c>
      <c r="DC29" s="297" t="str">
        <f ca="true">+IF(OFFSET('Sanitation Data'!$G$31,0,10*ROW('Sanitation Data'!G23))="","",OFFSET('Sanitation Data'!$G$31,0,10*ROW('Sanitation Data'!G23)))</f>
        <v/>
      </c>
      <c r="DD29" s="297" t="str">
        <f ca="true">+IF(OFFSET('Sanitation Data'!$G$32,0,10*ROW('Sanitation Data'!G23))="","",OFFSET('Sanitation Data'!$G$32,0,10*ROW('Sanitation Data'!G23)))</f>
        <v/>
      </c>
      <c r="DE29" s="297" t="str">
        <f ca="true">+IF(OFFSET('Sanitation Data'!$H$28,0,10*ROW('Sanitation Data'!H23))="","",OFFSET('Sanitation Data'!$H$28,0,10*ROW('Sanitation Data'!H23)))</f>
        <v/>
      </c>
      <c r="DF29" s="297" t="str">
        <f ca="true">+IF(OFFSET('Sanitation Data'!$H$29,0,10*ROW('Sanitation Data'!H23))="","",OFFSET('Sanitation Data'!$H$29,0,10*ROW('Sanitation Data'!H23)))</f>
        <v/>
      </c>
      <c r="DG29" s="297" t="str">
        <f ca="true">+IF(OFFSET('Sanitation Data'!$H$30,0,10*ROW('Sanitation Data'!H23))="","",OFFSET('Sanitation Data'!$H$30,0,10*ROW('Sanitation Data'!H23)))</f>
        <v/>
      </c>
      <c r="DH29" s="297" t="str">
        <f ca="true">+IF(OFFSET('Sanitation Data'!$H$31,0,10*ROW('Sanitation Data'!H23))="","",OFFSET('Sanitation Data'!$H$31,0,10*ROW('Sanitation Data'!H23)))</f>
        <v/>
      </c>
      <c r="DI29" s="297" t="str">
        <f ca="true">+IF(OFFSET('Sanitation Data'!$H$32,0,10*ROW('Sanitation Data'!H23))="","",OFFSET('Sanitation Data'!$H$32,0,10*ROW('Sanitation Data'!H23)))</f>
        <v/>
      </c>
      <c r="DJ29" s="297" t="str">
        <f ca="true">+IF(OFFSET('Sanitation Data'!$I$28,0,10*ROW('Sanitation Data'!I23))="","",OFFSET('Sanitation Data'!$I$28,0,10*ROW('Sanitation Data'!I23)))</f>
        <v/>
      </c>
      <c r="DK29" s="297" t="str">
        <f ca="true">+IF(OFFSET('Sanitation Data'!$I$29,0,10*ROW('Sanitation Data'!I23))="","",OFFSET('Sanitation Data'!$I$29,0,10*ROW('Sanitation Data'!I23)))</f>
        <v/>
      </c>
      <c r="DL29" s="297" t="str">
        <f ca="true">+IF(OFFSET('Sanitation Data'!$I$30,0,10*ROW('Sanitation Data'!I23))="","",OFFSET('Sanitation Data'!$I$30,0,10*ROW('Sanitation Data'!I23)))</f>
        <v/>
      </c>
      <c r="DM29" s="297" t="str">
        <f ca="true">+IF(OFFSET('Sanitation Data'!$I$31,0,10*ROW('Sanitation Data'!I23))="","",OFFSET('Sanitation Data'!$I$31,0,10*ROW('Sanitation Data'!I23)))</f>
        <v/>
      </c>
      <c r="DN29" s="297" t="str">
        <f ca="true">+IF(OFFSET('Sanitation Data'!$I$32,0,10*ROW('Sanitation Data'!I23))="","",OFFSET('Sanitation Data'!$I$32,0,10*ROW('Sanitation Data'!I23)))</f>
        <v/>
      </c>
      <c r="DO29" s="297" t="str">
        <f ca="true">+IF(OFFSET('Hygiene Data'!$D$11,0,10*ROW('Hygiene Data'!D23))="","",OFFSET('Hygiene Data'!$D$11,0,10*ROW('Hygiene Data'!D23)))</f>
        <v/>
      </c>
      <c r="DP29" s="297" t="str">
        <f ca="true">+IF(OFFSET('Hygiene Data'!$D$12,0,10*ROW('Hygiene Data'!D23))="","",OFFSET('Hygiene Data'!$D$12,0,10*ROW('Hygiene Data'!D23)))</f>
        <v/>
      </c>
      <c r="DQ29" s="297" t="str">
        <f ca="true">+IF(OFFSET('Hygiene Data'!$D$13,0,10*ROW('Hygiene Data'!D23))="","",OFFSET('Hygiene Data'!$D$13,0,10*ROW('Hygiene Data'!D23)))</f>
        <v/>
      </c>
      <c r="DR29" s="297" t="str">
        <f ca="true">+IF(OFFSET('Hygiene Data'!$E$11,0,10*ROW('Hygiene Data'!E23))="","",OFFSET('Hygiene Data'!$E$11,0,10*ROW('Hygiene Data'!E23)))</f>
        <v/>
      </c>
      <c r="DS29" s="297" t="str">
        <f ca="true">+IF(OFFSET('Hygiene Data'!$E$12,0,10*ROW('Hygiene Data'!E23))="","",OFFSET('Hygiene Data'!$E$12,0,10*ROW('Hygiene Data'!E23)))</f>
        <v/>
      </c>
      <c r="DT29" s="297" t="str">
        <f ca="true">+IF(OFFSET('Hygiene Data'!$E$13,0,10*ROW('Hygiene Data'!E23))="","",OFFSET('Hygiene Data'!$E$13,0,10*ROW('Hygiene Data'!E23)))</f>
        <v/>
      </c>
      <c r="DU29" s="297" t="str">
        <f ca="true">+IF(OFFSET('Hygiene Data'!$F$11,0,10*ROW('Hygiene Data'!F23))="","",OFFSET('Hygiene Data'!$F$11,0,10*ROW('Hygiene Data'!F23)))</f>
        <v/>
      </c>
      <c r="DV29" s="297" t="str">
        <f ca="true">+IF(OFFSET('Hygiene Data'!$F$12,0,10*ROW('Hygiene Data'!F23))="","",OFFSET('Hygiene Data'!$F$12,0,10*ROW('Hygiene Data'!F23)))</f>
        <v/>
      </c>
      <c r="DW29" s="297" t="str">
        <f ca="true">+IF(OFFSET('Hygiene Data'!$F$13,0,10*ROW('Hygiene Data'!F23))="","",OFFSET('Hygiene Data'!$F$13,0,10*ROW('Hygiene Data'!F23)))</f>
        <v/>
      </c>
      <c r="DX29" s="297" t="str">
        <f ca="true">+IF(OFFSET('Hygiene Data'!$G$11,0,10*ROW('Hygiene Data'!G23))="","",OFFSET('Hygiene Data'!$G$11,0,10*ROW('Hygiene Data'!G23)))</f>
        <v/>
      </c>
      <c r="DY29" s="297" t="str">
        <f ca="true">+IF(OFFSET('Hygiene Data'!$G$12,0,10*ROW('Hygiene Data'!G23))="","",OFFSET('Hygiene Data'!$G$12,0,10*ROW('Hygiene Data'!G23)))</f>
        <v/>
      </c>
      <c r="DZ29" s="297" t="str">
        <f ca="true">+IF(OFFSET('Hygiene Data'!$G$13,0,10*ROW('Hygiene Data'!G23))="","",OFFSET('Hygiene Data'!$G$13,0,10*ROW('Hygiene Data'!G23)))</f>
        <v/>
      </c>
      <c r="EA29" s="297" t="str">
        <f ca="true">+IF(OFFSET('Hygiene Data'!$H$11,0,10*ROW('Hygiene Data'!H23))="","",OFFSET('Hygiene Data'!$H$11,0,10*ROW('Hygiene Data'!H23)))</f>
        <v/>
      </c>
      <c r="EB29" s="297" t="str">
        <f ca="true">+IF(OFFSET('Hygiene Data'!$H$12,0,10*ROW('Hygiene Data'!H23))="","",OFFSET('Hygiene Data'!$H$12,0,10*ROW('Hygiene Data'!H23)))</f>
        <v/>
      </c>
      <c r="EC29" s="297" t="str">
        <f ca="true">+IF(OFFSET('Hygiene Data'!$H$13,0,10*ROW('Hygiene Data'!H23))="","",OFFSET('Hygiene Data'!$H$13,0,10*ROW('Hygiene Data'!H23)))</f>
        <v/>
      </c>
      <c r="ED29" s="297" t="str">
        <f ca="true">+IF(OFFSET('Hygiene Data'!$I$11,0,10*ROW('Hygiene Data'!I23))="","",OFFSET('Hygiene Data'!$I$11,0,10*ROW('Hygiene Data'!I23)))</f>
        <v/>
      </c>
      <c r="EE29" s="297" t="str">
        <f ca="true">+IF(OFFSET('Hygiene Data'!$I$12,0,10*ROW('Hygiene Data'!I23))="","",OFFSET('Hygiene Data'!$I$12,0,10*ROW('Hygiene Data'!I23)))</f>
        <v/>
      </c>
      <c r="EF29" s="297"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53"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97"/>
      <c r="BS30" s="297" t="str">
        <f ca="true">+IF(OFFSET('Water Data'!$D$27,0,10*ROW('Water Data'!D24))="","",OFFSET('Water Data'!$D$27,0,10*ROW('Water Data'!D24)))</f>
        <v/>
      </c>
      <c r="BT30" s="297" t="str">
        <f ca="true">+IF(OFFSET('Water Data'!$D$28,0,10*ROW('Water Data'!D24))="","",OFFSET('Water Data'!$D$28,0,10*ROW('Water Data'!D24)))</f>
        <v/>
      </c>
      <c r="BU30" s="297" t="str">
        <f ca="true">+IF(OFFSET('Water Data'!$D$29,0,10*ROW('Water Data'!D24))="","",OFFSET('Water Data'!$D$29,0,10*ROW('Water Data'!D24)))</f>
        <v/>
      </c>
      <c r="BV30" s="297" t="str">
        <f ca="true">+IF(OFFSET('Water Data'!$E$27,0,10*ROW('Water Data'!E24))="","",OFFSET('Water Data'!$E$27,0,10*ROW('Water Data'!E24)))</f>
        <v/>
      </c>
      <c r="BW30" s="297" t="str">
        <f ca="true">+IF(OFFSET('Water Data'!$E$28,0,10*ROW('Water Data'!E24))="","",OFFSET('Water Data'!$E$28,0,10*ROW('Water Data'!E24)))</f>
        <v/>
      </c>
      <c r="BX30" s="297" t="str">
        <f ca="true">+IF(OFFSET('Water Data'!$E$29,0,10*ROW('Water Data'!E24))="","",OFFSET('Water Data'!$E$29,0,10*ROW('Water Data'!E24)))</f>
        <v/>
      </c>
      <c r="BY30" s="297" t="str">
        <f ca="true">+IF(OFFSET('Water Data'!$F$27,0,10*ROW('Water Data'!F24))="","",OFFSET('Water Data'!$F$27,0,10*ROW('Water Data'!F24)))</f>
        <v/>
      </c>
      <c r="BZ30" s="297" t="str">
        <f ca="true">+IF(OFFSET('Water Data'!$F$28,0,10*ROW('Water Data'!F24))="","",OFFSET('Water Data'!$F$28,0,10*ROW('Water Data'!F24)))</f>
        <v/>
      </c>
      <c r="CA30" s="297" t="str">
        <f ca="true">+IF(OFFSET('Water Data'!$F$29,0,10*ROW('Water Data'!F24))="","",OFFSET('Water Data'!$F$29,0,10*ROW('Water Data'!F24)))</f>
        <v/>
      </c>
      <c r="CB30" s="297" t="str">
        <f ca="true">+IF(OFFSET('Water Data'!$G$27,0,10*ROW('Water Data'!G24))="","",OFFSET('Water Data'!$G$27,0,10*ROW('Water Data'!G24)))</f>
        <v/>
      </c>
      <c r="CC30" s="297" t="str">
        <f ca="true">+IF(OFFSET('Water Data'!$G$28,0,10*ROW('Water Data'!G24))="","",OFFSET('Water Data'!$G$28,0,10*ROW('Water Data'!G24)))</f>
        <v/>
      </c>
      <c r="CD30" s="297" t="str">
        <f ca="true">+IF(OFFSET('Water Data'!$G$29,0,10*ROW('Water Data'!G24))="","",OFFSET('Water Data'!$G$29,0,10*ROW('Water Data'!G24)))</f>
        <v/>
      </c>
      <c r="CE30" s="297" t="str">
        <f ca="true">+IF(OFFSET('Water Data'!$H$27,0,10*ROW('Water Data'!H24))="","",OFFSET('Water Data'!$H$27,0,10*ROW('Water Data'!H24)))</f>
        <v/>
      </c>
      <c r="CF30" s="297" t="str">
        <f ca="true">+IF(OFFSET('Water Data'!$H$28,0,10*ROW('Water Data'!H24))="","",OFFSET('Water Data'!$H$28,0,10*ROW('Water Data'!H24)))</f>
        <v/>
      </c>
      <c r="CG30" s="297" t="str">
        <f ca="true">+IF(OFFSET('Water Data'!$H$29,0,10*ROW('Water Data'!H24))="","",OFFSET('Water Data'!$H$29,0,10*ROW('Water Data'!H24)))</f>
        <v/>
      </c>
      <c r="CH30" s="297" t="str">
        <f ca="true">+IF(OFFSET('Water Data'!$I$27,0,10*ROW('Water Data'!I24))="","",OFFSET('Water Data'!$I$27,0,10*ROW('Water Data'!I24)))</f>
        <v/>
      </c>
      <c r="CI30" s="297" t="str">
        <f ca="true">+IF(OFFSET('Water Data'!$I$28,0,10*ROW('Water Data'!I24))="","",OFFSET('Water Data'!$I$28,0,10*ROW('Water Data'!I24)))</f>
        <v/>
      </c>
      <c r="CJ30" s="297" t="str">
        <f ca="true">+IF(OFFSET('Water Data'!$I$29,0,10*ROW('Water Data'!I24))="","",OFFSET('Water Data'!$I$29,0,10*ROW('Water Data'!I24)))</f>
        <v/>
      </c>
      <c r="CK30" s="297" t="str">
        <f ca="true">+IF(OFFSET('Sanitation Data'!$D$28,0,10*ROW('Sanitation Data'!D24))="","",OFFSET('Sanitation Data'!$D$28,0,10*ROW('Sanitation Data'!D24)))</f>
        <v/>
      </c>
      <c r="CL30" s="297" t="str">
        <f ca="true">+IF(OFFSET('Sanitation Data'!$D$29,0,10*ROW('Sanitation Data'!D24))="","",OFFSET('Sanitation Data'!$D$29,0,10*ROW('Sanitation Data'!D24)))</f>
        <v/>
      </c>
      <c r="CM30" s="297" t="str">
        <f ca="true">+IF(OFFSET('Sanitation Data'!$D$30,0,10*ROW('Sanitation Data'!D24))="","",OFFSET('Sanitation Data'!$D$30,0,10*ROW('Sanitation Data'!D24)))</f>
        <v/>
      </c>
      <c r="CN30" s="297" t="str">
        <f ca="true">+IF(OFFSET('Sanitation Data'!$D$31,0,10*ROW('Sanitation Data'!D24))="","",OFFSET('Sanitation Data'!$D$31,0,10*ROW('Sanitation Data'!D24)))</f>
        <v/>
      </c>
      <c r="CO30" s="297" t="str">
        <f ca="true">+IF(OFFSET('Sanitation Data'!$D$32,0,10*ROW('Sanitation Data'!D24))="","",OFFSET('Sanitation Data'!$D$32,0,10*ROW('Sanitation Data'!D24)))</f>
        <v/>
      </c>
      <c r="CP30" s="297" t="str">
        <f ca="true">+IF(OFFSET('Sanitation Data'!$E$28,0,10*ROW('Sanitation Data'!E24))="","",OFFSET('Sanitation Data'!$E$28,0,10*ROW('Sanitation Data'!E24)))</f>
        <v/>
      </c>
      <c r="CQ30" s="297" t="str">
        <f ca="true">+IF(OFFSET('Sanitation Data'!$E$29,0,10*ROW('Sanitation Data'!E24))="","",OFFSET('Sanitation Data'!$E$29,0,10*ROW('Sanitation Data'!E24)))</f>
        <v/>
      </c>
      <c r="CR30" s="297" t="str">
        <f ca="true">+IF(OFFSET('Sanitation Data'!$E$30,0,10*ROW('Sanitation Data'!E24))="","",OFFSET('Sanitation Data'!$E$30,0,10*ROW('Sanitation Data'!E24)))</f>
        <v/>
      </c>
      <c r="CS30" s="297" t="str">
        <f ca="true">+IF(OFFSET('Sanitation Data'!$E$31,0,10*ROW('Sanitation Data'!E24))="","",OFFSET('Sanitation Data'!$E$31,0,10*ROW('Sanitation Data'!E24)))</f>
        <v/>
      </c>
      <c r="CT30" s="297" t="str">
        <f ca="true">+IF(OFFSET('Sanitation Data'!$E$32,0,10*ROW('Sanitation Data'!E24))="","",OFFSET('Sanitation Data'!$E$32,0,10*ROW('Sanitation Data'!E24)))</f>
        <v/>
      </c>
      <c r="CU30" s="297" t="str">
        <f ca="true">+IF(OFFSET('Sanitation Data'!$F$28,0,10*ROW('Sanitation Data'!F24))="","",OFFSET('Sanitation Data'!$F$28,0,10*ROW('Sanitation Data'!F24)))</f>
        <v/>
      </c>
      <c r="CV30" s="297" t="str">
        <f ca="true">+IF(OFFSET('Sanitation Data'!$F$29,0,10*ROW('Sanitation Data'!F24))="","",OFFSET('Sanitation Data'!$F$29,0,10*ROW('Sanitation Data'!F24)))</f>
        <v/>
      </c>
      <c r="CW30" s="297" t="str">
        <f ca="true">+IF(OFFSET('Sanitation Data'!$F$30,0,10*ROW('Sanitation Data'!F24))="","",OFFSET('Sanitation Data'!$F$30,0,10*ROW('Sanitation Data'!F24)))</f>
        <v/>
      </c>
      <c r="CX30" s="297" t="str">
        <f ca="true">+IF(OFFSET('Sanitation Data'!$F$31,0,10*ROW('Sanitation Data'!F24))="","",OFFSET('Sanitation Data'!$F$31,0,10*ROW('Sanitation Data'!F24)))</f>
        <v/>
      </c>
      <c r="CY30" s="297" t="str">
        <f ca="true">+IF(OFFSET('Sanitation Data'!$F$32,0,10*ROW('Sanitation Data'!F24))="","",OFFSET('Sanitation Data'!$F$32,0,10*ROW('Sanitation Data'!F24)))</f>
        <v/>
      </c>
      <c r="CZ30" s="297" t="str">
        <f ca="true">+IF(OFFSET('Sanitation Data'!$G$28,0,10*ROW('Sanitation Data'!G24))="","",OFFSET('Sanitation Data'!$G$28,0,10*ROW('Sanitation Data'!G24)))</f>
        <v/>
      </c>
      <c r="DA30" s="297" t="str">
        <f ca="true">+IF(OFFSET('Sanitation Data'!$G$29,0,10*ROW('Sanitation Data'!G24))="","",OFFSET('Sanitation Data'!$G$29,0,10*ROW('Sanitation Data'!G24)))</f>
        <v/>
      </c>
      <c r="DB30" s="297" t="str">
        <f ca="true">+IF(OFFSET('Sanitation Data'!$G$30,0,10*ROW('Sanitation Data'!G24))="","",OFFSET('Sanitation Data'!$G$30,0,10*ROW('Sanitation Data'!G24)))</f>
        <v/>
      </c>
      <c r="DC30" s="297" t="str">
        <f ca="true">+IF(OFFSET('Sanitation Data'!$G$31,0,10*ROW('Sanitation Data'!G24))="","",OFFSET('Sanitation Data'!$G$31,0,10*ROW('Sanitation Data'!G24)))</f>
        <v/>
      </c>
      <c r="DD30" s="297" t="str">
        <f ca="true">+IF(OFFSET('Sanitation Data'!$G$32,0,10*ROW('Sanitation Data'!G24))="","",OFFSET('Sanitation Data'!$G$32,0,10*ROW('Sanitation Data'!G24)))</f>
        <v/>
      </c>
      <c r="DE30" s="297" t="str">
        <f ca="true">+IF(OFFSET('Sanitation Data'!$H$28,0,10*ROW('Sanitation Data'!H24))="","",OFFSET('Sanitation Data'!$H$28,0,10*ROW('Sanitation Data'!H24)))</f>
        <v/>
      </c>
      <c r="DF30" s="297" t="str">
        <f ca="true">+IF(OFFSET('Sanitation Data'!$H$29,0,10*ROW('Sanitation Data'!H24))="","",OFFSET('Sanitation Data'!$H$29,0,10*ROW('Sanitation Data'!H24)))</f>
        <v/>
      </c>
      <c r="DG30" s="297" t="str">
        <f ca="true">+IF(OFFSET('Sanitation Data'!$H$30,0,10*ROW('Sanitation Data'!H24))="","",OFFSET('Sanitation Data'!$H$30,0,10*ROW('Sanitation Data'!H24)))</f>
        <v/>
      </c>
      <c r="DH30" s="297" t="str">
        <f ca="true">+IF(OFFSET('Sanitation Data'!$H$31,0,10*ROW('Sanitation Data'!H24))="","",OFFSET('Sanitation Data'!$H$31,0,10*ROW('Sanitation Data'!H24)))</f>
        <v/>
      </c>
      <c r="DI30" s="297" t="str">
        <f ca="true">+IF(OFFSET('Sanitation Data'!$H$32,0,10*ROW('Sanitation Data'!H24))="","",OFFSET('Sanitation Data'!$H$32,0,10*ROW('Sanitation Data'!H24)))</f>
        <v/>
      </c>
      <c r="DJ30" s="297" t="str">
        <f ca="true">+IF(OFFSET('Sanitation Data'!$I$28,0,10*ROW('Sanitation Data'!I24))="","",OFFSET('Sanitation Data'!$I$28,0,10*ROW('Sanitation Data'!I24)))</f>
        <v/>
      </c>
      <c r="DK30" s="297" t="str">
        <f ca="true">+IF(OFFSET('Sanitation Data'!$I$29,0,10*ROW('Sanitation Data'!I24))="","",OFFSET('Sanitation Data'!$I$29,0,10*ROW('Sanitation Data'!I24)))</f>
        <v/>
      </c>
      <c r="DL30" s="297" t="str">
        <f ca="true">+IF(OFFSET('Sanitation Data'!$I$30,0,10*ROW('Sanitation Data'!I24))="","",OFFSET('Sanitation Data'!$I$30,0,10*ROW('Sanitation Data'!I24)))</f>
        <v/>
      </c>
      <c r="DM30" s="297" t="str">
        <f ca="true">+IF(OFFSET('Sanitation Data'!$I$31,0,10*ROW('Sanitation Data'!I24))="","",OFFSET('Sanitation Data'!$I$31,0,10*ROW('Sanitation Data'!I24)))</f>
        <v/>
      </c>
      <c r="DN30" s="297" t="str">
        <f ca="true">+IF(OFFSET('Sanitation Data'!$I$32,0,10*ROW('Sanitation Data'!I24))="","",OFFSET('Sanitation Data'!$I$32,0,10*ROW('Sanitation Data'!I24)))</f>
        <v/>
      </c>
      <c r="DO30" s="297" t="str">
        <f ca="true">+IF(OFFSET('Hygiene Data'!$D$11,0,10*ROW('Hygiene Data'!D24))="","",OFFSET('Hygiene Data'!$D$11,0,10*ROW('Hygiene Data'!D24)))</f>
        <v/>
      </c>
      <c r="DP30" s="297" t="str">
        <f ca="true">+IF(OFFSET('Hygiene Data'!$D$12,0,10*ROW('Hygiene Data'!D24))="","",OFFSET('Hygiene Data'!$D$12,0,10*ROW('Hygiene Data'!D24)))</f>
        <v/>
      </c>
      <c r="DQ30" s="297" t="str">
        <f ca="true">+IF(OFFSET('Hygiene Data'!$D$13,0,10*ROW('Hygiene Data'!D24))="","",OFFSET('Hygiene Data'!$D$13,0,10*ROW('Hygiene Data'!D24)))</f>
        <v/>
      </c>
      <c r="DR30" s="297" t="str">
        <f ca="true">+IF(OFFSET('Hygiene Data'!$E$11,0,10*ROW('Hygiene Data'!E24))="","",OFFSET('Hygiene Data'!$E$11,0,10*ROW('Hygiene Data'!E24)))</f>
        <v/>
      </c>
      <c r="DS30" s="297" t="str">
        <f ca="true">+IF(OFFSET('Hygiene Data'!$E$12,0,10*ROW('Hygiene Data'!E24))="","",OFFSET('Hygiene Data'!$E$12,0,10*ROW('Hygiene Data'!E24)))</f>
        <v/>
      </c>
      <c r="DT30" s="297" t="str">
        <f ca="true">+IF(OFFSET('Hygiene Data'!$E$13,0,10*ROW('Hygiene Data'!E24))="","",OFFSET('Hygiene Data'!$E$13,0,10*ROW('Hygiene Data'!E24)))</f>
        <v/>
      </c>
      <c r="DU30" s="297" t="str">
        <f ca="true">+IF(OFFSET('Hygiene Data'!$F$11,0,10*ROW('Hygiene Data'!F24))="","",OFFSET('Hygiene Data'!$F$11,0,10*ROW('Hygiene Data'!F24)))</f>
        <v/>
      </c>
      <c r="DV30" s="297" t="str">
        <f ca="true">+IF(OFFSET('Hygiene Data'!$F$12,0,10*ROW('Hygiene Data'!F24))="","",OFFSET('Hygiene Data'!$F$12,0,10*ROW('Hygiene Data'!F24)))</f>
        <v/>
      </c>
      <c r="DW30" s="297" t="str">
        <f ca="true">+IF(OFFSET('Hygiene Data'!$F$13,0,10*ROW('Hygiene Data'!F24))="","",OFFSET('Hygiene Data'!$F$13,0,10*ROW('Hygiene Data'!F24)))</f>
        <v/>
      </c>
      <c r="DX30" s="297" t="str">
        <f ca="true">+IF(OFFSET('Hygiene Data'!$G$11,0,10*ROW('Hygiene Data'!G24))="","",OFFSET('Hygiene Data'!$G$11,0,10*ROW('Hygiene Data'!G24)))</f>
        <v/>
      </c>
      <c r="DY30" s="297" t="str">
        <f ca="true">+IF(OFFSET('Hygiene Data'!$G$12,0,10*ROW('Hygiene Data'!G24))="","",OFFSET('Hygiene Data'!$G$12,0,10*ROW('Hygiene Data'!G24)))</f>
        <v/>
      </c>
      <c r="DZ30" s="297" t="str">
        <f ca="true">+IF(OFFSET('Hygiene Data'!$G$13,0,10*ROW('Hygiene Data'!G24))="","",OFFSET('Hygiene Data'!$G$13,0,10*ROW('Hygiene Data'!G24)))</f>
        <v/>
      </c>
      <c r="EA30" s="297" t="str">
        <f ca="true">+IF(OFFSET('Hygiene Data'!$H$11,0,10*ROW('Hygiene Data'!H24))="","",OFFSET('Hygiene Data'!$H$11,0,10*ROW('Hygiene Data'!H24)))</f>
        <v/>
      </c>
      <c r="EB30" s="297" t="str">
        <f ca="true">+IF(OFFSET('Hygiene Data'!$H$12,0,10*ROW('Hygiene Data'!H24))="","",OFFSET('Hygiene Data'!$H$12,0,10*ROW('Hygiene Data'!H24)))</f>
        <v/>
      </c>
      <c r="EC30" s="297" t="str">
        <f ca="true">+IF(OFFSET('Hygiene Data'!$H$13,0,10*ROW('Hygiene Data'!H24))="","",OFFSET('Hygiene Data'!$H$13,0,10*ROW('Hygiene Data'!H24)))</f>
        <v/>
      </c>
      <c r="ED30" s="297" t="str">
        <f ca="true">+IF(OFFSET('Hygiene Data'!$I$11,0,10*ROW('Hygiene Data'!I24))="","",OFFSET('Hygiene Data'!$I$11,0,10*ROW('Hygiene Data'!I24)))</f>
        <v/>
      </c>
      <c r="EE30" s="297" t="str">
        <f ca="true">+IF(OFFSET('Hygiene Data'!$I$12,0,10*ROW('Hygiene Data'!I24))="","",OFFSET('Hygiene Data'!$I$12,0,10*ROW('Hygiene Data'!I24)))</f>
        <v/>
      </c>
      <c r="EF30" s="297"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53"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97"/>
      <c r="BS31" s="297" t="str">
        <f ca="true">+IF(OFFSET('Water Data'!$D$27,0,10*ROW('Water Data'!D25))="","",OFFSET('Water Data'!$D$27,0,10*ROW('Water Data'!D25)))</f>
        <v/>
      </c>
      <c r="BT31" s="297" t="str">
        <f ca="true">+IF(OFFSET('Water Data'!$D$28,0,10*ROW('Water Data'!D25))="","",OFFSET('Water Data'!$D$28,0,10*ROW('Water Data'!D25)))</f>
        <v/>
      </c>
      <c r="BU31" s="297" t="str">
        <f ca="true">+IF(OFFSET('Water Data'!$D$29,0,10*ROW('Water Data'!D25))="","",OFFSET('Water Data'!$D$29,0,10*ROW('Water Data'!D25)))</f>
        <v/>
      </c>
      <c r="BV31" s="297" t="str">
        <f ca="true">+IF(OFFSET('Water Data'!$E$27,0,10*ROW('Water Data'!E25))="","",OFFSET('Water Data'!$E$27,0,10*ROW('Water Data'!E25)))</f>
        <v/>
      </c>
      <c r="BW31" s="297" t="str">
        <f ca="true">+IF(OFFSET('Water Data'!$E$28,0,10*ROW('Water Data'!E25))="","",OFFSET('Water Data'!$E$28,0,10*ROW('Water Data'!E25)))</f>
        <v/>
      </c>
      <c r="BX31" s="297" t="str">
        <f ca="true">+IF(OFFSET('Water Data'!$E$29,0,10*ROW('Water Data'!E25))="","",OFFSET('Water Data'!$E$29,0,10*ROW('Water Data'!E25)))</f>
        <v/>
      </c>
      <c r="BY31" s="297" t="str">
        <f ca="true">+IF(OFFSET('Water Data'!$F$27,0,10*ROW('Water Data'!F25))="","",OFFSET('Water Data'!$F$27,0,10*ROW('Water Data'!F25)))</f>
        <v/>
      </c>
      <c r="BZ31" s="297" t="str">
        <f ca="true">+IF(OFFSET('Water Data'!$F$28,0,10*ROW('Water Data'!F25))="","",OFFSET('Water Data'!$F$28,0,10*ROW('Water Data'!F25)))</f>
        <v/>
      </c>
      <c r="CA31" s="297" t="str">
        <f ca="true">+IF(OFFSET('Water Data'!$F$29,0,10*ROW('Water Data'!F25))="","",OFFSET('Water Data'!$F$29,0,10*ROW('Water Data'!F25)))</f>
        <v/>
      </c>
      <c r="CB31" s="297" t="str">
        <f ca="true">+IF(OFFSET('Water Data'!$G$27,0,10*ROW('Water Data'!G25))="","",OFFSET('Water Data'!$G$27,0,10*ROW('Water Data'!G25)))</f>
        <v/>
      </c>
      <c r="CC31" s="297" t="str">
        <f ca="true">+IF(OFFSET('Water Data'!$G$28,0,10*ROW('Water Data'!G25))="","",OFFSET('Water Data'!$G$28,0,10*ROW('Water Data'!G25)))</f>
        <v/>
      </c>
      <c r="CD31" s="297" t="str">
        <f ca="true">+IF(OFFSET('Water Data'!$G$29,0,10*ROW('Water Data'!G25))="","",OFFSET('Water Data'!$G$29,0,10*ROW('Water Data'!G25)))</f>
        <v/>
      </c>
      <c r="CE31" s="297" t="str">
        <f ca="true">+IF(OFFSET('Water Data'!$H$27,0,10*ROW('Water Data'!H25))="","",OFFSET('Water Data'!$H$27,0,10*ROW('Water Data'!H25)))</f>
        <v/>
      </c>
      <c r="CF31" s="297" t="str">
        <f ca="true">+IF(OFFSET('Water Data'!$H$28,0,10*ROW('Water Data'!H25))="","",OFFSET('Water Data'!$H$28,0,10*ROW('Water Data'!H25)))</f>
        <v/>
      </c>
      <c r="CG31" s="297" t="str">
        <f ca="true">+IF(OFFSET('Water Data'!$H$29,0,10*ROW('Water Data'!H25))="","",OFFSET('Water Data'!$H$29,0,10*ROW('Water Data'!H25)))</f>
        <v/>
      </c>
      <c r="CH31" s="297" t="str">
        <f ca="true">+IF(OFFSET('Water Data'!$I$27,0,10*ROW('Water Data'!I25))="","",OFFSET('Water Data'!$I$27,0,10*ROW('Water Data'!I25)))</f>
        <v/>
      </c>
      <c r="CI31" s="297" t="str">
        <f ca="true">+IF(OFFSET('Water Data'!$I$28,0,10*ROW('Water Data'!I25))="","",OFFSET('Water Data'!$I$28,0,10*ROW('Water Data'!I25)))</f>
        <v/>
      </c>
      <c r="CJ31" s="297" t="str">
        <f ca="true">+IF(OFFSET('Water Data'!$I$29,0,10*ROW('Water Data'!I25))="","",OFFSET('Water Data'!$I$29,0,10*ROW('Water Data'!I25)))</f>
        <v/>
      </c>
      <c r="CK31" s="297" t="str">
        <f ca="true">+IF(OFFSET('Sanitation Data'!$D$28,0,10*ROW('Sanitation Data'!D25))="","",OFFSET('Sanitation Data'!$D$28,0,10*ROW('Sanitation Data'!D25)))</f>
        <v/>
      </c>
      <c r="CL31" s="297" t="str">
        <f ca="true">+IF(OFFSET('Sanitation Data'!$D$29,0,10*ROW('Sanitation Data'!D25))="","",OFFSET('Sanitation Data'!$D$29,0,10*ROW('Sanitation Data'!D25)))</f>
        <v/>
      </c>
      <c r="CM31" s="297" t="str">
        <f ca="true">+IF(OFFSET('Sanitation Data'!$D$30,0,10*ROW('Sanitation Data'!D25))="","",OFFSET('Sanitation Data'!$D$30,0,10*ROW('Sanitation Data'!D25)))</f>
        <v/>
      </c>
      <c r="CN31" s="297" t="str">
        <f ca="true">+IF(OFFSET('Sanitation Data'!$D$31,0,10*ROW('Sanitation Data'!D25))="","",OFFSET('Sanitation Data'!$D$31,0,10*ROW('Sanitation Data'!D25)))</f>
        <v/>
      </c>
      <c r="CO31" s="297" t="str">
        <f ca="true">+IF(OFFSET('Sanitation Data'!$D$32,0,10*ROW('Sanitation Data'!D25))="","",OFFSET('Sanitation Data'!$D$32,0,10*ROW('Sanitation Data'!D25)))</f>
        <v/>
      </c>
      <c r="CP31" s="297" t="str">
        <f ca="true">+IF(OFFSET('Sanitation Data'!$E$28,0,10*ROW('Sanitation Data'!E25))="","",OFFSET('Sanitation Data'!$E$28,0,10*ROW('Sanitation Data'!E25)))</f>
        <v/>
      </c>
      <c r="CQ31" s="297" t="str">
        <f ca="true">+IF(OFFSET('Sanitation Data'!$E$29,0,10*ROW('Sanitation Data'!E25))="","",OFFSET('Sanitation Data'!$E$29,0,10*ROW('Sanitation Data'!E25)))</f>
        <v/>
      </c>
      <c r="CR31" s="297" t="str">
        <f ca="true">+IF(OFFSET('Sanitation Data'!$E$30,0,10*ROW('Sanitation Data'!E25))="","",OFFSET('Sanitation Data'!$E$30,0,10*ROW('Sanitation Data'!E25)))</f>
        <v/>
      </c>
      <c r="CS31" s="297" t="str">
        <f ca="true">+IF(OFFSET('Sanitation Data'!$E$31,0,10*ROW('Sanitation Data'!E25))="","",OFFSET('Sanitation Data'!$E$31,0,10*ROW('Sanitation Data'!E25)))</f>
        <v/>
      </c>
      <c r="CT31" s="297" t="str">
        <f ca="true">+IF(OFFSET('Sanitation Data'!$E$32,0,10*ROW('Sanitation Data'!E25))="","",OFFSET('Sanitation Data'!$E$32,0,10*ROW('Sanitation Data'!E25)))</f>
        <v/>
      </c>
      <c r="CU31" s="297" t="str">
        <f ca="true">+IF(OFFSET('Sanitation Data'!$F$28,0,10*ROW('Sanitation Data'!F25))="","",OFFSET('Sanitation Data'!$F$28,0,10*ROW('Sanitation Data'!F25)))</f>
        <v/>
      </c>
      <c r="CV31" s="297" t="str">
        <f ca="true">+IF(OFFSET('Sanitation Data'!$F$29,0,10*ROW('Sanitation Data'!F25))="","",OFFSET('Sanitation Data'!$F$29,0,10*ROW('Sanitation Data'!F25)))</f>
        <v/>
      </c>
      <c r="CW31" s="297" t="str">
        <f ca="true">+IF(OFFSET('Sanitation Data'!$F$30,0,10*ROW('Sanitation Data'!F25))="","",OFFSET('Sanitation Data'!$F$30,0,10*ROW('Sanitation Data'!F25)))</f>
        <v/>
      </c>
      <c r="CX31" s="297" t="str">
        <f ca="true">+IF(OFFSET('Sanitation Data'!$F$31,0,10*ROW('Sanitation Data'!F25))="","",OFFSET('Sanitation Data'!$F$31,0,10*ROW('Sanitation Data'!F25)))</f>
        <v/>
      </c>
      <c r="CY31" s="297" t="str">
        <f ca="true">+IF(OFFSET('Sanitation Data'!$F$32,0,10*ROW('Sanitation Data'!F25))="","",OFFSET('Sanitation Data'!$F$32,0,10*ROW('Sanitation Data'!F25)))</f>
        <v/>
      </c>
      <c r="CZ31" s="297" t="str">
        <f ca="true">+IF(OFFSET('Sanitation Data'!$G$28,0,10*ROW('Sanitation Data'!G25))="","",OFFSET('Sanitation Data'!$G$28,0,10*ROW('Sanitation Data'!G25)))</f>
        <v/>
      </c>
      <c r="DA31" s="297" t="str">
        <f ca="true">+IF(OFFSET('Sanitation Data'!$G$29,0,10*ROW('Sanitation Data'!G25))="","",OFFSET('Sanitation Data'!$G$29,0,10*ROW('Sanitation Data'!G25)))</f>
        <v/>
      </c>
      <c r="DB31" s="297" t="str">
        <f ca="true">+IF(OFFSET('Sanitation Data'!$G$30,0,10*ROW('Sanitation Data'!G25))="","",OFFSET('Sanitation Data'!$G$30,0,10*ROW('Sanitation Data'!G25)))</f>
        <v/>
      </c>
      <c r="DC31" s="297" t="str">
        <f ca="true">+IF(OFFSET('Sanitation Data'!$G$31,0,10*ROW('Sanitation Data'!G25))="","",OFFSET('Sanitation Data'!$G$31,0,10*ROW('Sanitation Data'!G25)))</f>
        <v/>
      </c>
      <c r="DD31" s="297" t="str">
        <f ca="true">+IF(OFFSET('Sanitation Data'!$G$32,0,10*ROW('Sanitation Data'!G25))="","",OFFSET('Sanitation Data'!$G$32,0,10*ROW('Sanitation Data'!G25)))</f>
        <v/>
      </c>
      <c r="DE31" s="297" t="str">
        <f ca="true">+IF(OFFSET('Sanitation Data'!$H$28,0,10*ROW('Sanitation Data'!H25))="","",OFFSET('Sanitation Data'!$H$28,0,10*ROW('Sanitation Data'!H25)))</f>
        <v/>
      </c>
      <c r="DF31" s="297" t="str">
        <f ca="true">+IF(OFFSET('Sanitation Data'!$H$29,0,10*ROW('Sanitation Data'!H25))="","",OFFSET('Sanitation Data'!$H$29,0,10*ROW('Sanitation Data'!H25)))</f>
        <v/>
      </c>
      <c r="DG31" s="297" t="str">
        <f ca="true">+IF(OFFSET('Sanitation Data'!$H$30,0,10*ROW('Sanitation Data'!H25))="","",OFFSET('Sanitation Data'!$H$30,0,10*ROW('Sanitation Data'!H25)))</f>
        <v/>
      </c>
      <c r="DH31" s="297" t="str">
        <f ca="true">+IF(OFFSET('Sanitation Data'!$H$31,0,10*ROW('Sanitation Data'!H25))="","",OFFSET('Sanitation Data'!$H$31,0,10*ROW('Sanitation Data'!H25)))</f>
        <v/>
      </c>
      <c r="DI31" s="297" t="str">
        <f ca="true">+IF(OFFSET('Sanitation Data'!$H$32,0,10*ROW('Sanitation Data'!H25))="","",OFFSET('Sanitation Data'!$H$32,0,10*ROW('Sanitation Data'!H25)))</f>
        <v/>
      </c>
      <c r="DJ31" s="297" t="str">
        <f ca="true">+IF(OFFSET('Sanitation Data'!$I$28,0,10*ROW('Sanitation Data'!I25))="","",OFFSET('Sanitation Data'!$I$28,0,10*ROW('Sanitation Data'!I25)))</f>
        <v/>
      </c>
      <c r="DK31" s="297" t="str">
        <f ca="true">+IF(OFFSET('Sanitation Data'!$I$29,0,10*ROW('Sanitation Data'!I25))="","",OFFSET('Sanitation Data'!$I$29,0,10*ROW('Sanitation Data'!I25)))</f>
        <v/>
      </c>
      <c r="DL31" s="297" t="str">
        <f ca="true">+IF(OFFSET('Sanitation Data'!$I$30,0,10*ROW('Sanitation Data'!I25))="","",OFFSET('Sanitation Data'!$I$30,0,10*ROW('Sanitation Data'!I25)))</f>
        <v/>
      </c>
      <c r="DM31" s="297" t="str">
        <f ca="true">+IF(OFFSET('Sanitation Data'!$I$31,0,10*ROW('Sanitation Data'!I25))="","",OFFSET('Sanitation Data'!$I$31,0,10*ROW('Sanitation Data'!I25)))</f>
        <v/>
      </c>
      <c r="DN31" s="297" t="str">
        <f ca="true">+IF(OFFSET('Sanitation Data'!$I$32,0,10*ROW('Sanitation Data'!I25))="","",OFFSET('Sanitation Data'!$I$32,0,10*ROW('Sanitation Data'!I25)))</f>
        <v/>
      </c>
      <c r="DO31" s="297" t="str">
        <f ca="true">+IF(OFFSET('Hygiene Data'!$D$11,0,10*ROW('Hygiene Data'!D25))="","",OFFSET('Hygiene Data'!$D$11,0,10*ROW('Hygiene Data'!D25)))</f>
        <v/>
      </c>
      <c r="DP31" s="297" t="str">
        <f ca="true">+IF(OFFSET('Hygiene Data'!$D$12,0,10*ROW('Hygiene Data'!D25))="","",OFFSET('Hygiene Data'!$D$12,0,10*ROW('Hygiene Data'!D25)))</f>
        <v/>
      </c>
      <c r="DQ31" s="297" t="str">
        <f ca="true">+IF(OFFSET('Hygiene Data'!$D$13,0,10*ROW('Hygiene Data'!D25))="","",OFFSET('Hygiene Data'!$D$13,0,10*ROW('Hygiene Data'!D25)))</f>
        <v/>
      </c>
      <c r="DR31" s="297" t="str">
        <f ca="true">+IF(OFFSET('Hygiene Data'!$E$11,0,10*ROW('Hygiene Data'!E25))="","",OFFSET('Hygiene Data'!$E$11,0,10*ROW('Hygiene Data'!E25)))</f>
        <v/>
      </c>
      <c r="DS31" s="297" t="str">
        <f ca="true">+IF(OFFSET('Hygiene Data'!$E$12,0,10*ROW('Hygiene Data'!E25))="","",OFFSET('Hygiene Data'!$E$12,0,10*ROW('Hygiene Data'!E25)))</f>
        <v/>
      </c>
      <c r="DT31" s="297" t="str">
        <f ca="true">+IF(OFFSET('Hygiene Data'!$E$13,0,10*ROW('Hygiene Data'!E25))="","",OFFSET('Hygiene Data'!$E$13,0,10*ROW('Hygiene Data'!E25)))</f>
        <v/>
      </c>
      <c r="DU31" s="297" t="str">
        <f ca="true">+IF(OFFSET('Hygiene Data'!$F$11,0,10*ROW('Hygiene Data'!F25))="","",OFFSET('Hygiene Data'!$F$11,0,10*ROW('Hygiene Data'!F25)))</f>
        <v/>
      </c>
      <c r="DV31" s="297" t="str">
        <f ca="true">+IF(OFFSET('Hygiene Data'!$F$12,0,10*ROW('Hygiene Data'!F25))="","",OFFSET('Hygiene Data'!$F$12,0,10*ROW('Hygiene Data'!F25)))</f>
        <v/>
      </c>
      <c r="DW31" s="297" t="str">
        <f ca="true">+IF(OFFSET('Hygiene Data'!$F$13,0,10*ROW('Hygiene Data'!F25))="","",OFFSET('Hygiene Data'!$F$13,0,10*ROW('Hygiene Data'!F25)))</f>
        <v/>
      </c>
      <c r="DX31" s="297" t="str">
        <f ca="true">+IF(OFFSET('Hygiene Data'!$G$11,0,10*ROW('Hygiene Data'!G25))="","",OFFSET('Hygiene Data'!$G$11,0,10*ROW('Hygiene Data'!G25)))</f>
        <v/>
      </c>
      <c r="DY31" s="297" t="str">
        <f ca="true">+IF(OFFSET('Hygiene Data'!$G$12,0,10*ROW('Hygiene Data'!G25))="","",OFFSET('Hygiene Data'!$G$12,0,10*ROW('Hygiene Data'!G25)))</f>
        <v/>
      </c>
      <c r="DZ31" s="297" t="str">
        <f ca="true">+IF(OFFSET('Hygiene Data'!$G$13,0,10*ROW('Hygiene Data'!G25))="","",OFFSET('Hygiene Data'!$G$13,0,10*ROW('Hygiene Data'!G25)))</f>
        <v/>
      </c>
      <c r="EA31" s="297" t="str">
        <f ca="true">+IF(OFFSET('Hygiene Data'!$H$11,0,10*ROW('Hygiene Data'!H25))="","",OFFSET('Hygiene Data'!$H$11,0,10*ROW('Hygiene Data'!H25)))</f>
        <v/>
      </c>
      <c r="EB31" s="297" t="str">
        <f ca="true">+IF(OFFSET('Hygiene Data'!$H$12,0,10*ROW('Hygiene Data'!H25))="","",OFFSET('Hygiene Data'!$H$12,0,10*ROW('Hygiene Data'!H25)))</f>
        <v/>
      </c>
      <c r="EC31" s="297" t="str">
        <f ca="true">+IF(OFFSET('Hygiene Data'!$H$13,0,10*ROW('Hygiene Data'!H25))="","",OFFSET('Hygiene Data'!$H$13,0,10*ROW('Hygiene Data'!H25)))</f>
        <v/>
      </c>
      <c r="ED31" s="297" t="str">
        <f ca="true">+IF(OFFSET('Hygiene Data'!$I$11,0,10*ROW('Hygiene Data'!I25))="","",OFFSET('Hygiene Data'!$I$11,0,10*ROW('Hygiene Data'!I25)))</f>
        <v/>
      </c>
      <c r="EE31" s="297" t="str">
        <f ca="true">+IF(OFFSET('Hygiene Data'!$I$12,0,10*ROW('Hygiene Data'!I25))="","",OFFSET('Hygiene Data'!$I$12,0,10*ROW('Hygiene Data'!I25)))</f>
        <v/>
      </c>
      <c r="EF31" s="297"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53"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97"/>
      <c r="BS32" s="297" t="str">
        <f ca="true">+IF(OFFSET('Water Data'!$D$27,0,10*ROW('Water Data'!D26))="","",OFFSET('Water Data'!$D$27,0,10*ROW('Water Data'!D26)))</f>
        <v/>
      </c>
      <c r="BT32" s="297" t="str">
        <f ca="true">+IF(OFFSET('Water Data'!$D$28,0,10*ROW('Water Data'!D26))="","",OFFSET('Water Data'!$D$28,0,10*ROW('Water Data'!D26)))</f>
        <v/>
      </c>
      <c r="BU32" s="297" t="str">
        <f ca="true">+IF(OFFSET('Water Data'!$D$29,0,10*ROW('Water Data'!D26))="","",OFFSET('Water Data'!$D$29,0,10*ROW('Water Data'!D26)))</f>
        <v/>
      </c>
      <c r="BV32" s="297" t="str">
        <f ca="true">+IF(OFFSET('Water Data'!$E$27,0,10*ROW('Water Data'!E26))="","",OFFSET('Water Data'!$E$27,0,10*ROW('Water Data'!E26)))</f>
        <v/>
      </c>
      <c r="BW32" s="297" t="str">
        <f ca="true">+IF(OFFSET('Water Data'!$E$28,0,10*ROW('Water Data'!E26))="","",OFFSET('Water Data'!$E$28,0,10*ROW('Water Data'!E26)))</f>
        <v/>
      </c>
      <c r="BX32" s="297" t="str">
        <f ca="true">+IF(OFFSET('Water Data'!$E$29,0,10*ROW('Water Data'!E26))="","",OFFSET('Water Data'!$E$29,0,10*ROW('Water Data'!E26)))</f>
        <v/>
      </c>
      <c r="BY32" s="297" t="str">
        <f ca="true">+IF(OFFSET('Water Data'!$F$27,0,10*ROW('Water Data'!F26))="","",OFFSET('Water Data'!$F$27,0,10*ROW('Water Data'!F26)))</f>
        <v/>
      </c>
      <c r="BZ32" s="297" t="str">
        <f ca="true">+IF(OFFSET('Water Data'!$F$28,0,10*ROW('Water Data'!F26))="","",OFFSET('Water Data'!$F$28,0,10*ROW('Water Data'!F26)))</f>
        <v/>
      </c>
      <c r="CA32" s="297" t="str">
        <f ca="true">+IF(OFFSET('Water Data'!$F$29,0,10*ROW('Water Data'!F26))="","",OFFSET('Water Data'!$F$29,0,10*ROW('Water Data'!F26)))</f>
        <v/>
      </c>
      <c r="CB32" s="297" t="str">
        <f ca="true">+IF(OFFSET('Water Data'!$G$27,0,10*ROW('Water Data'!G26))="","",OFFSET('Water Data'!$G$27,0,10*ROW('Water Data'!G26)))</f>
        <v/>
      </c>
      <c r="CC32" s="297" t="str">
        <f ca="true">+IF(OFFSET('Water Data'!$G$28,0,10*ROW('Water Data'!G26))="","",OFFSET('Water Data'!$G$28,0,10*ROW('Water Data'!G26)))</f>
        <v/>
      </c>
      <c r="CD32" s="297" t="str">
        <f ca="true">+IF(OFFSET('Water Data'!$G$29,0,10*ROW('Water Data'!G26))="","",OFFSET('Water Data'!$G$29,0,10*ROW('Water Data'!G26)))</f>
        <v/>
      </c>
      <c r="CE32" s="297" t="str">
        <f ca="true">+IF(OFFSET('Water Data'!$H$27,0,10*ROW('Water Data'!H26))="","",OFFSET('Water Data'!$H$27,0,10*ROW('Water Data'!H26)))</f>
        <v/>
      </c>
      <c r="CF32" s="297" t="str">
        <f ca="true">+IF(OFFSET('Water Data'!$H$28,0,10*ROW('Water Data'!H26))="","",OFFSET('Water Data'!$H$28,0,10*ROW('Water Data'!H26)))</f>
        <v/>
      </c>
      <c r="CG32" s="297" t="str">
        <f ca="true">+IF(OFFSET('Water Data'!$H$29,0,10*ROW('Water Data'!H26))="","",OFFSET('Water Data'!$H$29,0,10*ROW('Water Data'!H26)))</f>
        <v/>
      </c>
      <c r="CH32" s="297" t="str">
        <f ca="true">+IF(OFFSET('Water Data'!$I$27,0,10*ROW('Water Data'!I26))="","",OFFSET('Water Data'!$I$27,0,10*ROW('Water Data'!I26)))</f>
        <v/>
      </c>
      <c r="CI32" s="297" t="str">
        <f ca="true">+IF(OFFSET('Water Data'!$I$28,0,10*ROW('Water Data'!I26))="","",OFFSET('Water Data'!$I$28,0,10*ROW('Water Data'!I26)))</f>
        <v/>
      </c>
      <c r="CJ32" s="297" t="str">
        <f ca="true">+IF(OFFSET('Water Data'!$I$29,0,10*ROW('Water Data'!I26))="","",OFFSET('Water Data'!$I$29,0,10*ROW('Water Data'!I26)))</f>
        <v/>
      </c>
      <c r="CK32" s="297" t="str">
        <f ca="true">+IF(OFFSET('Sanitation Data'!$D$28,0,10*ROW('Sanitation Data'!D26))="","",OFFSET('Sanitation Data'!$D$28,0,10*ROW('Sanitation Data'!D26)))</f>
        <v/>
      </c>
      <c r="CL32" s="297" t="str">
        <f ca="true">+IF(OFFSET('Sanitation Data'!$D$29,0,10*ROW('Sanitation Data'!D26))="","",OFFSET('Sanitation Data'!$D$29,0,10*ROW('Sanitation Data'!D26)))</f>
        <v/>
      </c>
      <c r="CM32" s="297" t="str">
        <f ca="true">+IF(OFFSET('Sanitation Data'!$D$30,0,10*ROW('Sanitation Data'!D26))="","",OFFSET('Sanitation Data'!$D$30,0,10*ROW('Sanitation Data'!D26)))</f>
        <v/>
      </c>
      <c r="CN32" s="297" t="str">
        <f ca="true">+IF(OFFSET('Sanitation Data'!$D$31,0,10*ROW('Sanitation Data'!D26))="","",OFFSET('Sanitation Data'!$D$31,0,10*ROW('Sanitation Data'!D26)))</f>
        <v/>
      </c>
      <c r="CO32" s="297" t="str">
        <f ca="true">+IF(OFFSET('Sanitation Data'!$D$32,0,10*ROW('Sanitation Data'!D26))="","",OFFSET('Sanitation Data'!$D$32,0,10*ROW('Sanitation Data'!D26)))</f>
        <v/>
      </c>
      <c r="CP32" s="297" t="str">
        <f ca="true">+IF(OFFSET('Sanitation Data'!$E$28,0,10*ROW('Sanitation Data'!E26))="","",OFFSET('Sanitation Data'!$E$28,0,10*ROW('Sanitation Data'!E26)))</f>
        <v/>
      </c>
      <c r="CQ32" s="297" t="str">
        <f ca="true">+IF(OFFSET('Sanitation Data'!$E$29,0,10*ROW('Sanitation Data'!E26))="","",OFFSET('Sanitation Data'!$E$29,0,10*ROW('Sanitation Data'!E26)))</f>
        <v/>
      </c>
      <c r="CR32" s="297" t="str">
        <f ca="true">+IF(OFFSET('Sanitation Data'!$E$30,0,10*ROW('Sanitation Data'!E26))="","",OFFSET('Sanitation Data'!$E$30,0,10*ROW('Sanitation Data'!E26)))</f>
        <v/>
      </c>
      <c r="CS32" s="297" t="str">
        <f ca="true">+IF(OFFSET('Sanitation Data'!$E$31,0,10*ROW('Sanitation Data'!E26))="","",OFFSET('Sanitation Data'!$E$31,0,10*ROW('Sanitation Data'!E26)))</f>
        <v/>
      </c>
      <c r="CT32" s="297" t="str">
        <f ca="true">+IF(OFFSET('Sanitation Data'!$E$32,0,10*ROW('Sanitation Data'!E26))="","",OFFSET('Sanitation Data'!$E$32,0,10*ROW('Sanitation Data'!E26)))</f>
        <v/>
      </c>
      <c r="CU32" s="297" t="str">
        <f ca="true">+IF(OFFSET('Sanitation Data'!$F$28,0,10*ROW('Sanitation Data'!F26))="","",OFFSET('Sanitation Data'!$F$28,0,10*ROW('Sanitation Data'!F26)))</f>
        <v/>
      </c>
      <c r="CV32" s="297" t="str">
        <f ca="true">+IF(OFFSET('Sanitation Data'!$F$29,0,10*ROW('Sanitation Data'!F26))="","",OFFSET('Sanitation Data'!$F$29,0,10*ROW('Sanitation Data'!F26)))</f>
        <v/>
      </c>
      <c r="CW32" s="297" t="str">
        <f ca="true">+IF(OFFSET('Sanitation Data'!$F$30,0,10*ROW('Sanitation Data'!F26))="","",OFFSET('Sanitation Data'!$F$30,0,10*ROW('Sanitation Data'!F26)))</f>
        <v/>
      </c>
      <c r="CX32" s="297" t="str">
        <f ca="true">+IF(OFFSET('Sanitation Data'!$F$31,0,10*ROW('Sanitation Data'!F26))="","",OFFSET('Sanitation Data'!$F$31,0,10*ROW('Sanitation Data'!F26)))</f>
        <v/>
      </c>
      <c r="CY32" s="297" t="str">
        <f ca="true">+IF(OFFSET('Sanitation Data'!$F$32,0,10*ROW('Sanitation Data'!F26))="","",OFFSET('Sanitation Data'!$F$32,0,10*ROW('Sanitation Data'!F26)))</f>
        <v/>
      </c>
      <c r="CZ32" s="297" t="str">
        <f ca="true">+IF(OFFSET('Sanitation Data'!$G$28,0,10*ROW('Sanitation Data'!G26))="","",OFFSET('Sanitation Data'!$G$28,0,10*ROW('Sanitation Data'!G26)))</f>
        <v/>
      </c>
      <c r="DA32" s="297" t="str">
        <f ca="true">+IF(OFFSET('Sanitation Data'!$G$29,0,10*ROW('Sanitation Data'!G26))="","",OFFSET('Sanitation Data'!$G$29,0,10*ROW('Sanitation Data'!G26)))</f>
        <v/>
      </c>
      <c r="DB32" s="297" t="str">
        <f ca="true">+IF(OFFSET('Sanitation Data'!$G$30,0,10*ROW('Sanitation Data'!G26))="","",OFFSET('Sanitation Data'!$G$30,0,10*ROW('Sanitation Data'!G26)))</f>
        <v/>
      </c>
      <c r="DC32" s="297" t="str">
        <f ca="true">+IF(OFFSET('Sanitation Data'!$G$31,0,10*ROW('Sanitation Data'!G26))="","",OFFSET('Sanitation Data'!$G$31,0,10*ROW('Sanitation Data'!G26)))</f>
        <v/>
      </c>
      <c r="DD32" s="297" t="str">
        <f ca="true">+IF(OFFSET('Sanitation Data'!$G$32,0,10*ROW('Sanitation Data'!G26))="","",OFFSET('Sanitation Data'!$G$32,0,10*ROW('Sanitation Data'!G26)))</f>
        <v/>
      </c>
      <c r="DE32" s="297" t="str">
        <f ca="true">+IF(OFFSET('Sanitation Data'!$H$28,0,10*ROW('Sanitation Data'!H26))="","",OFFSET('Sanitation Data'!$H$28,0,10*ROW('Sanitation Data'!H26)))</f>
        <v/>
      </c>
      <c r="DF32" s="297" t="str">
        <f ca="true">+IF(OFFSET('Sanitation Data'!$H$29,0,10*ROW('Sanitation Data'!H26))="","",OFFSET('Sanitation Data'!$H$29,0,10*ROW('Sanitation Data'!H26)))</f>
        <v/>
      </c>
      <c r="DG32" s="297" t="str">
        <f ca="true">+IF(OFFSET('Sanitation Data'!$H$30,0,10*ROW('Sanitation Data'!H26))="","",OFFSET('Sanitation Data'!$H$30,0,10*ROW('Sanitation Data'!H26)))</f>
        <v/>
      </c>
      <c r="DH32" s="297" t="str">
        <f ca="true">+IF(OFFSET('Sanitation Data'!$H$31,0,10*ROW('Sanitation Data'!H26))="","",OFFSET('Sanitation Data'!$H$31,0,10*ROW('Sanitation Data'!H26)))</f>
        <v/>
      </c>
      <c r="DI32" s="297" t="str">
        <f ca="true">+IF(OFFSET('Sanitation Data'!$H$32,0,10*ROW('Sanitation Data'!H26))="","",OFFSET('Sanitation Data'!$H$32,0,10*ROW('Sanitation Data'!H26)))</f>
        <v/>
      </c>
      <c r="DJ32" s="297" t="str">
        <f ca="true">+IF(OFFSET('Sanitation Data'!$I$28,0,10*ROW('Sanitation Data'!I26))="","",OFFSET('Sanitation Data'!$I$28,0,10*ROW('Sanitation Data'!I26)))</f>
        <v/>
      </c>
      <c r="DK32" s="297" t="str">
        <f ca="true">+IF(OFFSET('Sanitation Data'!$I$29,0,10*ROW('Sanitation Data'!I26))="","",OFFSET('Sanitation Data'!$I$29,0,10*ROW('Sanitation Data'!I26)))</f>
        <v/>
      </c>
      <c r="DL32" s="297" t="str">
        <f ca="true">+IF(OFFSET('Sanitation Data'!$I$30,0,10*ROW('Sanitation Data'!I26))="","",OFFSET('Sanitation Data'!$I$30,0,10*ROW('Sanitation Data'!I26)))</f>
        <v/>
      </c>
      <c r="DM32" s="297" t="str">
        <f ca="true">+IF(OFFSET('Sanitation Data'!$I$31,0,10*ROW('Sanitation Data'!I26))="","",OFFSET('Sanitation Data'!$I$31,0,10*ROW('Sanitation Data'!I26)))</f>
        <v/>
      </c>
      <c r="DN32" s="297" t="str">
        <f ca="true">+IF(OFFSET('Sanitation Data'!$I$32,0,10*ROW('Sanitation Data'!I26))="","",OFFSET('Sanitation Data'!$I$32,0,10*ROW('Sanitation Data'!I26)))</f>
        <v/>
      </c>
      <c r="DO32" s="297" t="str">
        <f ca="true">+IF(OFFSET('Hygiene Data'!$D$11,0,10*ROW('Hygiene Data'!D26))="","",OFFSET('Hygiene Data'!$D$11,0,10*ROW('Hygiene Data'!D26)))</f>
        <v/>
      </c>
      <c r="DP32" s="297" t="str">
        <f ca="true">+IF(OFFSET('Hygiene Data'!$D$12,0,10*ROW('Hygiene Data'!D26))="","",OFFSET('Hygiene Data'!$D$12,0,10*ROW('Hygiene Data'!D26)))</f>
        <v/>
      </c>
      <c r="DQ32" s="297" t="str">
        <f ca="true">+IF(OFFSET('Hygiene Data'!$D$13,0,10*ROW('Hygiene Data'!D26))="","",OFFSET('Hygiene Data'!$D$13,0,10*ROW('Hygiene Data'!D26)))</f>
        <v/>
      </c>
      <c r="DR32" s="297" t="str">
        <f ca="true">+IF(OFFSET('Hygiene Data'!$E$11,0,10*ROW('Hygiene Data'!E26))="","",OFFSET('Hygiene Data'!$E$11,0,10*ROW('Hygiene Data'!E26)))</f>
        <v/>
      </c>
      <c r="DS32" s="297" t="str">
        <f ca="true">+IF(OFFSET('Hygiene Data'!$E$12,0,10*ROW('Hygiene Data'!E26))="","",OFFSET('Hygiene Data'!$E$12,0,10*ROW('Hygiene Data'!E26)))</f>
        <v/>
      </c>
      <c r="DT32" s="297" t="str">
        <f ca="true">+IF(OFFSET('Hygiene Data'!$E$13,0,10*ROW('Hygiene Data'!E26))="","",OFFSET('Hygiene Data'!$E$13,0,10*ROW('Hygiene Data'!E26)))</f>
        <v/>
      </c>
      <c r="DU32" s="297" t="str">
        <f ca="true">+IF(OFFSET('Hygiene Data'!$F$11,0,10*ROW('Hygiene Data'!F26))="","",OFFSET('Hygiene Data'!$F$11,0,10*ROW('Hygiene Data'!F26)))</f>
        <v/>
      </c>
      <c r="DV32" s="297" t="str">
        <f ca="true">+IF(OFFSET('Hygiene Data'!$F$12,0,10*ROW('Hygiene Data'!F26))="","",OFFSET('Hygiene Data'!$F$12,0,10*ROW('Hygiene Data'!F26)))</f>
        <v/>
      </c>
      <c r="DW32" s="297" t="str">
        <f ca="true">+IF(OFFSET('Hygiene Data'!$F$13,0,10*ROW('Hygiene Data'!F26))="","",OFFSET('Hygiene Data'!$F$13,0,10*ROW('Hygiene Data'!F26)))</f>
        <v/>
      </c>
      <c r="DX32" s="297" t="str">
        <f ca="true">+IF(OFFSET('Hygiene Data'!$G$11,0,10*ROW('Hygiene Data'!G26))="","",OFFSET('Hygiene Data'!$G$11,0,10*ROW('Hygiene Data'!G26)))</f>
        <v/>
      </c>
      <c r="DY32" s="297" t="str">
        <f ca="true">+IF(OFFSET('Hygiene Data'!$G$12,0,10*ROW('Hygiene Data'!G26))="","",OFFSET('Hygiene Data'!$G$12,0,10*ROW('Hygiene Data'!G26)))</f>
        <v/>
      </c>
      <c r="DZ32" s="297" t="str">
        <f ca="true">+IF(OFFSET('Hygiene Data'!$G$13,0,10*ROW('Hygiene Data'!G26))="","",OFFSET('Hygiene Data'!$G$13,0,10*ROW('Hygiene Data'!G26)))</f>
        <v/>
      </c>
      <c r="EA32" s="297" t="str">
        <f ca="true">+IF(OFFSET('Hygiene Data'!$H$11,0,10*ROW('Hygiene Data'!H26))="","",OFFSET('Hygiene Data'!$H$11,0,10*ROW('Hygiene Data'!H26)))</f>
        <v/>
      </c>
      <c r="EB32" s="297" t="str">
        <f ca="true">+IF(OFFSET('Hygiene Data'!$H$12,0,10*ROW('Hygiene Data'!H26))="","",OFFSET('Hygiene Data'!$H$12,0,10*ROW('Hygiene Data'!H26)))</f>
        <v/>
      </c>
      <c r="EC32" s="297" t="str">
        <f ca="true">+IF(OFFSET('Hygiene Data'!$H$13,0,10*ROW('Hygiene Data'!H26))="","",OFFSET('Hygiene Data'!$H$13,0,10*ROW('Hygiene Data'!H26)))</f>
        <v/>
      </c>
      <c r="ED32" s="297" t="str">
        <f ca="true">+IF(OFFSET('Hygiene Data'!$I$11,0,10*ROW('Hygiene Data'!I26))="","",OFFSET('Hygiene Data'!$I$11,0,10*ROW('Hygiene Data'!I26)))</f>
        <v/>
      </c>
      <c r="EE32" s="297" t="str">
        <f ca="true">+IF(OFFSET('Hygiene Data'!$I$12,0,10*ROW('Hygiene Data'!I26))="","",OFFSET('Hygiene Data'!$I$12,0,10*ROW('Hygiene Data'!I26)))</f>
        <v/>
      </c>
      <c r="EF32" s="297"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53"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97"/>
      <c r="BS33" s="297" t="str">
        <f ca="true">+IF(OFFSET('Water Data'!$D$27,0,10*ROW('Water Data'!D27))="","",OFFSET('Water Data'!$D$27,0,10*ROW('Water Data'!D27)))</f>
        <v/>
      </c>
      <c r="BT33" s="297" t="str">
        <f ca="true">+IF(OFFSET('Water Data'!$D$28,0,10*ROW('Water Data'!D27))="","",OFFSET('Water Data'!$D$28,0,10*ROW('Water Data'!D27)))</f>
        <v/>
      </c>
      <c r="BU33" s="297" t="str">
        <f ca="true">+IF(OFFSET('Water Data'!$D$29,0,10*ROW('Water Data'!D27))="","",OFFSET('Water Data'!$D$29,0,10*ROW('Water Data'!D27)))</f>
        <v/>
      </c>
      <c r="BV33" s="297" t="str">
        <f ca="true">+IF(OFFSET('Water Data'!$E$27,0,10*ROW('Water Data'!E27))="","",OFFSET('Water Data'!$E$27,0,10*ROW('Water Data'!E27)))</f>
        <v/>
      </c>
      <c r="BW33" s="297" t="str">
        <f ca="true">+IF(OFFSET('Water Data'!$E$28,0,10*ROW('Water Data'!E27))="","",OFFSET('Water Data'!$E$28,0,10*ROW('Water Data'!E27)))</f>
        <v/>
      </c>
      <c r="BX33" s="297" t="str">
        <f ca="true">+IF(OFFSET('Water Data'!$E$29,0,10*ROW('Water Data'!E27))="","",OFFSET('Water Data'!$E$29,0,10*ROW('Water Data'!E27)))</f>
        <v/>
      </c>
      <c r="BY33" s="297" t="str">
        <f ca="true">+IF(OFFSET('Water Data'!$F$27,0,10*ROW('Water Data'!F27))="","",OFFSET('Water Data'!$F$27,0,10*ROW('Water Data'!F27)))</f>
        <v/>
      </c>
      <c r="BZ33" s="297" t="str">
        <f ca="true">+IF(OFFSET('Water Data'!$F$28,0,10*ROW('Water Data'!F27))="","",OFFSET('Water Data'!$F$28,0,10*ROW('Water Data'!F27)))</f>
        <v/>
      </c>
      <c r="CA33" s="297" t="str">
        <f ca="true">+IF(OFFSET('Water Data'!$F$29,0,10*ROW('Water Data'!F27))="","",OFFSET('Water Data'!$F$29,0,10*ROW('Water Data'!F27)))</f>
        <v/>
      </c>
      <c r="CB33" s="297" t="str">
        <f ca="true">+IF(OFFSET('Water Data'!$G$27,0,10*ROW('Water Data'!G27))="","",OFFSET('Water Data'!$G$27,0,10*ROW('Water Data'!G27)))</f>
        <v/>
      </c>
      <c r="CC33" s="297" t="str">
        <f ca="true">+IF(OFFSET('Water Data'!$G$28,0,10*ROW('Water Data'!G27))="","",OFFSET('Water Data'!$G$28,0,10*ROW('Water Data'!G27)))</f>
        <v/>
      </c>
      <c r="CD33" s="297" t="str">
        <f ca="true">+IF(OFFSET('Water Data'!$G$29,0,10*ROW('Water Data'!G27))="","",OFFSET('Water Data'!$G$29,0,10*ROW('Water Data'!G27)))</f>
        <v/>
      </c>
      <c r="CE33" s="297" t="str">
        <f ca="true">+IF(OFFSET('Water Data'!$H$27,0,10*ROW('Water Data'!H27))="","",OFFSET('Water Data'!$H$27,0,10*ROW('Water Data'!H27)))</f>
        <v/>
      </c>
      <c r="CF33" s="297" t="str">
        <f ca="true">+IF(OFFSET('Water Data'!$H$28,0,10*ROW('Water Data'!H27))="","",OFFSET('Water Data'!$H$28,0,10*ROW('Water Data'!H27)))</f>
        <v/>
      </c>
      <c r="CG33" s="297" t="str">
        <f ca="true">+IF(OFFSET('Water Data'!$H$29,0,10*ROW('Water Data'!H27))="","",OFFSET('Water Data'!$H$29,0,10*ROW('Water Data'!H27)))</f>
        <v/>
      </c>
      <c r="CH33" s="297" t="str">
        <f ca="true">+IF(OFFSET('Water Data'!$I$27,0,10*ROW('Water Data'!I27))="","",OFFSET('Water Data'!$I$27,0,10*ROW('Water Data'!I27)))</f>
        <v/>
      </c>
      <c r="CI33" s="297" t="str">
        <f ca="true">+IF(OFFSET('Water Data'!$I$28,0,10*ROW('Water Data'!I27))="","",OFFSET('Water Data'!$I$28,0,10*ROW('Water Data'!I27)))</f>
        <v/>
      </c>
      <c r="CJ33" s="297" t="str">
        <f ca="true">+IF(OFFSET('Water Data'!$I$29,0,10*ROW('Water Data'!I27))="","",OFFSET('Water Data'!$I$29,0,10*ROW('Water Data'!I27)))</f>
        <v/>
      </c>
      <c r="CK33" s="297" t="str">
        <f ca="true">+IF(OFFSET('Sanitation Data'!$D$28,0,10*ROW('Sanitation Data'!D27))="","",OFFSET('Sanitation Data'!$D$28,0,10*ROW('Sanitation Data'!D27)))</f>
        <v/>
      </c>
      <c r="CL33" s="297" t="str">
        <f ca="true">+IF(OFFSET('Sanitation Data'!$D$29,0,10*ROW('Sanitation Data'!D27))="","",OFFSET('Sanitation Data'!$D$29,0,10*ROW('Sanitation Data'!D27)))</f>
        <v/>
      </c>
      <c r="CM33" s="297" t="str">
        <f ca="true">+IF(OFFSET('Sanitation Data'!$D$30,0,10*ROW('Sanitation Data'!D27))="","",OFFSET('Sanitation Data'!$D$30,0,10*ROW('Sanitation Data'!D27)))</f>
        <v/>
      </c>
      <c r="CN33" s="297" t="str">
        <f ca="true">+IF(OFFSET('Sanitation Data'!$D$31,0,10*ROW('Sanitation Data'!D27))="","",OFFSET('Sanitation Data'!$D$31,0,10*ROW('Sanitation Data'!D27)))</f>
        <v/>
      </c>
      <c r="CO33" s="297" t="str">
        <f ca="true">+IF(OFFSET('Sanitation Data'!$D$32,0,10*ROW('Sanitation Data'!D27))="","",OFFSET('Sanitation Data'!$D$32,0,10*ROW('Sanitation Data'!D27)))</f>
        <v/>
      </c>
      <c r="CP33" s="297" t="str">
        <f ca="true">+IF(OFFSET('Sanitation Data'!$E$28,0,10*ROW('Sanitation Data'!E27))="","",OFFSET('Sanitation Data'!$E$28,0,10*ROW('Sanitation Data'!E27)))</f>
        <v/>
      </c>
      <c r="CQ33" s="297" t="str">
        <f ca="true">+IF(OFFSET('Sanitation Data'!$E$29,0,10*ROW('Sanitation Data'!E27))="","",OFFSET('Sanitation Data'!$E$29,0,10*ROW('Sanitation Data'!E27)))</f>
        <v/>
      </c>
      <c r="CR33" s="297" t="str">
        <f ca="true">+IF(OFFSET('Sanitation Data'!$E$30,0,10*ROW('Sanitation Data'!E27))="","",OFFSET('Sanitation Data'!$E$30,0,10*ROW('Sanitation Data'!E27)))</f>
        <v/>
      </c>
      <c r="CS33" s="297" t="str">
        <f ca="true">+IF(OFFSET('Sanitation Data'!$E$31,0,10*ROW('Sanitation Data'!E27))="","",OFFSET('Sanitation Data'!$E$31,0,10*ROW('Sanitation Data'!E27)))</f>
        <v/>
      </c>
      <c r="CT33" s="297" t="str">
        <f ca="true">+IF(OFFSET('Sanitation Data'!$E$32,0,10*ROW('Sanitation Data'!E27))="","",OFFSET('Sanitation Data'!$E$32,0,10*ROW('Sanitation Data'!E27)))</f>
        <v/>
      </c>
      <c r="CU33" s="297" t="str">
        <f ca="true">+IF(OFFSET('Sanitation Data'!$F$28,0,10*ROW('Sanitation Data'!F27))="","",OFFSET('Sanitation Data'!$F$28,0,10*ROW('Sanitation Data'!F27)))</f>
        <v/>
      </c>
      <c r="CV33" s="297" t="str">
        <f ca="true">+IF(OFFSET('Sanitation Data'!$F$29,0,10*ROW('Sanitation Data'!F27))="","",OFFSET('Sanitation Data'!$F$29,0,10*ROW('Sanitation Data'!F27)))</f>
        <v/>
      </c>
      <c r="CW33" s="297" t="str">
        <f ca="true">+IF(OFFSET('Sanitation Data'!$F$30,0,10*ROW('Sanitation Data'!F27))="","",OFFSET('Sanitation Data'!$F$30,0,10*ROW('Sanitation Data'!F27)))</f>
        <v/>
      </c>
      <c r="CX33" s="297" t="str">
        <f ca="true">+IF(OFFSET('Sanitation Data'!$F$31,0,10*ROW('Sanitation Data'!F27))="","",OFFSET('Sanitation Data'!$F$31,0,10*ROW('Sanitation Data'!F27)))</f>
        <v/>
      </c>
      <c r="CY33" s="297" t="str">
        <f ca="true">+IF(OFFSET('Sanitation Data'!$F$32,0,10*ROW('Sanitation Data'!F27))="","",OFFSET('Sanitation Data'!$F$32,0,10*ROW('Sanitation Data'!F27)))</f>
        <v/>
      </c>
      <c r="CZ33" s="297" t="str">
        <f ca="true">+IF(OFFSET('Sanitation Data'!$G$28,0,10*ROW('Sanitation Data'!G27))="","",OFFSET('Sanitation Data'!$G$28,0,10*ROW('Sanitation Data'!G27)))</f>
        <v/>
      </c>
      <c r="DA33" s="297" t="str">
        <f ca="true">+IF(OFFSET('Sanitation Data'!$G$29,0,10*ROW('Sanitation Data'!G27))="","",OFFSET('Sanitation Data'!$G$29,0,10*ROW('Sanitation Data'!G27)))</f>
        <v/>
      </c>
      <c r="DB33" s="297" t="str">
        <f ca="true">+IF(OFFSET('Sanitation Data'!$G$30,0,10*ROW('Sanitation Data'!G27))="","",OFFSET('Sanitation Data'!$G$30,0,10*ROW('Sanitation Data'!G27)))</f>
        <v/>
      </c>
      <c r="DC33" s="297" t="str">
        <f ca="true">+IF(OFFSET('Sanitation Data'!$G$31,0,10*ROW('Sanitation Data'!G27))="","",OFFSET('Sanitation Data'!$G$31,0,10*ROW('Sanitation Data'!G27)))</f>
        <v/>
      </c>
      <c r="DD33" s="297" t="str">
        <f ca="true">+IF(OFFSET('Sanitation Data'!$G$32,0,10*ROW('Sanitation Data'!G27))="","",OFFSET('Sanitation Data'!$G$32,0,10*ROW('Sanitation Data'!G27)))</f>
        <v/>
      </c>
      <c r="DE33" s="297" t="str">
        <f ca="true">+IF(OFFSET('Sanitation Data'!$H$28,0,10*ROW('Sanitation Data'!H27))="","",OFFSET('Sanitation Data'!$H$28,0,10*ROW('Sanitation Data'!H27)))</f>
        <v/>
      </c>
      <c r="DF33" s="297" t="str">
        <f ca="true">+IF(OFFSET('Sanitation Data'!$H$29,0,10*ROW('Sanitation Data'!H27))="","",OFFSET('Sanitation Data'!$H$29,0,10*ROW('Sanitation Data'!H27)))</f>
        <v/>
      </c>
      <c r="DG33" s="297" t="str">
        <f ca="true">+IF(OFFSET('Sanitation Data'!$H$30,0,10*ROW('Sanitation Data'!H27))="","",OFFSET('Sanitation Data'!$H$30,0,10*ROW('Sanitation Data'!H27)))</f>
        <v/>
      </c>
      <c r="DH33" s="297" t="str">
        <f ca="true">+IF(OFFSET('Sanitation Data'!$H$31,0,10*ROW('Sanitation Data'!H27))="","",OFFSET('Sanitation Data'!$H$31,0,10*ROW('Sanitation Data'!H27)))</f>
        <v/>
      </c>
      <c r="DI33" s="297" t="str">
        <f ca="true">+IF(OFFSET('Sanitation Data'!$H$32,0,10*ROW('Sanitation Data'!H27))="","",OFFSET('Sanitation Data'!$H$32,0,10*ROW('Sanitation Data'!H27)))</f>
        <v/>
      </c>
      <c r="DJ33" s="297" t="str">
        <f ca="true">+IF(OFFSET('Sanitation Data'!$I$28,0,10*ROW('Sanitation Data'!I27))="","",OFFSET('Sanitation Data'!$I$28,0,10*ROW('Sanitation Data'!I27)))</f>
        <v/>
      </c>
      <c r="DK33" s="297" t="str">
        <f ca="true">+IF(OFFSET('Sanitation Data'!$I$29,0,10*ROW('Sanitation Data'!I27))="","",OFFSET('Sanitation Data'!$I$29,0,10*ROW('Sanitation Data'!I27)))</f>
        <v/>
      </c>
      <c r="DL33" s="297" t="str">
        <f ca="true">+IF(OFFSET('Sanitation Data'!$I$30,0,10*ROW('Sanitation Data'!I27))="","",OFFSET('Sanitation Data'!$I$30,0,10*ROW('Sanitation Data'!I27)))</f>
        <v/>
      </c>
      <c r="DM33" s="297" t="str">
        <f ca="true">+IF(OFFSET('Sanitation Data'!$I$31,0,10*ROW('Sanitation Data'!I27))="","",OFFSET('Sanitation Data'!$I$31,0,10*ROW('Sanitation Data'!I27)))</f>
        <v/>
      </c>
      <c r="DN33" s="297" t="str">
        <f ca="true">+IF(OFFSET('Sanitation Data'!$I$32,0,10*ROW('Sanitation Data'!I27))="","",OFFSET('Sanitation Data'!$I$32,0,10*ROW('Sanitation Data'!I27)))</f>
        <v/>
      </c>
      <c r="DO33" s="297" t="str">
        <f ca="true">+IF(OFFSET('Hygiene Data'!$D$11,0,10*ROW('Hygiene Data'!D27))="","",OFFSET('Hygiene Data'!$D$11,0,10*ROW('Hygiene Data'!D27)))</f>
        <v/>
      </c>
      <c r="DP33" s="297" t="str">
        <f ca="true">+IF(OFFSET('Hygiene Data'!$D$12,0,10*ROW('Hygiene Data'!D27))="","",OFFSET('Hygiene Data'!$D$12,0,10*ROW('Hygiene Data'!D27)))</f>
        <v/>
      </c>
      <c r="DQ33" s="297" t="str">
        <f ca="true">+IF(OFFSET('Hygiene Data'!$D$13,0,10*ROW('Hygiene Data'!D27))="","",OFFSET('Hygiene Data'!$D$13,0,10*ROW('Hygiene Data'!D27)))</f>
        <v/>
      </c>
      <c r="DR33" s="297" t="str">
        <f ca="true">+IF(OFFSET('Hygiene Data'!$E$11,0,10*ROW('Hygiene Data'!E27))="","",OFFSET('Hygiene Data'!$E$11,0,10*ROW('Hygiene Data'!E27)))</f>
        <v/>
      </c>
      <c r="DS33" s="297" t="str">
        <f ca="true">+IF(OFFSET('Hygiene Data'!$E$12,0,10*ROW('Hygiene Data'!E27))="","",OFFSET('Hygiene Data'!$E$12,0,10*ROW('Hygiene Data'!E27)))</f>
        <v/>
      </c>
      <c r="DT33" s="297" t="str">
        <f ca="true">+IF(OFFSET('Hygiene Data'!$E$13,0,10*ROW('Hygiene Data'!E27))="","",OFFSET('Hygiene Data'!$E$13,0,10*ROW('Hygiene Data'!E27)))</f>
        <v/>
      </c>
      <c r="DU33" s="297" t="str">
        <f ca="true">+IF(OFFSET('Hygiene Data'!$F$11,0,10*ROW('Hygiene Data'!F27))="","",OFFSET('Hygiene Data'!$F$11,0,10*ROW('Hygiene Data'!F27)))</f>
        <v/>
      </c>
      <c r="DV33" s="297" t="str">
        <f ca="true">+IF(OFFSET('Hygiene Data'!$F$12,0,10*ROW('Hygiene Data'!F27))="","",OFFSET('Hygiene Data'!$F$12,0,10*ROW('Hygiene Data'!F27)))</f>
        <v/>
      </c>
      <c r="DW33" s="297" t="str">
        <f ca="true">+IF(OFFSET('Hygiene Data'!$F$13,0,10*ROW('Hygiene Data'!F27))="","",OFFSET('Hygiene Data'!$F$13,0,10*ROW('Hygiene Data'!F27)))</f>
        <v/>
      </c>
      <c r="DX33" s="297" t="str">
        <f ca="true">+IF(OFFSET('Hygiene Data'!$G$11,0,10*ROW('Hygiene Data'!G27))="","",OFFSET('Hygiene Data'!$G$11,0,10*ROW('Hygiene Data'!G27)))</f>
        <v/>
      </c>
      <c r="DY33" s="297" t="str">
        <f ca="true">+IF(OFFSET('Hygiene Data'!$G$12,0,10*ROW('Hygiene Data'!G27))="","",OFFSET('Hygiene Data'!$G$12,0,10*ROW('Hygiene Data'!G27)))</f>
        <v/>
      </c>
      <c r="DZ33" s="297" t="str">
        <f ca="true">+IF(OFFSET('Hygiene Data'!$G$13,0,10*ROW('Hygiene Data'!G27))="","",OFFSET('Hygiene Data'!$G$13,0,10*ROW('Hygiene Data'!G27)))</f>
        <v/>
      </c>
      <c r="EA33" s="297" t="str">
        <f ca="true">+IF(OFFSET('Hygiene Data'!$H$11,0,10*ROW('Hygiene Data'!H27))="","",OFFSET('Hygiene Data'!$H$11,0,10*ROW('Hygiene Data'!H27)))</f>
        <v/>
      </c>
      <c r="EB33" s="297" t="str">
        <f ca="true">+IF(OFFSET('Hygiene Data'!$H$12,0,10*ROW('Hygiene Data'!H27))="","",OFFSET('Hygiene Data'!$H$12,0,10*ROW('Hygiene Data'!H27)))</f>
        <v/>
      </c>
      <c r="EC33" s="297" t="str">
        <f ca="true">+IF(OFFSET('Hygiene Data'!$H$13,0,10*ROW('Hygiene Data'!H27))="","",OFFSET('Hygiene Data'!$H$13,0,10*ROW('Hygiene Data'!H27)))</f>
        <v/>
      </c>
      <c r="ED33" s="297" t="str">
        <f ca="true">+IF(OFFSET('Hygiene Data'!$I$11,0,10*ROW('Hygiene Data'!I27))="","",OFFSET('Hygiene Data'!$I$11,0,10*ROW('Hygiene Data'!I27)))</f>
        <v/>
      </c>
      <c r="EE33" s="297" t="str">
        <f ca="true">+IF(OFFSET('Hygiene Data'!$I$12,0,10*ROW('Hygiene Data'!I27))="","",OFFSET('Hygiene Data'!$I$12,0,10*ROW('Hygiene Data'!I27)))</f>
        <v/>
      </c>
      <c r="EF33" s="297"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53"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97"/>
      <c r="BS34" s="297" t="str">
        <f ca="true">+IF(OFFSET('Water Data'!$D$27,0,10*ROW('Water Data'!D28))="","",OFFSET('Water Data'!$D$27,0,10*ROW('Water Data'!D28)))</f>
        <v/>
      </c>
      <c r="BT34" s="297" t="str">
        <f ca="true">+IF(OFFSET('Water Data'!$D$28,0,10*ROW('Water Data'!D28))="","",OFFSET('Water Data'!$D$28,0,10*ROW('Water Data'!D28)))</f>
        <v/>
      </c>
      <c r="BU34" s="297" t="str">
        <f ca="true">+IF(OFFSET('Water Data'!$D$29,0,10*ROW('Water Data'!D28))="","",OFFSET('Water Data'!$D$29,0,10*ROW('Water Data'!D28)))</f>
        <v/>
      </c>
      <c r="BV34" s="297" t="str">
        <f ca="true">+IF(OFFSET('Water Data'!$E$27,0,10*ROW('Water Data'!E28))="","",OFFSET('Water Data'!$E$27,0,10*ROW('Water Data'!E28)))</f>
        <v/>
      </c>
      <c r="BW34" s="297" t="str">
        <f ca="true">+IF(OFFSET('Water Data'!$E$28,0,10*ROW('Water Data'!E28))="","",OFFSET('Water Data'!$E$28,0,10*ROW('Water Data'!E28)))</f>
        <v/>
      </c>
      <c r="BX34" s="297" t="str">
        <f ca="true">+IF(OFFSET('Water Data'!$E$29,0,10*ROW('Water Data'!E28))="","",OFFSET('Water Data'!$E$29,0,10*ROW('Water Data'!E28)))</f>
        <v/>
      </c>
      <c r="BY34" s="297" t="str">
        <f ca="true">+IF(OFFSET('Water Data'!$F$27,0,10*ROW('Water Data'!F28))="","",OFFSET('Water Data'!$F$27,0,10*ROW('Water Data'!F28)))</f>
        <v/>
      </c>
      <c r="BZ34" s="297" t="str">
        <f ca="true">+IF(OFFSET('Water Data'!$F$28,0,10*ROW('Water Data'!F28))="","",OFFSET('Water Data'!$F$28,0,10*ROW('Water Data'!F28)))</f>
        <v/>
      </c>
      <c r="CA34" s="297" t="str">
        <f ca="true">+IF(OFFSET('Water Data'!$F$29,0,10*ROW('Water Data'!F28))="","",OFFSET('Water Data'!$F$29,0,10*ROW('Water Data'!F28)))</f>
        <v/>
      </c>
      <c r="CB34" s="297" t="str">
        <f ca="true">+IF(OFFSET('Water Data'!$G$27,0,10*ROW('Water Data'!G28))="","",OFFSET('Water Data'!$G$27,0,10*ROW('Water Data'!G28)))</f>
        <v/>
      </c>
      <c r="CC34" s="297" t="str">
        <f ca="true">+IF(OFFSET('Water Data'!$G$28,0,10*ROW('Water Data'!G28))="","",OFFSET('Water Data'!$G$28,0,10*ROW('Water Data'!G28)))</f>
        <v/>
      </c>
      <c r="CD34" s="297" t="str">
        <f ca="true">+IF(OFFSET('Water Data'!$G$29,0,10*ROW('Water Data'!G28))="","",OFFSET('Water Data'!$G$29,0,10*ROW('Water Data'!G28)))</f>
        <v/>
      </c>
      <c r="CE34" s="297" t="str">
        <f ca="true">+IF(OFFSET('Water Data'!$H$27,0,10*ROW('Water Data'!H28))="","",OFFSET('Water Data'!$H$27,0,10*ROW('Water Data'!H28)))</f>
        <v/>
      </c>
      <c r="CF34" s="297" t="str">
        <f ca="true">+IF(OFFSET('Water Data'!$H$28,0,10*ROW('Water Data'!H28))="","",OFFSET('Water Data'!$H$28,0,10*ROW('Water Data'!H28)))</f>
        <v/>
      </c>
      <c r="CG34" s="297" t="str">
        <f ca="true">+IF(OFFSET('Water Data'!$H$29,0,10*ROW('Water Data'!H28))="","",OFFSET('Water Data'!$H$29,0,10*ROW('Water Data'!H28)))</f>
        <v/>
      </c>
      <c r="CH34" s="297" t="str">
        <f ca="true">+IF(OFFSET('Water Data'!$I$27,0,10*ROW('Water Data'!I28))="","",OFFSET('Water Data'!$I$27,0,10*ROW('Water Data'!I28)))</f>
        <v/>
      </c>
      <c r="CI34" s="297" t="str">
        <f ca="true">+IF(OFFSET('Water Data'!$I$28,0,10*ROW('Water Data'!I28))="","",OFFSET('Water Data'!$I$28,0,10*ROW('Water Data'!I28)))</f>
        <v/>
      </c>
      <c r="CJ34" s="297" t="str">
        <f ca="true">+IF(OFFSET('Water Data'!$I$29,0,10*ROW('Water Data'!I28))="","",OFFSET('Water Data'!$I$29,0,10*ROW('Water Data'!I28)))</f>
        <v/>
      </c>
      <c r="CK34" s="297" t="str">
        <f ca="true">+IF(OFFSET('Sanitation Data'!$D$28,0,10*ROW('Sanitation Data'!D28))="","",OFFSET('Sanitation Data'!$D$28,0,10*ROW('Sanitation Data'!D28)))</f>
        <v/>
      </c>
      <c r="CL34" s="297" t="str">
        <f ca="true">+IF(OFFSET('Sanitation Data'!$D$29,0,10*ROW('Sanitation Data'!D28))="","",OFFSET('Sanitation Data'!$D$29,0,10*ROW('Sanitation Data'!D28)))</f>
        <v/>
      </c>
      <c r="CM34" s="297" t="str">
        <f ca="true">+IF(OFFSET('Sanitation Data'!$D$30,0,10*ROW('Sanitation Data'!D28))="","",OFFSET('Sanitation Data'!$D$30,0,10*ROW('Sanitation Data'!D28)))</f>
        <v/>
      </c>
      <c r="CN34" s="297" t="str">
        <f ca="true">+IF(OFFSET('Sanitation Data'!$D$31,0,10*ROW('Sanitation Data'!D28))="","",OFFSET('Sanitation Data'!$D$31,0,10*ROW('Sanitation Data'!D28)))</f>
        <v/>
      </c>
      <c r="CO34" s="297" t="str">
        <f ca="true">+IF(OFFSET('Sanitation Data'!$D$32,0,10*ROW('Sanitation Data'!D28))="","",OFFSET('Sanitation Data'!$D$32,0,10*ROW('Sanitation Data'!D28)))</f>
        <v/>
      </c>
      <c r="CP34" s="297" t="str">
        <f ca="true">+IF(OFFSET('Sanitation Data'!$E$28,0,10*ROW('Sanitation Data'!E28))="","",OFFSET('Sanitation Data'!$E$28,0,10*ROW('Sanitation Data'!E28)))</f>
        <v/>
      </c>
      <c r="CQ34" s="297" t="str">
        <f ca="true">+IF(OFFSET('Sanitation Data'!$E$29,0,10*ROW('Sanitation Data'!E28))="","",OFFSET('Sanitation Data'!$E$29,0,10*ROW('Sanitation Data'!E28)))</f>
        <v/>
      </c>
      <c r="CR34" s="297" t="str">
        <f ca="true">+IF(OFFSET('Sanitation Data'!$E$30,0,10*ROW('Sanitation Data'!E28))="","",OFFSET('Sanitation Data'!$E$30,0,10*ROW('Sanitation Data'!E28)))</f>
        <v/>
      </c>
      <c r="CS34" s="297" t="str">
        <f ca="true">+IF(OFFSET('Sanitation Data'!$E$31,0,10*ROW('Sanitation Data'!E28))="","",OFFSET('Sanitation Data'!$E$31,0,10*ROW('Sanitation Data'!E28)))</f>
        <v/>
      </c>
      <c r="CT34" s="297" t="str">
        <f ca="true">+IF(OFFSET('Sanitation Data'!$E$32,0,10*ROW('Sanitation Data'!E28))="","",OFFSET('Sanitation Data'!$E$32,0,10*ROW('Sanitation Data'!E28)))</f>
        <v/>
      </c>
      <c r="CU34" s="297" t="str">
        <f ca="true">+IF(OFFSET('Sanitation Data'!$F$28,0,10*ROW('Sanitation Data'!F28))="","",OFFSET('Sanitation Data'!$F$28,0,10*ROW('Sanitation Data'!F28)))</f>
        <v/>
      </c>
      <c r="CV34" s="297" t="str">
        <f ca="true">+IF(OFFSET('Sanitation Data'!$F$29,0,10*ROW('Sanitation Data'!F28))="","",OFFSET('Sanitation Data'!$F$29,0,10*ROW('Sanitation Data'!F28)))</f>
        <v/>
      </c>
      <c r="CW34" s="297" t="str">
        <f ca="true">+IF(OFFSET('Sanitation Data'!$F$30,0,10*ROW('Sanitation Data'!F28))="","",OFFSET('Sanitation Data'!$F$30,0,10*ROW('Sanitation Data'!F28)))</f>
        <v/>
      </c>
      <c r="CX34" s="297" t="str">
        <f ca="true">+IF(OFFSET('Sanitation Data'!$F$31,0,10*ROW('Sanitation Data'!F28))="","",OFFSET('Sanitation Data'!$F$31,0,10*ROW('Sanitation Data'!F28)))</f>
        <v/>
      </c>
      <c r="CY34" s="297" t="str">
        <f ca="true">+IF(OFFSET('Sanitation Data'!$F$32,0,10*ROW('Sanitation Data'!F28))="","",OFFSET('Sanitation Data'!$F$32,0,10*ROW('Sanitation Data'!F28)))</f>
        <v/>
      </c>
      <c r="CZ34" s="297" t="str">
        <f ca="true">+IF(OFFSET('Sanitation Data'!$G$28,0,10*ROW('Sanitation Data'!G28))="","",OFFSET('Sanitation Data'!$G$28,0,10*ROW('Sanitation Data'!G28)))</f>
        <v/>
      </c>
      <c r="DA34" s="297" t="str">
        <f ca="true">+IF(OFFSET('Sanitation Data'!$G$29,0,10*ROW('Sanitation Data'!G28))="","",OFFSET('Sanitation Data'!$G$29,0,10*ROW('Sanitation Data'!G28)))</f>
        <v/>
      </c>
      <c r="DB34" s="297" t="str">
        <f ca="true">+IF(OFFSET('Sanitation Data'!$G$30,0,10*ROW('Sanitation Data'!G28))="","",OFFSET('Sanitation Data'!$G$30,0,10*ROW('Sanitation Data'!G28)))</f>
        <v/>
      </c>
      <c r="DC34" s="297" t="str">
        <f ca="true">+IF(OFFSET('Sanitation Data'!$G$31,0,10*ROW('Sanitation Data'!G28))="","",OFFSET('Sanitation Data'!$G$31,0,10*ROW('Sanitation Data'!G28)))</f>
        <v/>
      </c>
      <c r="DD34" s="297" t="str">
        <f ca="true">+IF(OFFSET('Sanitation Data'!$G$32,0,10*ROW('Sanitation Data'!G28))="","",OFFSET('Sanitation Data'!$G$32,0,10*ROW('Sanitation Data'!G28)))</f>
        <v/>
      </c>
      <c r="DE34" s="297" t="str">
        <f ca="true">+IF(OFFSET('Sanitation Data'!$H$28,0,10*ROW('Sanitation Data'!H28))="","",OFFSET('Sanitation Data'!$H$28,0,10*ROW('Sanitation Data'!H28)))</f>
        <v/>
      </c>
      <c r="DF34" s="297" t="str">
        <f ca="true">+IF(OFFSET('Sanitation Data'!$H$29,0,10*ROW('Sanitation Data'!H28))="","",OFFSET('Sanitation Data'!$H$29,0,10*ROW('Sanitation Data'!H28)))</f>
        <v/>
      </c>
      <c r="DG34" s="297" t="str">
        <f ca="true">+IF(OFFSET('Sanitation Data'!$H$30,0,10*ROW('Sanitation Data'!H28))="","",OFFSET('Sanitation Data'!$H$30,0,10*ROW('Sanitation Data'!H28)))</f>
        <v/>
      </c>
      <c r="DH34" s="297" t="str">
        <f ca="true">+IF(OFFSET('Sanitation Data'!$H$31,0,10*ROW('Sanitation Data'!H28))="","",OFFSET('Sanitation Data'!$H$31,0,10*ROW('Sanitation Data'!H28)))</f>
        <v/>
      </c>
      <c r="DI34" s="297" t="str">
        <f ca="true">+IF(OFFSET('Sanitation Data'!$H$32,0,10*ROW('Sanitation Data'!H28))="","",OFFSET('Sanitation Data'!$H$32,0,10*ROW('Sanitation Data'!H28)))</f>
        <v/>
      </c>
      <c r="DJ34" s="297" t="str">
        <f ca="true">+IF(OFFSET('Sanitation Data'!$I$28,0,10*ROW('Sanitation Data'!I28))="","",OFFSET('Sanitation Data'!$I$28,0,10*ROW('Sanitation Data'!I28)))</f>
        <v/>
      </c>
      <c r="DK34" s="297" t="str">
        <f ca="true">+IF(OFFSET('Sanitation Data'!$I$29,0,10*ROW('Sanitation Data'!I28))="","",OFFSET('Sanitation Data'!$I$29,0,10*ROW('Sanitation Data'!I28)))</f>
        <v/>
      </c>
      <c r="DL34" s="297" t="str">
        <f ca="true">+IF(OFFSET('Sanitation Data'!$I$30,0,10*ROW('Sanitation Data'!I28))="","",OFFSET('Sanitation Data'!$I$30,0,10*ROW('Sanitation Data'!I28)))</f>
        <v/>
      </c>
      <c r="DM34" s="297" t="str">
        <f ca="true">+IF(OFFSET('Sanitation Data'!$I$31,0,10*ROW('Sanitation Data'!I28))="","",OFFSET('Sanitation Data'!$I$31,0,10*ROW('Sanitation Data'!I28)))</f>
        <v/>
      </c>
      <c r="DN34" s="297" t="str">
        <f ca="true">+IF(OFFSET('Sanitation Data'!$I$32,0,10*ROW('Sanitation Data'!I28))="","",OFFSET('Sanitation Data'!$I$32,0,10*ROW('Sanitation Data'!I28)))</f>
        <v/>
      </c>
      <c r="DO34" s="297" t="str">
        <f ca="true">+IF(OFFSET('Hygiene Data'!$D$11,0,10*ROW('Hygiene Data'!D28))="","",OFFSET('Hygiene Data'!$D$11,0,10*ROW('Hygiene Data'!D28)))</f>
        <v/>
      </c>
      <c r="DP34" s="297" t="str">
        <f ca="true">+IF(OFFSET('Hygiene Data'!$D$12,0,10*ROW('Hygiene Data'!D28))="","",OFFSET('Hygiene Data'!$D$12,0,10*ROW('Hygiene Data'!D28)))</f>
        <v/>
      </c>
      <c r="DQ34" s="297" t="str">
        <f ca="true">+IF(OFFSET('Hygiene Data'!$D$13,0,10*ROW('Hygiene Data'!D28))="","",OFFSET('Hygiene Data'!$D$13,0,10*ROW('Hygiene Data'!D28)))</f>
        <v/>
      </c>
      <c r="DR34" s="297" t="str">
        <f ca="true">+IF(OFFSET('Hygiene Data'!$E$11,0,10*ROW('Hygiene Data'!E28))="","",OFFSET('Hygiene Data'!$E$11,0,10*ROW('Hygiene Data'!E28)))</f>
        <v/>
      </c>
      <c r="DS34" s="297" t="str">
        <f ca="true">+IF(OFFSET('Hygiene Data'!$E$12,0,10*ROW('Hygiene Data'!E28))="","",OFFSET('Hygiene Data'!$E$12,0,10*ROW('Hygiene Data'!E28)))</f>
        <v/>
      </c>
      <c r="DT34" s="297" t="str">
        <f ca="true">+IF(OFFSET('Hygiene Data'!$E$13,0,10*ROW('Hygiene Data'!E28))="","",OFFSET('Hygiene Data'!$E$13,0,10*ROW('Hygiene Data'!E28)))</f>
        <v/>
      </c>
      <c r="DU34" s="297" t="str">
        <f ca="true">+IF(OFFSET('Hygiene Data'!$F$11,0,10*ROW('Hygiene Data'!F28))="","",OFFSET('Hygiene Data'!$F$11,0,10*ROW('Hygiene Data'!F28)))</f>
        <v/>
      </c>
      <c r="DV34" s="297" t="str">
        <f ca="true">+IF(OFFSET('Hygiene Data'!$F$12,0,10*ROW('Hygiene Data'!F28))="","",OFFSET('Hygiene Data'!$F$12,0,10*ROW('Hygiene Data'!F28)))</f>
        <v/>
      </c>
      <c r="DW34" s="297" t="str">
        <f ca="true">+IF(OFFSET('Hygiene Data'!$F$13,0,10*ROW('Hygiene Data'!F28))="","",OFFSET('Hygiene Data'!$F$13,0,10*ROW('Hygiene Data'!F28)))</f>
        <v/>
      </c>
      <c r="DX34" s="297" t="str">
        <f ca="true">+IF(OFFSET('Hygiene Data'!$G$11,0,10*ROW('Hygiene Data'!G28))="","",OFFSET('Hygiene Data'!$G$11,0,10*ROW('Hygiene Data'!G28)))</f>
        <v/>
      </c>
      <c r="DY34" s="297" t="str">
        <f ca="true">+IF(OFFSET('Hygiene Data'!$G$12,0,10*ROW('Hygiene Data'!G28))="","",OFFSET('Hygiene Data'!$G$12,0,10*ROW('Hygiene Data'!G28)))</f>
        <v/>
      </c>
      <c r="DZ34" s="297" t="str">
        <f ca="true">+IF(OFFSET('Hygiene Data'!$G$13,0,10*ROW('Hygiene Data'!G28))="","",OFFSET('Hygiene Data'!$G$13,0,10*ROW('Hygiene Data'!G28)))</f>
        <v/>
      </c>
      <c r="EA34" s="297" t="str">
        <f ca="true">+IF(OFFSET('Hygiene Data'!$H$11,0,10*ROW('Hygiene Data'!H28))="","",OFFSET('Hygiene Data'!$H$11,0,10*ROW('Hygiene Data'!H28)))</f>
        <v/>
      </c>
      <c r="EB34" s="297" t="str">
        <f ca="true">+IF(OFFSET('Hygiene Data'!$H$12,0,10*ROW('Hygiene Data'!H28))="","",OFFSET('Hygiene Data'!$H$12,0,10*ROW('Hygiene Data'!H28)))</f>
        <v/>
      </c>
      <c r="EC34" s="297" t="str">
        <f ca="true">+IF(OFFSET('Hygiene Data'!$H$13,0,10*ROW('Hygiene Data'!H28))="","",OFFSET('Hygiene Data'!$H$13,0,10*ROW('Hygiene Data'!H28)))</f>
        <v/>
      </c>
      <c r="ED34" s="297" t="str">
        <f ca="true">+IF(OFFSET('Hygiene Data'!$I$11,0,10*ROW('Hygiene Data'!I28))="","",OFFSET('Hygiene Data'!$I$11,0,10*ROW('Hygiene Data'!I28)))</f>
        <v/>
      </c>
      <c r="EE34" s="297" t="str">
        <f ca="true">+IF(OFFSET('Hygiene Data'!$I$12,0,10*ROW('Hygiene Data'!I28))="","",OFFSET('Hygiene Data'!$I$12,0,10*ROW('Hygiene Data'!I28)))</f>
        <v/>
      </c>
      <c r="EF34" s="297"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53"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97"/>
      <c r="BS35" s="297" t="str">
        <f ca="true">+IF(OFFSET('Water Data'!$D$27,0,10*ROW('Water Data'!D29))="","",OFFSET('Water Data'!$D$27,0,10*ROW('Water Data'!D29)))</f>
        <v/>
      </c>
      <c r="BT35" s="297" t="str">
        <f ca="true">+IF(OFFSET('Water Data'!$D$28,0,10*ROW('Water Data'!D29))="","",OFFSET('Water Data'!$D$28,0,10*ROW('Water Data'!D29)))</f>
        <v/>
      </c>
      <c r="BU35" s="297" t="str">
        <f ca="true">+IF(OFFSET('Water Data'!$D$29,0,10*ROW('Water Data'!D29))="","",OFFSET('Water Data'!$D$29,0,10*ROW('Water Data'!D29)))</f>
        <v/>
      </c>
      <c r="BV35" s="297" t="str">
        <f ca="true">+IF(OFFSET('Water Data'!$E$27,0,10*ROW('Water Data'!E29))="","",OFFSET('Water Data'!$E$27,0,10*ROW('Water Data'!E29)))</f>
        <v/>
      </c>
      <c r="BW35" s="297" t="str">
        <f ca="true">+IF(OFFSET('Water Data'!$E$28,0,10*ROW('Water Data'!E29))="","",OFFSET('Water Data'!$E$28,0,10*ROW('Water Data'!E29)))</f>
        <v/>
      </c>
      <c r="BX35" s="297" t="str">
        <f ca="true">+IF(OFFSET('Water Data'!$E$29,0,10*ROW('Water Data'!E29))="","",OFFSET('Water Data'!$E$29,0,10*ROW('Water Data'!E29)))</f>
        <v/>
      </c>
      <c r="BY35" s="297" t="str">
        <f ca="true">+IF(OFFSET('Water Data'!$F$27,0,10*ROW('Water Data'!F29))="","",OFFSET('Water Data'!$F$27,0,10*ROW('Water Data'!F29)))</f>
        <v/>
      </c>
      <c r="BZ35" s="297" t="str">
        <f ca="true">+IF(OFFSET('Water Data'!$F$28,0,10*ROW('Water Data'!F29))="","",OFFSET('Water Data'!$F$28,0,10*ROW('Water Data'!F29)))</f>
        <v/>
      </c>
      <c r="CA35" s="297" t="str">
        <f ca="true">+IF(OFFSET('Water Data'!$F$29,0,10*ROW('Water Data'!F29))="","",OFFSET('Water Data'!$F$29,0,10*ROW('Water Data'!F29)))</f>
        <v/>
      </c>
      <c r="CB35" s="297" t="str">
        <f ca="true">+IF(OFFSET('Water Data'!$G$27,0,10*ROW('Water Data'!G29))="","",OFFSET('Water Data'!$G$27,0,10*ROW('Water Data'!G29)))</f>
        <v/>
      </c>
      <c r="CC35" s="297" t="str">
        <f ca="true">+IF(OFFSET('Water Data'!$G$28,0,10*ROW('Water Data'!G29))="","",OFFSET('Water Data'!$G$28,0,10*ROW('Water Data'!G29)))</f>
        <v/>
      </c>
      <c r="CD35" s="297" t="str">
        <f ca="true">+IF(OFFSET('Water Data'!$G$29,0,10*ROW('Water Data'!G29))="","",OFFSET('Water Data'!$G$29,0,10*ROW('Water Data'!G29)))</f>
        <v/>
      </c>
      <c r="CE35" s="297" t="str">
        <f ca="true">+IF(OFFSET('Water Data'!$H$27,0,10*ROW('Water Data'!H29))="","",OFFSET('Water Data'!$H$27,0,10*ROW('Water Data'!H29)))</f>
        <v/>
      </c>
      <c r="CF35" s="297" t="str">
        <f ca="true">+IF(OFFSET('Water Data'!$H$28,0,10*ROW('Water Data'!H29))="","",OFFSET('Water Data'!$H$28,0,10*ROW('Water Data'!H29)))</f>
        <v/>
      </c>
      <c r="CG35" s="297" t="str">
        <f ca="true">+IF(OFFSET('Water Data'!$H$29,0,10*ROW('Water Data'!H29))="","",OFFSET('Water Data'!$H$29,0,10*ROW('Water Data'!H29)))</f>
        <v/>
      </c>
      <c r="CH35" s="297" t="str">
        <f ca="true">+IF(OFFSET('Water Data'!$I$27,0,10*ROW('Water Data'!I29))="","",OFFSET('Water Data'!$I$27,0,10*ROW('Water Data'!I29)))</f>
        <v/>
      </c>
      <c r="CI35" s="297" t="str">
        <f ca="true">+IF(OFFSET('Water Data'!$I$28,0,10*ROW('Water Data'!I29))="","",OFFSET('Water Data'!$I$28,0,10*ROW('Water Data'!I29)))</f>
        <v/>
      </c>
      <c r="CJ35" s="297" t="str">
        <f ca="true">+IF(OFFSET('Water Data'!$I$29,0,10*ROW('Water Data'!I29))="","",OFFSET('Water Data'!$I$29,0,10*ROW('Water Data'!I29)))</f>
        <v/>
      </c>
      <c r="CK35" s="297" t="str">
        <f ca="true">+IF(OFFSET('Sanitation Data'!$D$28,0,10*ROW('Sanitation Data'!D29))="","",OFFSET('Sanitation Data'!$D$28,0,10*ROW('Sanitation Data'!D29)))</f>
        <v/>
      </c>
      <c r="CL35" s="297" t="str">
        <f ca="true">+IF(OFFSET('Sanitation Data'!$D$29,0,10*ROW('Sanitation Data'!D29))="","",OFFSET('Sanitation Data'!$D$29,0,10*ROW('Sanitation Data'!D29)))</f>
        <v/>
      </c>
      <c r="CM35" s="297" t="str">
        <f ca="true">+IF(OFFSET('Sanitation Data'!$D$30,0,10*ROW('Sanitation Data'!D29))="","",OFFSET('Sanitation Data'!$D$30,0,10*ROW('Sanitation Data'!D29)))</f>
        <v/>
      </c>
      <c r="CN35" s="297" t="str">
        <f ca="true">+IF(OFFSET('Sanitation Data'!$D$31,0,10*ROW('Sanitation Data'!D29))="","",OFFSET('Sanitation Data'!$D$31,0,10*ROW('Sanitation Data'!D29)))</f>
        <v/>
      </c>
      <c r="CO35" s="297" t="str">
        <f ca="true">+IF(OFFSET('Sanitation Data'!$D$32,0,10*ROW('Sanitation Data'!D29))="","",OFFSET('Sanitation Data'!$D$32,0,10*ROW('Sanitation Data'!D29)))</f>
        <v/>
      </c>
      <c r="CP35" s="297" t="str">
        <f ca="true">+IF(OFFSET('Sanitation Data'!$E$28,0,10*ROW('Sanitation Data'!E29))="","",OFFSET('Sanitation Data'!$E$28,0,10*ROW('Sanitation Data'!E29)))</f>
        <v/>
      </c>
      <c r="CQ35" s="297" t="str">
        <f ca="true">+IF(OFFSET('Sanitation Data'!$E$29,0,10*ROW('Sanitation Data'!E29))="","",OFFSET('Sanitation Data'!$E$29,0,10*ROW('Sanitation Data'!E29)))</f>
        <v/>
      </c>
      <c r="CR35" s="297" t="str">
        <f ca="true">+IF(OFFSET('Sanitation Data'!$E$30,0,10*ROW('Sanitation Data'!E29))="","",OFFSET('Sanitation Data'!$E$30,0,10*ROW('Sanitation Data'!E29)))</f>
        <v/>
      </c>
      <c r="CS35" s="297" t="str">
        <f ca="true">+IF(OFFSET('Sanitation Data'!$E$31,0,10*ROW('Sanitation Data'!E29))="","",OFFSET('Sanitation Data'!$E$31,0,10*ROW('Sanitation Data'!E29)))</f>
        <v/>
      </c>
      <c r="CT35" s="297" t="str">
        <f ca="true">+IF(OFFSET('Sanitation Data'!$E$32,0,10*ROW('Sanitation Data'!E29))="","",OFFSET('Sanitation Data'!$E$32,0,10*ROW('Sanitation Data'!E29)))</f>
        <v/>
      </c>
      <c r="CU35" s="297" t="str">
        <f ca="true">+IF(OFFSET('Sanitation Data'!$F$28,0,10*ROW('Sanitation Data'!F29))="","",OFFSET('Sanitation Data'!$F$28,0,10*ROW('Sanitation Data'!F29)))</f>
        <v/>
      </c>
      <c r="CV35" s="297" t="str">
        <f ca="true">+IF(OFFSET('Sanitation Data'!$F$29,0,10*ROW('Sanitation Data'!F29))="","",OFFSET('Sanitation Data'!$F$29,0,10*ROW('Sanitation Data'!F29)))</f>
        <v/>
      </c>
      <c r="CW35" s="297" t="str">
        <f ca="true">+IF(OFFSET('Sanitation Data'!$F$30,0,10*ROW('Sanitation Data'!F29))="","",OFFSET('Sanitation Data'!$F$30,0,10*ROW('Sanitation Data'!F29)))</f>
        <v/>
      </c>
      <c r="CX35" s="297" t="str">
        <f ca="true">+IF(OFFSET('Sanitation Data'!$F$31,0,10*ROW('Sanitation Data'!F29))="","",OFFSET('Sanitation Data'!$F$31,0,10*ROW('Sanitation Data'!F29)))</f>
        <v/>
      </c>
      <c r="CY35" s="297" t="str">
        <f ca="true">+IF(OFFSET('Sanitation Data'!$F$32,0,10*ROW('Sanitation Data'!F29))="","",OFFSET('Sanitation Data'!$F$32,0,10*ROW('Sanitation Data'!F29)))</f>
        <v/>
      </c>
      <c r="CZ35" s="297" t="str">
        <f ca="true">+IF(OFFSET('Sanitation Data'!$G$28,0,10*ROW('Sanitation Data'!G29))="","",OFFSET('Sanitation Data'!$G$28,0,10*ROW('Sanitation Data'!G29)))</f>
        <v/>
      </c>
      <c r="DA35" s="297" t="str">
        <f ca="true">+IF(OFFSET('Sanitation Data'!$G$29,0,10*ROW('Sanitation Data'!G29))="","",OFFSET('Sanitation Data'!$G$29,0,10*ROW('Sanitation Data'!G29)))</f>
        <v/>
      </c>
      <c r="DB35" s="297" t="str">
        <f ca="true">+IF(OFFSET('Sanitation Data'!$G$30,0,10*ROW('Sanitation Data'!G29))="","",OFFSET('Sanitation Data'!$G$30,0,10*ROW('Sanitation Data'!G29)))</f>
        <v/>
      </c>
      <c r="DC35" s="297" t="str">
        <f ca="true">+IF(OFFSET('Sanitation Data'!$G$31,0,10*ROW('Sanitation Data'!G29))="","",OFFSET('Sanitation Data'!$G$31,0,10*ROW('Sanitation Data'!G29)))</f>
        <v/>
      </c>
      <c r="DD35" s="297" t="str">
        <f ca="true">+IF(OFFSET('Sanitation Data'!$G$32,0,10*ROW('Sanitation Data'!G29))="","",OFFSET('Sanitation Data'!$G$32,0,10*ROW('Sanitation Data'!G29)))</f>
        <v/>
      </c>
      <c r="DE35" s="297" t="str">
        <f ca="true">+IF(OFFSET('Sanitation Data'!$H$28,0,10*ROW('Sanitation Data'!H29))="","",OFFSET('Sanitation Data'!$H$28,0,10*ROW('Sanitation Data'!H29)))</f>
        <v/>
      </c>
      <c r="DF35" s="297" t="str">
        <f ca="true">+IF(OFFSET('Sanitation Data'!$H$29,0,10*ROW('Sanitation Data'!H29))="","",OFFSET('Sanitation Data'!$H$29,0,10*ROW('Sanitation Data'!H29)))</f>
        <v/>
      </c>
      <c r="DG35" s="297" t="str">
        <f ca="true">+IF(OFFSET('Sanitation Data'!$H$30,0,10*ROW('Sanitation Data'!H29))="","",OFFSET('Sanitation Data'!$H$30,0,10*ROW('Sanitation Data'!H29)))</f>
        <v/>
      </c>
      <c r="DH35" s="297" t="str">
        <f ca="true">+IF(OFFSET('Sanitation Data'!$H$31,0,10*ROW('Sanitation Data'!H29))="","",OFFSET('Sanitation Data'!$H$31,0,10*ROW('Sanitation Data'!H29)))</f>
        <v/>
      </c>
      <c r="DI35" s="297" t="str">
        <f ca="true">+IF(OFFSET('Sanitation Data'!$H$32,0,10*ROW('Sanitation Data'!H29))="","",OFFSET('Sanitation Data'!$H$32,0,10*ROW('Sanitation Data'!H29)))</f>
        <v/>
      </c>
      <c r="DJ35" s="297" t="str">
        <f ca="true">+IF(OFFSET('Sanitation Data'!$I$28,0,10*ROW('Sanitation Data'!I29))="","",OFFSET('Sanitation Data'!$I$28,0,10*ROW('Sanitation Data'!I29)))</f>
        <v/>
      </c>
      <c r="DK35" s="297" t="str">
        <f ca="true">+IF(OFFSET('Sanitation Data'!$I$29,0,10*ROW('Sanitation Data'!I29))="","",OFFSET('Sanitation Data'!$I$29,0,10*ROW('Sanitation Data'!I29)))</f>
        <v/>
      </c>
      <c r="DL35" s="297" t="str">
        <f ca="true">+IF(OFFSET('Sanitation Data'!$I$30,0,10*ROW('Sanitation Data'!I29))="","",OFFSET('Sanitation Data'!$I$30,0,10*ROW('Sanitation Data'!I29)))</f>
        <v/>
      </c>
      <c r="DM35" s="297" t="str">
        <f ca="true">+IF(OFFSET('Sanitation Data'!$I$31,0,10*ROW('Sanitation Data'!I29))="","",OFFSET('Sanitation Data'!$I$31,0,10*ROW('Sanitation Data'!I29)))</f>
        <v/>
      </c>
      <c r="DN35" s="297" t="str">
        <f ca="true">+IF(OFFSET('Sanitation Data'!$I$32,0,10*ROW('Sanitation Data'!I29))="","",OFFSET('Sanitation Data'!$I$32,0,10*ROW('Sanitation Data'!I29)))</f>
        <v/>
      </c>
      <c r="DO35" s="297" t="str">
        <f ca="true">+IF(OFFSET('Hygiene Data'!$D$11,0,10*ROW('Hygiene Data'!D29))="","",OFFSET('Hygiene Data'!$D$11,0,10*ROW('Hygiene Data'!D29)))</f>
        <v/>
      </c>
      <c r="DP35" s="297" t="str">
        <f ca="true">+IF(OFFSET('Hygiene Data'!$D$12,0,10*ROW('Hygiene Data'!D29))="","",OFFSET('Hygiene Data'!$D$12,0,10*ROW('Hygiene Data'!D29)))</f>
        <v/>
      </c>
      <c r="DQ35" s="297" t="str">
        <f ca="true">+IF(OFFSET('Hygiene Data'!$D$13,0,10*ROW('Hygiene Data'!D29))="","",OFFSET('Hygiene Data'!$D$13,0,10*ROW('Hygiene Data'!D29)))</f>
        <v/>
      </c>
      <c r="DR35" s="297" t="str">
        <f ca="true">+IF(OFFSET('Hygiene Data'!$E$11,0,10*ROW('Hygiene Data'!E29))="","",OFFSET('Hygiene Data'!$E$11,0,10*ROW('Hygiene Data'!E29)))</f>
        <v/>
      </c>
      <c r="DS35" s="297" t="str">
        <f ca="true">+IF(OFFSET('Hygiene Data'!$E$12,0,10*ROW('Hygiene Data'!E29))="","",OFFSET('Hygiene Data'!$E$12,0,10*ROW('Hygiene Data'!E29)))</f>
        <v/>
      </c>
      <c r="DT35" s="297" t="str">
        <f ca="true">+IF(OFFSET('Hygiene Data'!$E$13,0,10*ROW('Hygiene Data'!E29))="","",OFFSET('Hygiene Data'!$E$13,0,10*ROW('Hygiene Data'!E29)))</f>
        <v/>
      </c>
      <c r="DU35" s="297" t="str">
        <f ca="true">+IF(OFFSET('Hygiene Data'!$F$11,0,10*ROW('Hygiene Data'!F29))="","",OFFSET('Hygiene Data'!$F$11,0,10*ROW('Hygiene Data'!F29)))</f>
        <v/>
      </c>
      <c r="DV35" s="297" t="str">
        <f ca="true">+IF(OFFSET('Hygiene Data'!$F$12,0,10*ROW('Hygiene Data'!F29))="","",OFFSET('Hygiene Data'!$F$12,0,10*ROW('Hygiene Data'!F29)))</f>
        <v/>
      </c>
      <c r="DW35" s="297" t="str">
        <f ca="true">+IF(OFFSET('Hygiene Data'!$F$13,0,10*ROW('Hygiene Data'!F29))="","",OFFSET('Hygiene Data'!$F$13,0,10*ROW('Hygiene Data'!F29)))</f>
        <v/>
      </c>
      <c r="DX35" s="297" t="str">
        <f ca="true">+IF(OFFSET('Hygiene Data'!$G$11,0,10*ROW('Hygiene Data'!G29))="","",OFFSET('Hygiene Data'!$G$11,0,10*ROW('Hygiene Data'!G29)))</f>
        <v/>
      </c>
      <c r="DY35" s="297" t="str">
        <f ca="true">+IF(OFFSET('Hygiene Data'!$G$12,0,10*ROW('Hygiene Data'!G29))="","",OFFSET('Hygiene Data'!$G$12,0,10*ROW('Hygiene Data'!G29)))</f>
        <v/>
      </c>
      <c r="DZ35" s="297" t="str">
        <f ca="true">+IF(OFFSET('Hygiene Data'!$G$13,0,10*ROW('Hygiene Data'!G29))="","",OFFSET('Hygiene Data'!$G$13,0,10*ROW('Hygiene Data'!G29)))</f>
        <v/>
      </c>
      <c r="EA35" s="297" t="str">
        <f ca="true">+IF(OFFSET('Hygiene Data'!$H$11,0,10*ROW('Hygiene Data'!H29))="","",OFFSET('Hygiene Data'!$H$11,0,10*ROW('Hygiene Data'!H29)))</f>
        <v/>
      </c>
      <c r="EB35" s="297" t="str">
        <f ca="true">+IF(OFFSET('Hygiene Data'!$H$12,0,10*ROW('Hygiene Data'!H29))="","",OFFSET('Hygiene Data'!$H$12,0,10*ROW('Hygiene Data'!H29)))</f>
        <v/>
      </c>
      <c r="EC35" s="297" t="str">
        <f ca="true">+IF(OFFSET('Hygiene Data'!$H$13,0,10*ROW('Hygiene Data'!H29))="","",OFFSET('Hygiene Data'!$H$13,0,10*ROW('Hygiene Data'!H29)))</f>
        <v/>
      </c>
      <c r="ED35" s="297" t="str">
        <f ca="true">+IF(OFFSET('Hygiene Data'!$I$11,0,10*ROW('Hygiene Data'!I29))="","",OFFSET('Hygiene Data'!$I$11,0,10*ROW('Hygiene Data'!I29)))</f>
        <v/>
      </c>
      <c r="EE35" s="297" t="str">
        <f ca="true">+IF(OFFSET('Hygiene Data'!$I$12,0,10*ROW('Hygiene Data'!I29))="","",OFFSET('Hygiene Data'!$I$12,0,10*ROW('Hygiene Data'!I29)))</f>
        <v/>
      </c>
      <c r="EF35" s="297"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53"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97"/>
      <c r="BS36" s="297" t="str">
        <f ca="true">+IF(OFFSET('Water Data'!$D$27,0,10*ROW('Water Data'!D30))="","",OFFSET('Water Data'!$D$27,0,10*ROW('Water Data'!D30)))</f>
        <v/>
      </c>
      <c r="BT36" s="297" t="str">
        <f ca="true">+IF(OFFSET('Water Data'!$D$28,0,10*ROW('Water Data'!D30))="","",OFFSET('Water Data'!$D$28,0,10*ROW('Water Data'!D30)))</f>
        <v/>
      </c>
      <c r="BU36" s="297" t="str">
        <f ca="true">+IF(OFFSET('Water Data'!$D$29,0,10*ROW('Water Data'!D30))="","",OFFSET('Water Data'!$D$29,0,10*ROW('Water Data'!D30)))</f>
        <v/>
      </c>
      <c r="BV36" s="297" t="str">
        <f ca="true">+IF(OFFSET('Water Data'!$E$27,0,10*ROW('Water Data'!E30))="","",OFFSET('Water Data'!$E$27,0,10*ROW('Water Data'!E30)))</f>
        <v/>
      </c>
      <c r="BW36" s="297" t="str">
        <f ca="true">+IF(OFFSET('Water Data'!$E$28,0,10*ROW('Water Data'!E30))="","",OFFSET('Water Data'!$E$28,0,10*ROW('Water Data'!E30)))</f>
        <v/>
      </c>
      <c r="BX36" s="297" t="str">
        <f ca="true">+IF(OFFSET('Water Data'!$E$29,0,10*ROW('Water Data'!E30))="","",OFFSET('Water Data'!$E$29,0,10*ROW('Water Data'!E30)))</f>
        <v/>
      </c>
      <c r="BY36" s="297" t="str">
        <f ca="true">+IF(OFFSET('Water Data'!$F$27,0,10*ROW('Water Data'!F30))="","",OFFSET('Water Data'!$F$27,0,10*ROW('Water Data'!F30)))</f>
        <v/>
      </c>
      <c r="BZ36" s="297" t="str">
        <f ca="true">+IF(OFFSET('Water Data'!$F$28,0,10*ROW('Water Data'!F30))="","",OFFSET('Water Data'!$F$28,0,10*ROW('Water Data'!F30)))</f>
        <v/>
      </c>
      <c r="CA36" s="297" t="str">
        <f ca="true">+IF(OFFSET('Water Data'!$F$29,0,10*ROW('Water Data'!F30))="","",OFFSET('Water Data'!$F$29,0,10*ROW('Water Data'!F30)))</f>
        <v/>
      </c>
      <c r="CB36" s="297" t="str">
        <f ca="true">+IF(OFFSET('Water Data'!$G$27,0,10*ROW('Water Data'!G30))="","",OFFSET('Water Data'!$G$27,0,10*ROW('Water Data'!G30)))</f>
        <v/>
      </c>
      <c r="CC36" s="297" t="str">
        <f ca="true">+IF(OFFSET('Water Data'!$G$28,0,10*ROW('Water Data'!G30))="","",OFFSET('Water Data'!$G$28,0,10*ROW('Water Data'!G30)))</f>
        <v/>
      </c>
      <c r="CD36" s="297" t="str">
        <f ca="true">+IF(OFFSET('Water Data'!$G$29,0,10*ROW('Water Data'!G30))="","",OFFSET('Water Data'!$G$29,0,10*ROW('Water Data'!G30)))</f>
        <v/>
      </c>
      <c r="CE36" s="297" t="str">
        <f ca="true">+IF(OFFSET('Water Data'!$H$27,0,10*ROW('Water Data'!H30))="","",OFFSET('Water Data'!$H$27,0,10*ROW('Water Data'!H30)))</f>
        <v/>
      </c>
      <c r="CF36" s="297" t="str">
        <f ca="true">+IF(OFFSET('Water Data'!$H$28,0,10*ROW('Water Data'!H30))="","",OFFSET('Water Data'!$H$28,0,10*ROW('Water Data'!H30)))</f>
        <v/>
      </c>
      <c r="CG36" s="297" t="str">
        <f ca="true">+IF(OFFSET('Water Data'!$H$29,0,10*ROW('Water Data'!H30))="","",OFFSET('Water Data'!$H$29,0,10*ROW('Water Data'!H30)))</f>
        <v/>
      </c>
      <c r="CH36" s="297" t="str">
        <f ca="true">+IF(OFFSET('Water Data'!$I$27,0,10*ROW('Water Data'!I30))="","",OFFSET('Water Data'!$I$27,0,10*ROW('Water Data'!I30)))</f>
        <v/>
      </c>
      <c r="CI36" s="297" t="str">
        <f ca="true">+IF(OFFSET('Water Data'!$I$28,0,10*ROW('Water Data'!I30))="","",OFFSET('Water Data'!$I$28,0,10*ROW('Water Data'!I30)))</f>
        <v/>
      </c>
      <c r="CJ36" s="297" t="str">
        <f ca="true">+IF(OFFSET('Water Data'!$I$29,0,10*ROW('Water Data'!I30))="","",OFFSET('Water Data'!$I$29,0,10*ROW('Water Data'!I30)))</f>
        <v/>
      </c>
      <c r="CK36" s="297" t="str">
        <f ca="true">+IF(OFFSET('Sanitation Data'!$D$28,0,10*ROW('Sanitation Data'!D30))="","",OFFSET('Sanitation Data'!$D$28,0,10*ROW('Sanitation Data'!D30)))</f>
        <v/>
      </c>
      <c r="CL36" s="297" t="str">
        <f ca="true">+IF(OFFSET('Sanitation Data'!$D$29,0,10*ROW('Sanitation Data'!D30))="","",OFFSET('Sanitation Data'!$D$29,0,10*ROW('Sanitation Data'!D30)))</f>
        <v/>
      </c>
      <c r="CM36" s="297" t="str">
        <f ca="true">+IF(OFFSET('Sanitation Data'!$D$30,0,10*ROW('Sanitation Data'!D30))="","",OFFSET('Sanitation Data'!$D$30,0,10*ROW('Sanitation Data'!D30)))</f>
        <v/>
      </c>
      <c r="CN36" s="297" t="str">
        <f ca="true">+IF(OFFSET('Sanitation Data'!$D$31,0,10*ROW('Sanitation Data'!D30))="","",OFFSET('Sanitation Data'!$D$31,0,10*ROW('Sanitation Data'!D30)))</f>
        <v/>
      </c>
      <c r="CO36" s="297" t="str">
        <f ca="true">+IF(OFFSET('Sanitation Data'!$D$32,0,10*ROW('Sanitation Data'!D30))="","",OFFSET('Sanitation Data'!$D$32,0,10*ROW('Sanitation Data'!D30)))</f>
        <v/>
      </c>
      <c r="CP36" s="297" t="str">
        <f ca="true">+IF(OFFSET('Sanitation Data'!$E$28,0,10*ROW('Sanitation Data'!E30))="","",OFFSET('Sanitation Data'!$E$28,0,10*ROW('Sanitation Data'!E30)))</f>
        <v/>
      </c>
      <c r="CQ36" s="297" t="str">
        <f ca="true">+IF(OFFSET('Sanitation Data'!$E$29,0,10*ROW('Sanitation Data'!E30))="","",OFFSET('Sanitation Data'!$E$29,0,10*ROW('Sanitation Data'!E30)))</f>
        <v/>
      </c>
      <c r="CR36" s="297" t="str">
        <f ca="true">+IF(OFFSET('Sanitation Data'!$E$30,0,10*ROW('Sanitation Data'!E30))="","",OFFSET('Sanitation Data'!$E$30,0,10*ROW('Sanitation Data'!E30)))</f>
        <v/>
      </c>
      <c r="CS36" s="297" t="str">
        <f ca="true">+IF(OFFSET('Sanitation Data'!$E$31,0,10*ROW('Sanitation Data'!E30))="","",OFFSET('Sanitation Data'!$E$31,0,10*ROW('Sanitation Data'!E30)))</f>
        <v/>
      </c>
      <c r="CT36" s="297" t="str">
        <f ca="true">+IF(OFFSET('Sanitation Data'!$E$32,0,10*ROW('Sanitation Data'!E30))="","",OFFSET('Sanitation Data'!$E$32,0,10*ROW('Sanitation Data'!E30)))</f>
        <v/>
      </c>
      <c r="CU36" s="297" t="str">
        <f ca="true">+IF(OFFSET('Sanitation Data'!$F$28,0,10*ROW('Sanitation Data'!F30))="","",OFFSET('Sanitation Data'!$F$28,0,10*ROW('Sanitation Data'!F30)))</f>
        <v/>
      </c>
      <c r="CV36" s="297" t="str">
        <f ca="true">+IF(OFFSET('Sanitation Data'!$F$29,0,10*ROW('Sanitation Data'!F30))="","",OFFSET('Sanitation Data'!$F$29,0,10*ROW('Sanitation Data'!F30)))</f>
        <v/>
      </c>
      <c r="CW36" s="297" t="str">
        <f ca="true">+IF(OFFSET('Sanitation Data'!$F$30,0,10*ROW('Sanitation Data'!F30))="","",OFFSET('Sanitation Data'!$F$30,0,10*ROW('Sanitation Data'!F30)))</f>
        <v/>
      </c>
      <c r="CX36" s="297" t="str">
        <f ca="true">+IF(OFFSET('Sanitation Data'!$F$31,0,10*ROW('Sanitation Data'!F30))="","",OFFSET('Sanitation Data'!$F$31,0,10*ROW('Sanitation Data'!F30)))</f>
        <v/>
      </c>
      <c r="CY36" s="297" t="str">
        <f ca="true">+IF(OFFSET('Sanitation Data'!$F$32,0,10*ROW('Sanitation Data'!F30))="","",OFFSET('Sanitation Data'!$F$32,0,10*ROW('Sanitation Data'!F30)))</f>
        <v/>
      </c>
      <c r="CZ36" s="297" t="str">
        <f ca="true">+IF(OFFSET('Sanitation Data'!$G$28,0,10*ROW('Sanitation Data'!G30))="","",OFFSET('Sanitation Data'!$G$28,0,10*ROW('Sanitation Data'!G30)))</f>
        <v/>
      </c>
      <c r="DA36" s="297" t="str">
        <f ca="true">+IF(OFFSET('Sanitation Data'!$G$29,0,10*ROW('Sanitation Data'!G30))="","",OFFSET('Sanitation Data'!$G$29,0,10*ROW('Sanitation Data'!G30)))</f>
        <v/>
      </c>
      <c r="DB36" s="297" t="str">
        <f ca="true">+IF(OFFSET('Sanitation Data'!$G$30,0,10*ROW('Sanitation Data'!G30))="","",OFFSET('Sanitation Data'!$G$30,0,10*ROW('Sanitation Data'!G30)))</f>
        <v/>
      </c>
      <c r="DC36" s="297" t="str">
        <f ca="true">+IF(OFFSET('Sanitation Data'!$G$31,0,10*ROW('Sanitation Data'!G30))="","",OFFSET('Sanitation Data'!$G$31,0,10*ROW('Sanitation Data'!G30)))</f>
        <v/>
      </c>
      <c r="DD36" s="297" t="str">
        <f ca="true">+IF(OFFSET('Sanitation Data'!$G$32,0,10*ROW('Sanitation Data'!G30))="","",OFFSET('Sanitation Data'!$G$32,0,10*ROW('Sanitation Data'!G30)))</f>
        <v/>
      </c>
      <c r="DE36" s="297" t="str">
        <f ca="true">+IF(OFFSET('Sanitation Data'!$H$28,0,10*ROW('Sanitation Data'!H30))="","",OFFSET('Sanitation Data'!$H$28,0,10*ROW('Sanitation Data'!H30)))</f>
        <v/>
      </c>
      <c r="DF36" s="297" t="str">
        <f ca="true">+IF(OFFSET('Sanitation Data'!$H$29,0,10*ROW('Sanitation Data'!H30))="","",OFFSET('Sanitation Data'!$H$29,0,10*ROW('Sanitation Data'!H30)))</f>
        <v/>
      </c>
      <c r="DG36" s="297" t="str">
        <f ca="true">+IF(OFFSET('Sanitation Data'!$H$30,0,10*ROW('Sanitation Data'!H30))="","",OFFSET('Sanitation Data'!$H$30,0,10*ROW('Sanitation Data'!H30)))</f>
        <v/>
      </c>
      <c r="DH36" s="297" t="str">
        <f ca="true">+IF(OFFSET('Sanitation Data'!$H$31,0,10*ROW('Sanitation Data'!H30))="","",OFFSET('Sanitation Data'!$H$31,0,10*ROW('Sanitation Data'!H30)))</f>
        <v/>
      </c>
      <c r="DI36" s="297" t="str">
        <f ca="true">+IF(OFFSET('Sanitation Data'!$H$32,0,10*ROW('Sanitation Data'!H30))="","",OFFSET('Sanitation Data'!$H$32,0,10*ROW('Sanitation Data'!H30)))</f>
        <v/>
      </c>
      <c r="DJ36" s="297" t="str">
        <f ca="true">+IF(OFFSET('Sanitation Data'!$I$28,0,10*ROW('Sanitation Data'!I30))="","",OFFSET('Sanitation Data'!$I$28,0,10*ROW('Sanitation Data'!I30)))</f>
        <v/>
      </c>
      <c r="DK36" s="297" t="str">
        <f ca="true">+IF(OFFSET('Sanitation Data'!$I$29,0,10*ROW('Sanitation Data'!I30))="","",OFFSET('Sanitation Data'!$I$29,0,10*ROW('Sanitation Data'!I30)))</f>
        <v/>
      </c>
      <c r="DL36" s="297" t="str">
        <f ca="true">+IF(OFFSET('Sanitation Data'!$I$30,0,10*ROW('Sanitation Data'!I30))="","",OFFSET('Sanitation Data'!$I$30,0,10*ROW('Sanitation Data'!I30)))</f>
        <v/>
      </c>
      <c r="DM36" s="297" t="str">
        <f ca="true">+IF(OFFSET('Sanitation Data'!$I$31,0,10*ROW('Sanitation Data'!I30))="","",OFFSET('Sanitation Data'!$I$31,0,10*ROW('Sanitation Data'!I30)))</f>
        <v/>
      </c>
      <c r="DN36" s="297" t="str">
        <f ca="true">+IF(OFFSET('Sanitation Data'!$I$32,0,10*ROW('Sanitation Data'!I30))="","",OFFSET('Sanitation Data'!$I$32,0,10*ROW('Sanitation Data'!I30)))</f>
        <v/>
      </c>
      <c r="DO36" s="297" t="str">
        <f ca="true">+IF(OFFSET('Hygiene Data'!$D$11,0,10*ROW('Hygiene Data'!D30))="","",OFFSET('Hygiene Data'!$D$11,0,10*ROW('Hygiene Data'!D30)))</f>
        <v/>
      </c>
      <c r="DP36" s="297" t="str">
        <f ca="true">+IF(OFFSET('Hygiene Data'!$D$12,0,10*ROW('Hygiene Data'!D30))="","",OFFSET('Hygiene Data'!$D$12,0,10*ROW('Hygiene Data'!D30)))</f>
        <v/>
      </c>
      <c r="DQ36" s="297" t="str">
        <f ca="true">+IF(OFFSET('Hygiene Data'!$D$13,0,10*ROW('Hygiene Data'!D30))="","",OFFSET('Hygiene Data'!$D$13,0,10*ROW('Hygiene Data'!D30)))</f>
        <v/>
      </c>
      <c r="DR36" s="297" t="str">
        <f ca="true">+IF(OFFSET('Hygiene Data'!$E$11,0,10*ROW('Hygiene Data'!E30))="","",OFFSET('Hygiene Data'!$E$11,0,10*ROW('Hygiene Data'!E30)))</f>
        <v/>
      </c>
      <c r="DS36" s="297" t="str">
        <f ca="true">+IF(OFFSET('Hygiene Data'!$E$12,0,10*ROW('Hygiene Data'!E30))="","",OFFSET('Hygiene Data'!$E$12,0,10*ROW('Hygiene Data'!E30)))</f>
        <v/>
      </c>
      <c r="DT36" s="297" t="str">
        <f ca="true">+IF(OFFSET('Hygiene Data'!$E$13,0,10*ROW('Hygiene Data'!E30))="","",OFFSET('Hygiene Data'!$E$13,0,10*ROW('Hygiene Data'!E30)))</f>
        <v/>
      </c>
      <c r="DU36" s="297" t="str">
        <f ca="true">+IF(OFFSET('Hygiene Data'!$F$11,0,10*ROW('Hygiene Data'!F30))="","",OFFSET('Hygiene Data'!$F$11,0,10*ROW('Hygiene Data'!F30)))</f>
        <v/>
      </c>
      <c r="DV36" s="297" t="str">
        <f ca="true">+IF(OFFSET('Hygiene Data'!$F$12,0,10*ROW('Hygiene Data'!F30))="","",OFFSET('Hygiene Data'!$F$12,0,10*ROW('Hygiene Data'!F30)))</f>
        <v/>
      </c>
      <c r="DW36" s="297" t="str">
        <f ca="true">+IF(OFFSET('Hygiene Data'!$F$13,0,10*ROW('Hygiene Data'!F30))="","",OFFSET('Hygiene Data'!$F$13,0,10*ROW('Hygiene Data'!F30)))</f>
        <v/>
      </c>
      <c r="DX36" s="297" t="str">
        <f ca="true">+IF(OFFSET('Hygiene Data'!$G$11,0,10*ROW('Hygiene Data'!G30))="","",OFFSET('Hygiene Data'!$G$11,0,10*ROW('Hygiene Data'!G30)))</f>
        <v/>
      </c>
      <c r="DY36" s="297" t="str">
        <f ca="true">+IF(OFFSET('Hygiene Data'!$G$12,0,10*ROW('Hygiene Data'!G30))="","",OFFSET('Hygiene Data'!$G$12,0,10*ROW('Hygiene Data'!G30)))</f>
        <v/>
      </c>
      <c r="DZ36" s="297" t="str">
        <f ca="true">+IF(OFFSET('Hygiene Data'!$G$13,0,10*ROW('Hygiene Data'!G30))="","",OFFSET('Hygiene Data'!$G$13,0,10*ROW('Hygiene Data'!G30)))</f>
        <v/>
      </c>
      <c r="EA36" s="297" t="str">
        <f ca="true">+IF(OFFSET('Hygiene Data'!$H$11,0,10*ROW('Hygiene Data'!H30))="","",OFFSET('Hygiene Data'!$H$11,0,10*ROW('Hygiene Data'!H30)))</f>
        <v/>
      </c>
      <c r="EB36" s="297" t="str">
        <f ca="true">+IF(OFFSET('Hygiene Data'!$H$12,0,10*ROW('Hygiene Data'!H30))="","",OFFSET('Hygiene Data'!$H$12,0,10*ROW('Hygiene Data'!H30)))</f>
        <v/>
      </c>
      <c r="EC36" s="297" t="str">
        <f ca="true">+IF(OFFSET('Hygiene Data'!$H$13,0,10*ROW('Hygiene Data'!H30))="","",OFFSET('Hygiene Data'!$H$13,0,10*ROW('Hygiene Data'!H30)))</f>
        <v/>
      </c>
      <c r="ED36" s="297" t="str">
        <f ca="true">+IF(OFFSET('Hygiene Data'!$I$11,0,10*ROW('Hygiene Data'!I30))="","",OFFSET('Hygiene Data'!$I$11,0,10*ROW('Hygiene Data'!I30)))</f>
        <v/>
      </c>
      <c r="EE36" s="297" t="str">
        <f ca="true">+IF(OFFSET('Hygiene Data'!$I$12,0,10*ROW('Hygiene Data'!I30))="","",OFFSET('Hygiene Data'!$I$12,0,10*ROW('Hygiene Data'!I30)))</f>
        <v/>
      </c>
      <c r="EF36" s="297"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53"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97"/>
      <c r="BS37" s="297" t="str">
        <f ca="true">+IF(OFFSET('Water Data'!$D$27,0,10*ROW('Water Data'!D31))="","",OFFSET('Water Data'!$D$27,0,10*ROW('Water Data'!D31)))</f>
        <v/>
      </c>
      <c r="BT37" s="297" t="str">
        <f ca="true">+IF(OFFSET('Water Data'!$D$28,0,10*ROW('Water Data'!D31))="","",OFFSET('Water Data'!$D$28,0,10*ROW('Water Data'!D31)))</f>
        <v/>
      </c>
      <c r="BU37" s="297" t="str">
        <f ca="true">+IF(OFFSET('Water Data'!$D$29,0,10*ROW('Water Data'!D31))="","",OFFSET('Water Data'!$D$29,0,10*ROW('Water Data'!D31)))</f>
        <v/>
      </c>
      <c r="BV37" s="297" t="str">
        <f ca="true">+IF(OFFSET('Water Data'!$E$27,0,10*ROW('Water Data'!E31))="","",OFFSET('Water Data'!$E$27,0,10*ROW('Water Data'!E31)))</f>
        <v/>
      </c>
      <c r="BW37" s="297" t="str">
        <f ca="true">+IF(OFFSET('Water Data'!$E$28,0,10*ROW('Water Data'!E31))="","",OFFSET('Water Data'!$E$28,0,10*ROW('Water Data'!E31)))</f>
        <v/>
      </c>
      <c r="BX37" s="297" t="str">
        <f ca="true">+IF(OFFSET('Water Data'!$E$29,0,10*ROW('Water Data'!E31))="","",OFFSET('Water Data'!$E$29,0,10*ROW('Water Data'!E31)))</f>
        <v/>
      </c>
      <c r="BY37" s="297" t="str">
        <f ca="true">+IF(OFFSET('Water Data'!$F$27,0,10*ROW('Water Data'!F31))="","",OFFSET('Water Data'!$F$27,0,10*ROW('Water Data'!F31)))</f>
        <v/>
      </c>
      <c r="BZ37" s="297" t="str">
        <f ca="true">+IF(OFFSET('Water Data'!$F$28,0,10*ROW('Water Data'!F31))="","",OFFSET('Water Data'!$F$28,0,10*ROW('Water Data'!F31)))</f>
        <v/>
      </c>
      <c r="CA37" s="297" t="str">
        <f ca="true">+IF(OFFSET('Water Data'!$F$29,0,10*ROW('Water Data'!F31))="","",OFFSET('Water Data'!$F$29,0,10*ROW('Water Data'!F31)))</f>
        <v/>
      </c>
      <c r="CB37" s="297" t="str">
        <f ca="true">+IF(OFFSET('Water Data'!$G$27,0,10*ROW('Water Data'!G31))="","",OFFSET('Water Data'!$G$27,0,10*ROW('Water Data'!G31)))</f>
        <v/>
      </c>
      <c r="CC37" s="297" t="str">
        <f ca="true">+IF(OFFSET('Water Data'!$G$28,0,10*ROW('Water Data'!G31))="","",OFFSET('Water Data'!$G$28,0,10*ROW('Water Data'!G31)))</f>
        <v/>
      </c>
      <c r="CD37" s="297" t="str">
        <f ca="true">+IF(OFFSET('Water Data'!$G$29,0,10*ROW('Water Data'!G31))="","",OFFSET('Water Data'!$G$29,0,10*ROW('Water Data'!G31)))</f>
        <v/>
      </c>
      <c r="CE37" s="297" t="str">
        <f ca="true">+IF(OFFSET('Water Data'!$H$27,0,10*ROW('Water Data'!H31))="","",OFFSET('Water Data'!$H$27,0,10*ROW('Water Data'!H31)))</f>
        <v/>
      </c>
      <c r="CF37" s="297" t="str">
        <f ca="true">+IF(OFFSET('Water Data'!$H$28,0,10*ROW('Water Data'!H31))="","",OFFSET('Water Data'!$H$28,0,10*ROW('Water Data'!H31)))</f>
        <v/>
      </c>
      <c r="CG37" s="297" t="str">
        <f ca="true">+IF(OFFSET('Water Data'!$H$29,0,10*ROW('Water Data'!H31))="","",OFFSET('Water Data'!$H$29,0,10*ROW('Water Data'!H31)))</f>
        <v/>
      </c>
      <c r="CH37" s="297" t="str">
        <f ca="true">+IF(OFFSET('Water Data'!$I$27,0,10*ROW('Water Data'!I31))="","",OFFSET('Water Data'!$I$27,0,10*ROW('Water Data'!I31)))</f>
        <v/>
      </c>
      <c r="CI37" s="297" t="str">
        <f ca="true">+IF(OFFSET('Water Data'!$I$28,0,10*ROW('Water Data'!I31))="","",OFFSET('Water Data'!$I$28,0,10*ROW('Water Data'!I31)))</f>
        <v/>
      </c>
      <c r="CJ37" s="297" t="str">
        <f ca="true">+IF(OFFSET('Water Data'!$I$29,0,10*ROW('Water Data'!I31))="","",OFFSET('Water Data'!$I$29,0,10*ROW('Water Data'!I31)))</f>
        <v/>
      </c>
      <c r="CK37" s="297" t="str">
        <f ca="true">+IF(OFFSET('Sanitation Data'!$D$28,0,10*ROW('Sanitation Data'!D31))="","",OFFSET('Sanitation Data'!$D$28,0,10*ROW('Sanitation Data'!D31)))</f>
        <v/>
      </c>
      <c r="CL37" s="297" t="str">
        <f ca="true">+IF(OFFSET('Sanitation Data'!$D$29,0,10*ROW('Sanitation Data'!D31))="","",OFFSET('Sanitation Data'!$D$29,0,10*ROW('Sanitation Data'!D31)))</f>
        <v/>
      </c>
      <c r="CM37" s="297" t="str">
        <f ca="true">+IF(OFFSET('Sanitation Data'!$D$30,0,10*ROW('Sanitation Data'!D31))="","",OFFSET('Sanitation Data'!$D$30,0,10*ROW('Sanitation Data'!D31)))</f>
        <v/>
      </c>
      <c r="CN37" s="297" t="str">
        <f ca="true">+IF(OFFSET('Sanitation Data'!$D$31,0,10*ROW('Sanitation Data'!D31))="","",OFFSET('Sanitation Data'!$D$31,0,10*ROW('Sanitation Data'!D31)))</f>
        <v/>
      </c>
      <c r="CO37" s="297" t="str">
        <f ca="true">+IF(OFFSET('Sanitation Data'!$D$32,0,10*ROW('Sanitation Data'!D31))="","",OFFSET('Sanitation Data'!$D$32,0,10*ROW('Sanitation Data'!D31)))</f>
        <v/>
      </c>
      <c r="CP37" s="297" t="str">
        <f ca="true">+IF(OFFSET('Sanitation Data'!$E$28,0,10*ROW('Sanitation Data'!E31))="","",OFFSET('Sanitation Data'!$E$28,0,10*ROW('Sanitation Data'!E31)))</f>
        <v/>
      </c>
      <c r="CQ37" s="297" t="str">
        <f ca="true">+IF(OFFSET('Sanitation Data'!$E$29,0,10*ROW('Sanitation Data'!E31))="","",OFFSET('Sanitation Data'!$E$29,0,10*ROW('Sanitation Data'!E31)))</f>
        <v/>
      </c>
      <c r="CR37" s="297" t="str">
        <f ca="true">+IF(OFFSET('Sanitation Data'!$E$30,0,10*ROW('Sanitation Data'!E31))="","",OFFSET('Sanitation Data'!$E$30,0,10*ROW('Sanitation Data'!E31)))</f>
        <v/>
      </c>
      <c r="CS37" s="297" t="str">
        <f ca="true">+IF(OFFSET('Sanitation Data'!$E$31,0,10*ROW('Sanitation Data'!E31))="","",OFFSET('Sanitation Data'!$E$31,0,10*ROW('Sanitation Data'!E31)))</f>
        <v/>
      </c>
      <c r="CT37" s="297" t="str">
        <f ca="true">+IF(OFFSET('Sanitation Data'!$E$32,0,10*ROW('Sanitation Data'!E31))="","",OFFSET('Sanitation Data'!$E$32,0,10*ROW('Sanitation Data'!E31)))</f>
        <v/>
      </c>
      <c r="CU37" s="297" t="str">
        <f ca="true">+IF(OFFSET('Sanitation Data'!$F$28,0,10*ROW('Sanitation Data'!F31))="","",OFFSET('Sanitation Data'!$F$28,0,10*ROW('Sanitation Data'!F31)))</f>
        <v/>
      </c>
      <c r="CV37" s="297" t="str">
        <f ca="true">+IF(OFFSET('Sanitation Data'!$F$29,0,10*ROW('Sanitation Data'!F31))="","",OFFSET('Sanitation Data'!$F$29,0,10*ROW('Sanitation Data'!F31)))</f>
        <v/>
      </c>
      <c r="CW37" s="297" t="str">
        <f ca="true">+IF(OFFSET('Sanitation Data'!$F$30,0,10*ROW('Sanitation Data'!F31))="","",OFFSET('Sanitation Data'!$F$30,0,10*ROW('Sanitation Data'!F31)))</f>
        <v/>
      </c>
      <c r="CX37" s="297" t="str">
        <f ca="true">+IF(OFFSET('Sanitation Data'!$F$31,0,10*ROW('Sanitation Data'!F31))="","",OFFSET('Sanitation Data'!$F$31,0,10*ROW('Sanitation Data'!F31)))</f>
        <v/>
      </c>
      <c r="CY37" s="297" t="str">
        <f ca="true">+IF(OFFSET('Sanitation Data'!$F$32,0,10*ROW('Sanitation Data'!F31))="","",OFFSET('Sanitation Data'!$F$32,0,10*ROW('Sanitation Data'!F31)))</f>
        <v/>
      </c>
      <c r="CZ37" s="297" t="str">
        <f ca="true">+IF(OFFSET('Sanitation Data'!$G$28,0,10*ROW('Sanitation Data'!G31))="","",OFFSET('Sanitation Data'!$G$28,0,10*ROW('Sanitation Data'!G31)))</f>
        <v/>
      </c>
      <c r="DA37" s="297" t="str">
        <f ca="true">+IF(OFFSET('Sanitation Data'!$G$29,0,10*ROW('Sanitation Data'!G31))="","",OFFSET('Sanitation Data'!$G$29,0,10*ROW('Sanitation Data'!G31)))</f>
        <v/>
      </c>
      <c r="DB37" s="297" t="str">
        <f ca="true">+IF(OFFSET('Sanitation Data'!$G$30,0,10*ROW('Sanitation Data'!G31))="","",OFFSET('Sanitation Data'!$G$30,0,10*ROW('Sanitation Data'!G31)))</f>
        <v/>
      </c>
      <c r="DC37" s="297" t="str">
        <f ca="true">+IF(OFFSET('Sanitation Data'!$G$31,0,10*ROW('Sanitation Data'!G31))="","",OFFSET('Sanitation Data'!$G$31,0,10*ROW('Sanitation Data'!G31)))</f>
        <v/>
      </c>
      <c r="DD37" s="297" t="str">
        <f ca="true">+IF(OFFSET('Sanitation Data'!$G$32,0,10*ROW('Sanitation Data'!G31))="","",OFFSET('Sanitation Data'!$G$32,0,10*ROW('Sanitation Data'!G31)))</f>
        <v/>
      </c>
      <c r="DE37" s="297" t="str">
        <f ca="true">+IF(OFFSET('Sanitation Data'!$H$28,0,10*ROW('Sanitation Data'!H31))="","",OFFSET('Sanitation Data'!$H$28,0,10*ROW('Sanitation Data'!H31)))</f>
        <v/>
      </c>
      <c r="DF37" s="297" t="str">
        <f ca="true">+IF(OFFSET('Sanitation Data'!$H$29,0,10*ROW('Sanitation Data'!H31))="","",OFFSET('Sanitation Data'!$H$29,0,10*ROW('Sanitation Data'!H31)))</f>
        <v/>
      </c>
      <c r="DG37" s="297" t="str">
        <f ca="true">+IF(OFFSET('Sanitation Data'!$H$30,0,10*ROW('Sanitation Data'!H31))="","",OFFSET('Sanitation Data'!$H$30,0,10*ROW('Sanitation Data'!H31)))</f>
        <v/>
      </c>
      <c r="DH37" s="297" t="str">
        <f ca="true">+IF(OFFSET('Sanitation Data'!$H$31,0,10*ROW('Sanitation Data'!H31))="","",OFFSET('Sanitation Data'!$H$31,0,10*ROW('Sanitation Data'!H31)))</f>
        <v/>
      </c>
      <c r="DI37" s="297" t="str">
        <f ca="true">+IF(OFFSET('Sanitation Data'!$H$32,0,10*ROW('Sanitation Data'!H31))="","",OFFSET('Sanitation Data'!$H$32,0,10*ROW('Sanitation Data'!H31)))</f>
        <v/>
      </c>
      <c r="DJ37" s="297" t="str">
        <f ca="true">+IF(OFFSET('Sanitation Data'!$I$28,0,10*ROW('Sanitation Data'!I31))="","",OFFSET('Sanitation Data'!$I$28,0,10*ROW('Sanitation Data'!I31)))</f>
        <v/>
      </c>
      <c r="DK37" s="297" t="str">
        <f ca="true">+IF(OFFSET('Sanitation Data'!$I$29,0,10*ROW('Sanitation Data'!I31))="","",OFFSET('Sanitation Data'!$I$29,0,10*ROW('Sanitation Data'!I31)))</f>
        <v/>
      </c>
      <c r="DL37" s="297" t="str">
        <f ca="true">+IF(OFFSET('Sanitation Data'!$I$30,0,10*ROW('Sanitation Data'!I31))="","",OFFSET('Sanitation Data'!$I$30,0,10*ROW('Sanitation Data'!I31)))</f>
        <v/>
      </c>
      <c r="DM37" s="297" t="str">
        <f ca="true">+IF(OFFSET('Sanitation Data'!$I$31,0,10*ROW('Sanitation Data'!I31))="","",OFFSET('Sanitation Data'!$I$31,0,10*ROW('Sanitation Data'!I31)))</f>
        <v/>
      </c>
      <c r="DN37" s="297" t="str">
        <f ca="true">+IF(OFFSET('Sanitation Data'!$I$32,0,10*ROW('Sanitation Data'!I31))="","",OFFSET('Sanitation Data'!$I$32,0,10*ROW('Sanitation Data'!I31)))</f>
        <v/>
      </c>
      <c r="DO37" s="297" t="str">
        <f ca="true">+IF(OFFSET('Hygiene Data'!$D$11,0,10*ROW('Hygiene Data'!D31))="","",OFFSET('Hygiene Data'!$D$11,0,10*ROW('Hygiene Data'!D31)))</f>
        <v/>
      </c>
      <c r="DP37" s="297" t="str">
        <f ca="true">+IF(OFFSET('Hygiene Data'!$D$12,0,10*ROW('Hygiene Data'!D31))="","",OFFSET('Hygiene Data'!$D$12,0,10*ROW('Hygiene Data'!D31)))</f>
        <v/>
      </c>
      <c r="DQ37" s="297" t="str">
        <f ca="true">+IF(OFFSET('Hygiene Data'!$D$13,0,10*ROW('Hygiene Data'!D31))="","",OFFSET('Hygiene Data'!$D$13,0,10*ROW('Hygiene Data'!D31)))</f>
        <v/>
      </c>
      <c r="DR37" s="297" t="str">
        <f ca="true">+IF(OFFSET('Hygiene Data'!$E$11,0,10*ROW('Hygiene Data'!E31))="","",OFFSET('Hygiene Data'!$E$11,0,10*ROW('Hygiene Data'!E31)))</f>
        <v/>
      </c>
      <c r="DS37" s="297" t="str">
        <f ca="true">+IF(OFFSET('Hygiene Data'!$E$12,0,10*ROW('Hygiene Data'!E31))="","",OFFSET('Hygiene Data'!$E$12,0,10*ROW('Hygiene Data'!E31)))</f>
        <v/>
      </c>
      <c r="DT37" s="297" t="str">
        <f ca="true">+IF(OFFSET('Hygiene Data'!$E$13,0,10*ROW('Hygiene Data'!E31))="","",OFFSET('Hygiene Data'!$E$13,0,10*ROW('Hygiene Data'!E31)))</f>
        <v/>
      </c>
      <c r="DU37" s="297" t="str">
        <f ca="true">+IF(OFFSET('Hygiene Data'!$F$11,0,10*ROW('Hygiene Data'!F31))="","",OFFSET('Hygiene Data'!$F$11,0,10*ROW('Hygiene Data'!F31)))</f>
        <v/>
      </c>
      <c r="DV37" s="297" t="str">
        <f ca="true">+IF(OFFSET('Hygiene Data'!$F$12,0,10*ROW('Hygiene Data'!F31))="","",OFFSET('Hygiene Data'!$F$12,0,10*ROW('Hygiene Data'!F31)))</f>
        <v/>
      </c>
      <c r="DW37" s="297" t="str">
        <f ca="true">+IF(OFFSET('Hygiene Data'!$F$13,0,10*ROW('Hygiene Data'!F31))="","",OFFSET('Hygiene Data'!$F$13,0,10*ROW('Hygiene Data'!F31)))</f>
        <v/>
      </c>
      <c r="DX37" s="297" t="str">
        <f ca="true">+IF(OFFSET('Hygiene Data'!$G$11,0,10*ROW('Hygiene Data'!G31))="","",OFFSET('Hygiene Data'!$G$11,0,10*ROW('Hygiene Data'!G31)))</f>
        <v/>
      </c>
      <c r="DY37" s="297" t="str">
        <f ca="true">+IF(OFFSET('Hygiene Data'!$G$12,0,10*ROW('Hygiene Data'!G31))="","",OFFSET('Hygiene Data'!$G$12,0,10*ROW('Hygiene Data'!G31)))</f>
        <v/>
      </c>
      <c r="DZ37" s="297" t="str">
        <f ca="true">+IF(OFFSET('Hygiene Data'!$G$13,0,10*ROW('Hygiene Data'!G31))="","",OFFSET('Hygiene Data'!$G$13,0,10*ROW('Hygiene Data'!G31)))</f>
        <v/>
      </c>
      <c r="EA37" s="297" t="str">
        <f ca="true">+IF(OFFSET('Hygiene Data'!$H$11,0,10*ROW('Hygiene Data'!H31))="","",OFFSET('Hygiene Data'!$H$11,0,10*ROW('Hygiene Data'!H31)))</f>
        <v/>
      </c>
      <c r="EB37" s="297" t="str">
        <f ca="true">+IF(OFFSET('Hygiene Data'!$H$12,0,10*ROW('Hygiene Data'!H31))="","",OFFSET('Hygiene Data'!$H$12,0,10*ROW('Hygiene Data'!H31)))</f>
        <v/>
      </c>
      <c r="EC37" s="297" t="str">
        <f ca="true">+IF(OFFSET('Hygiene Data'!$H$13,0,10*ROW('Hygiene Data'!H31))="","",OFFSET('Hygiene Data'!$H$13,0,10*ROW('Hygiene Data'!H31)))</f>
        <v/>
      </c>
      <c r="ED37" s="297" t="str">
        <f ca="true">+IF(OFFSET('Hygiene Data'!$I$11,0,10*ROW('Hygiene Data'!I31))="","",OFFSET('Hygiene Data'!$I$11,0,10*ROW('Hygiene Data'!I31)))</f>
        <v/>
      </c>
      <c r="EE37" s="297" t="str">
        <f ca="true">+IF(OFFSET('Hygiene Data'!$I$12,0,10*ROW('Hygiene Data'!I31))="","",OFFSET('Hygiene Data'!$I$12,0,10*ROW('Hygiene Data'!I31)))</f>
        <v/>
      </c>
      <c r="EF37" s="297"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53"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97"/>
      <c r="BS38" s="297" t="str">
        <f ca="true">+IF(OFFSET('Water Data'!$D$27,0,10*ROW('Water Data'!D32))="","",OFFSET('Water Data'!$D$27,0,10*ROW('Water Data'!D32)))</f>
        <v/>
      </c>
      <c r="BT38" s="297" t="str">
        <f ca="true">+IF(OFFSET('Water Data'!$D$28,0,10*ROW('Water Data'!D32))="","",OFFSET('Water Data'!$D$28,0,10*ROW('Water Data'!D32)))</f>
        <v/>
      </c>
      <c r="BU38" s="297" t="str">
        <f ca="true">+IF(OFFSET('Water Data'!$D$29,0,10*ROW('Water Data'!D32))="","",OFFSET('Water Data'!$D$29,0,10*ROW('Water Data'!D32)))</f>
        <v/>
      </c>
      <c r="BV38" s="297" t="str">
        <f ca="true">+IF(OFFSET('Water Data'!$E$27,0,10*ROW('Water Data'!E32))="","",OFFSET('Water Data'!$E$27,0,10*ROW('Water Data'!E32)))</f>
        <v/>
      </c>
      <c r="BW38" s="297" t="str">
        <f ca="true">+IF(OFFSET('Water Data'!$E$28,0,10*ROW('Water Data'!E32))="","",OFFSET('Water Data'!$E$28,0,10*ROW('Water Data'!E32)))</f>
        <v/>
      </c>
      <c r="BX38" s="297" t="str">
        <f ca="true">+IF(OFFSET('Water Data'!$E$29,0,10*ROW('Water Data'!E32))="","",OFFSET('Water Data'!$E$29,0,10*ROW('Water Data'!E32)))</f>
        <v/>
      </c>
      <c r="BY38" s="297" t="str">
        <f ca="true">+IF(OFFSET('Water Data'!$F$27,0,10*ROW('Water Data'!F32))="","",OFFSET('Water Data'!$F$27,0,10*ROW('Water Data'!F32)))</f>
        <v/>
      </c>
      <c r="BZ38" s="297" t="str">
        <f ca="true">+IF(OFFSET('Water Data'!$F$28,0,10*ROW('Water Data'!F32))="","",OFFSET('Water Data'!$F$28,0,10*ROW('Water Data'!F32)))</f>
        <v/>
      </c>
      <c r="CA38" s="297" t="str">
        <f ca="true">+IF(OFFSET('Water Data'!$F$29,0,10*ROW('Water Data'!F32))="","",OFFSET('Water Data'!$F$29,0,10*ROW('Water Data'!F32)))</f>
        <v/>
      </c>
      <c r="CB38" s="297" t="str">
        <f ca="true">+IF(OFFSET('Water Data'!$G$27,0,10*ROW('Water Data'!G32))="","",OFFSET('Water Data'!$G$27,0,10*ROW('Water Data'!G32)))</f>
        <v/>
      </c>
      <c r="CC38" s="297" t="str">
        <f ca="true">+IF(OFFSET('Water Data'!$G$28,0,10*ROW('Water Data'!G32))="","",OFFSET('Water Data'!$G$28,0,10*ROW('Water Data'!G32)))</f>
        <v/>
      </c>
      <c r="CD38" s="297" t="str">
        <f ca="true">+IF(OFFSET('Water Data'!$G$29,0,10*ROW('Water Data'!G32))="","",OFFSET('Water Data'!$G$29,0,10*ROW('Water Data'!G32)))</f>
        <v/>
      </c>
      <c r="CE38" s="297" t="str">
        <f ca="true">+IF(OFFSET('Water Data'!$H$27,0,10*ROW('Water Data'!H32))="","",OFFSET('Water Data'!$H$27,0,10*ROW('Water Data'!H32)))</f>
        <v/>
      </c>
      <c r="CF38" s="297" t="str">
        <f ca="true">+IF(OFFSET('Water Data'!$H$28,0,10*ROW('Water Data'!H32))="","",OFFSET('Water Data'!$H$28,0,10*ROW('Water Data'!H32)))</f>
        <v/>
      </c>
      <c r="CG38" s="297" t="str">
        <f ca="true">+IF(OFFSET('Water Data'!$H$29,0,10*ROW('Water Data'!H32))="","",OFFSET('Water Data'!$H$29,0,10*ROW('Water Data'!H32)))</f>
        <v/>
      </c>
      <c r="CH38" s="297" t="str">
        <f ca="true">+IF(OFFSET('Water Data'!$I$27,0,10*ROW('Water Data'!I32))="","",OFFSET('Water Data'!$I$27,0,10*ROW('Water Data'!I32)))</f>
        <v/>
      </c>
      <c r="CI38" s="297" t="str">
        <f ca="true">+IF(OFFSET('Water Data'!$I$28,0,10*ROW('Water Data'!I32))="","",OFFSET('Water Data'!$I$28,0,10*ROW('Water Data'!I32)))</f>
        <v/>
      </c>
      <c r="CJ38" s="297" t="str">
        <f ca="true">+IF(OFFSET('Water Data'!$I$29,0,10*ROW('Water Data'!I32))="","",OFFSET('Water Data'!$I$29,0,10*ROW('Water Data'!I32)))</f>
        <v/>
      </c>
      <c r="CK38" s="297" t="str">
        <f ca="true">+IF(OFFSET('Sanitation Data'!$D$28,0,10*ROW('Sanitation Data'!D32))="","",OFFSET('Sanitation Data'!$D$28,0,10*ROW('Sanitation Data'!D32)))</f>
        <v/>
      </c>
      <c r="CL38" s="297" t="str">
        <f ca="true">+IF(OFFSET('Sanitation Data'!$D$29,0,10*ROW('Sanitation Data'!D32))="","",OFFSET('Sanitation Data'!$D$29,0,10*ROW('Sanitation Data'!D32)))</f>
        <v/>
      </c>
      <c r="CM38" s="297" t="str">
        <f ca="true">+IF(OFFSET('Sanitation Data'!$D$30,0,10*ROW('Sanitation Data'!D32))="","",OFFSET('Sanitation Data'!$D$30,0,10*ROW('Sanitation Data'!D32)))</f>
        <v/>
      </c>
      <c r="CN38" s="297" t="str">
        <f ca="true">+IF(OFFSET('Sanitation Data'!$D$31,0,10*ROW('Sanitation Data'!D32))="","",OFFSET('Sanitation Data'!$D$31,0,10*ROW('Sanitation Data'!D32)))</f>
        <v/>
      </c>
      <c r="CO38" s="297" t="str">
        <f ca="true">+IF(OFFSET('Sanitation Data'!$D$32,0,10*ROW('Sanitation Data'!D32))="","",OFFSET('Sanitation Data'!$D$32,0,10*ROW('Sanitation Data'!D32)))</f>
        <v/>
      </c>
      <c r="CP38" s="297" t="str">
        <f ca="true">+IF(OFFSET('Sanitation Data'!$E$28,0,10*ROW('Sanitation Data'!E32))="","",OFFSET('Sanitation Data'!$E$28,0,10*ROW('Sanitation Data'!E32)))</f>
        <v/>
      </c>
      <c r="CQ38" s="297" t="str">
        <f ca="true">+IF(OFFSET('Sanitation Data'!$E$29,0,10*ROW('Sanitation Data'!E32))="","",OFFSET('Sanitation Data'!$E$29,0,10*ROW('Sanitation Data'!E32)))</f>
        <v/>
      </c>
      <c r="CR38" s="297" t="str">
        <f ca="true">+IF(OFFSET('Sanitation Data'!$E$30,0,10*ROW('Sanitation Data'!E32))="","",OFFSET('Sanitation Data'!$E$30,0,10*ROW('Sanitation Data'!E32)))</f>
        <v/>
      </c>
      <c r="CS38" s="297" t="str">
        <f ca="true">+IF(OFFSET('Sanitation Data'!$E$31,0,10*ROW('Sanitation Data'!E32))="","",OFFSET('Sanitation Data'!$E$31,0,10*ROW('Sanitation Data'!E32)))</f>
        <v/>
      </c>
      <c r="CT38" s="297" t="str">
        <f ca="true">+IF(OFFSET('Sanitation Data'!$E$32,0,10*ROW('Sanitation Data'!E32))="","",OFFSET('Sanitation Data'!$E$32,0,10*ROW('Sanitation Data'!E32)))</f>
        <v/>
      </c>
      <c r="CU38" s="297" t="str">
        <f ca="true">+IF(OFFSET('Sanitation Data'!$F$28,0,10*ROW('Sanitation Data'!F32))="","",OFFSET('Sanitation Data'!$F$28,0,10*ROW('Sanitation Data'!F32)))</f>
        <v/>
      </c>
      <c r="CV38" s="297" t="str">
        <f ca="true">+IF(OFFSET('Sanitation Data'!$F$29,0,10*ROW('Sanitation Data'!F32))="","",OFFSET('Sanitation Data'!$F$29,0,10*ROW('Sanitation Data'!F32)))</f>
        <v/>
      </c>
      <c r="CW38" s="297" t="str">
        <f ca="true">+IF(OFFSET('Sanitation Data'!$F$30,0,10*ROW('Sanitation Data'!F32))="","",OFFSET('Sanitation Data'!$F$30,0,10*ROW('Sanitation Data'!F32)))</f>
        <v/>
      </c>
      <c r="CX38" s="297" t="str">
        <f ca="true">+IF(OFFSET('Sanitation Data'!$F$31,0,10*ROW('Sanitation Data'!F32))="","",OFFSET('Sanitation Data'!$F$31,0,10*ROW('Sanitation Data'!F32)))</f>
        <v/>
      </c>
      <c r="CY38" s="297" t="str">
        <f ca="true">+IF(OFFSET('Sanitation Data'!$F$32,0,10*ROW('Sanitation Data'!F32))="","",OFFSET('Sanitation Data'!$F$32,0,10*ROW('Sanitation Data'!F32)))</f>
        <v/>
      </c>
      <c r="CZ38" s="297" t="str">
        <f ca="true">+IF(OFFSET('Sanitation Data'!$G$28,0,10*ROW('Sanitation Data'!G32))="","",OFFSET('Sanitation Data'!$G$28,0,10*ROW('Sanitation Data'!G32)))</f>
        <v/>
      </c>
      <c r="DA38" s="297" t="str">
        <f ca="true">+IF(OFFSET('Sanitation Data'!$G$29,0,10*ROW('Sanitation Data'!G32))="","",OFFSET('Sanitation Data'!$G$29,0,10*ROW('Sanitation Data'!G32)))</f>
        <v/>
      </c>
      <c r="DB38" s="297" t="str">
        <f ca="true">+IF(OFFSET('Sanitation Data'!$G$30,0,10*ROW('Sanitation Data'!G32))="","",OFFSET('Sanitation Data'!$G$30,0,10*ROW('Sanitation Data'!G32)))</f>
        <v/>
      </c>
      <c r="DC38" s="297" t="str">
        <f ca="true">+IF(OFFSET('Sanitation Data'!$G$31,0,10*ROW('Sanitation Data'!G32))="","",OFFSET('Sanitation Data'!$G$31,0,10*ROW('Sanitation Data'!G32)))</f>
        <v/>
      </c>
      <c r="DD38" s="297" t="str">
        <f ca="true">+IF(OFFSET('Sanitation Data'!$G$32,0,10*ROW('Sanitation Data'!G32))="","",OFFSET('Sanitation Data'!$G$32,0,10*ROW('Sanitation Data'!G32)))</f>
        <v/>
      </c>
      <c r="DE38" s="297" t="str">
        <f ca="true">+IF(OFFSET('Sanitation Data'!$H$28,0,10*ROW('Sanitation Data'!H32))="","",OFFSET('Sanitation Data'!$H$28,0,10*ROW('Sanitation Data'!H32)))</f>
        <v/>
      </c>
      <c r="DF38" s="297" t="str">
        <f ca="true">+IF(OFFSET('Sanitation Data'!$H$29,0,10*ROW('Sanitation Data'!H32))="","",OFFSET('Sanitation Data'!$H$29,0,10*ROW('Sanitation Data'!H32)))</f>
        <v/>
      </c>
      <c r="DG38" s="297" t="str">
        <f ca="true">+IF(OFFSET('Sanitation Data'!$H$30,0,10*ROW('Sanitation Data'!H32))="","",OFFSET('Sanitation Data'!$H$30,0,10*ROW('Sanitation Data'!H32)))</f>
        <v/>
      </c>
      <c r="DH38" s="297" t="str">
        <f ca="true">+IF(OFFSET('Sanitation Data'!$H$31,0,10*ROW('Sanitation Data'!H32))="","",OFFSET('Sanitation Data'!$H$31,0,10*ROW('Sanitation Data'!H32)))</f>
        <v/>
      </c>
      <c r="DI38" s="297" t="str">
        <f ca="true">+IF(OFFSET('Sanitation Data'!$H$32,0,10*ROW('Sanitation Data'!H32))="","",OFFSET('Sanitation Data'!$H$32,0,10*ROW('Sanitation Data'!H32)))</f>
        <v/>
      </c>
      <c r="DJ38" s="297" t="str">
        <f ca="true">+IF(OFFSET('Sanitation Data'!$I$28,0,10*ROW('Sanitation Data'!I32))="","",OFFSET('Sanitation Data'!$I$28,0,10*ROW('Sanitation Data'!I32)))</f>
        <v/>
      </c>
      <c r="DK38" s="297" t="str">
        <f ca="true">+IF(OFFSET('Sanitation Data'!$I$29,0,10*ROW('Sanitation Data'!I32))="","",OFFSET('Sanitation Data'!$I$29,0,10*ROW('Sanitation Data'!I32)))</f>
        <v/>
      </c>
      <c r="DL38" s="297" t="str">
        <f ca="true">+IF(OFFSET('Sanitation Data'!$I$30,0,10*ROW('Sanitation Data'!I32))="","",OFFSET('Sanitation Data'!$I$30,0,10*ROW('Sanitation Data'!I32)))</f>
        <v/>
      </c>
      <c r="DM38" s="297" t="str">
        <f ca="true">+IF(OFFSET('Sanitation Data'!$I$31,0,10*ROW('Sanitation Data'!I32))="","",OFFSET('Sanitation Data'!$I$31,0,10*ROW('Sanitation Data'!I32)))</f>
        <v/>
      </c>
      <c r="DN38" s="297" t="str">
        <f ca="true">+IF(OFFSET('Sanitation Data'!$I$32,0,10*ROW('Sanitation Data'!I32))="","",OFFSET('Sanitation Data'!$I$32,0,10*ROW('Sanitation Data'!I32)))</f>
        <v/>
      </c>
      <c r="DO38" s="297" t="str">
        <f ca="true">+IF(OFFSET('Hygiene Data'!$D$11,0,10*ROW('Hygiene Data'!D32))="","",OFFSET('Hygiene Data'!$D$11,0,10*ROW('Hygiene Data'!D32)))</f>
        <v/>
      </c>
      <c r="DP38" s="297" t="str">
        <f ca="true">+IF(OFFSET('Hygiene Data'!$D$12,0,10*ROW('Hygiene Data'!D32))="","",OFFSET('Hygiene Data'!$D$12,0,10*ROW('Hygiene Data'!D32)))</f>
        <v/>
      </c>
      <c r="DQ38" s="297" t="str">
        <f ca="true">+IF(OFFSET('Hygiene Data'!$D$13,0,10*ROW('Hygiene Data'!D32))="","",OFFSET('Hygiene Data'!$D$13,0,10*ROW('Hygiene Data'!D32)))</f>
        <v/>
      </c>
      <c r="DR38" s="297" t="str">
        <f ca="true">+IF(OFFSET('Hygiene Data'!$E$11,0,10*ROW('Hygiene Data'!E32))="","",OFFSET('Hygiene Data'!$E$11,0,10*ROW('Hygiene Data'!E32)))</f>
        <v/>
      </c>
      <c r="DS38" s="297" t="str">
        <f ca="true">+IF(OFFSET('Hygiene Data'!$E$12,0,10*ROW('Hygiene Data'!E32))="","",OFFSET('Hygiene Data'!$E$12,0,10*ROW('Hygiene Data'!E32)))</f>
        <v/>
      </c>
      <c r="DT38" s="297" t="str">
        <f ca="true">+IF(OFFSET('Hygiene Data'!$E$13,0,10*ROW('Hygiene Data'!E32))="","",OFFSET('Hygiene Data'!$E$13,0,10*ROW('Hygiene Data'!E32)))</f>
        <v/>
      </c>
      <c r="DU38" s="297" t="str">
        <f ca="true">+IF(OFFSET('Hygiene Data'!$F$11,0,10*ROW('Hygiene Data'!F32))="","",OFFSET('Hygiene Data'!$F$11,0,10*ROW('Hygiene Data'!F32)))</f>
        <v/>
      </c>
      <c r="DV38" s="297" t="str">
        <f ca="true">+IF(OFFSET('Hygiene Data'!$F$12,0,10*ROW('Hygiene Data'!F32))="","",OFFSET('Hygiene Data'!$F$12,0,10*ROW('Hygiene Data'!F32)))</f>
        <v/>
      </c>
      <c r="DW38" s="297" t="str">
        <f ca="true">+IF(OFFSET('Hygiene Data'!$F$13,0,10*ROW('Hygiene Data'!F32))="","",OFFSET('Hygiene Data'!$F$13,0,10*ROW('Hygiene Data'!F32)))</f>
        <v/>
      </c>
      <c r="DX38" s="297" t="str">
        <f ca="true">+IF(OFFSET('Hygiene Data'!$G$11,0,10*ROW('Hygiene Data'!G32))="","",OFFSET('Hygiene Data'!$G$11,0,10*ROW('Hygiene Data'!G32)))</f>
        <v/>
      </c>
      <c r="DY38" s="297" t="str">
        <f ca="true">+IF(OFFSET('Hygiene Data'!$G$12,0,10*ROW('Hygiene Data'!G32))="","",OFFSET('Hygiene Data'!$G$12,0,10*ROW('Hygiene Data'!G32)))</f>
        <v/>
      </c>
      <c r="DZ38" s="297" t="str">
        <f ca="true">+IF(OFFSET('Hygiene Data'!$G$13,0,10*ROW('Hygiene Data'!G32))="","",OFFSET('Hygiene Data'!$G$13,0,10*ROW('Hygiene Data'!G32)))</f>
        <v/>
      </c>
      <c r="EA38" s="297" t="str">
        <f ca="true">+IF(OFFSET('Hygiene Data'!$H$11,0,10*ROW('Hygiene Data'!H32))="","",OFFSET('Hygiene Data'!$H$11,0,10*ROW('Hygiene Data'!H32)))</f>
        <v/>
      </c>
      <c r="EB38" s="297" t="str">
        <f ca="true">+IF(OFFSET('Hygiene Data'!$H$12,0,10*ROW('Hygiene Data'!H32))="","",OFFSET('Hygiene Data'!$H$12,0,10*ROW('Hygiene Data'!H32)))</f>
        <v/>
      </c>
      <c r="EC38" s="297" t="str">
        <f ca="true">+IF(OFFSET('Hygiene Data'!$H$13,0,10*ROW('Hygiene Data'!H32))="","",OFFSET('Hygiene Data'!$H$13,0,10*ROW('Hygiene Data'!H32)))</f>
        <v/>
      </c>
      <c r="ED38" s="297" t="str">
        <f ca="true">+IF(OFFSET('Hygiene Data'!$I$11,0,10*ROW('Hygiene Data'!I32))="","",OFFSET('Hygiene Data'!$I$11,0,10*ROW('Hygiene Data'!I32)))</f>
        <v/>
      </c>
      <c r="EE38" s="297" t="str">
        <f ca="true">+IF(OFFSET('Hygiene Data'!$I$12,0,10*ROW('Hygiene Data'!I32))="","",OFFSET('Hygiene Data'!$I$12,0,10*ROW('Hygiene Data'!I32)))</f>
        <v/>
      </c>
      <c r="EF38" s="297"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53"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97"/>
      <c r="BS39" s="297" t="str">
        <f ca="true">+IF(OFFSET('Water Data'!$D$27,0,10*ROW('Water Data'!D33))="","",OFFSET('Water Data'!$D$27,0,10*ROW('Water Data'!D33)))</f>
        <v/>
      </c>
      <c r="BT39" s="297" t="str">
        <f ca="true">+IF(OFFSET('Water Data'!$D$28,0,10*ROW('Water Data'!D33))="","",OFFSET('Water Data'!$D$28,0,10*ROW('Water Data'!D33)))</f>
        <v/>
      </c>
      <c r="BU39" s="297" t="str">
        <f ca="true">+IF(OFFSET('Water Data'!$D$29,0,10*ROW('Water Data'!D33))="","",OFFSET('Water Data'!$D$29,0,10*ROW('Water Data'!D33)))</f>
        <v/>
      </c>
      <c r="BV39" s="297" t="str">
        <f ca="true">+IF(OFFSET('Water Data'!$E$27,0,10*ROW('Water Data'!E33))="","",OFFSET('Water Data'!$E$27,0,10*ROW('Water Data'!E33)))</f>
        <v/>
      </c>
      <c r="BW39" s="297" t="str">
        <f ca="true">+IF(OFFSET('Water Data'!$E$28,0,10*ROW('Water Data'!E33))="","",OFFSET('Water Data'!$E$28,0,10*ROW('Water Data'!E33)))</f>
        <v/>
      </c>
      <c r="BX39" s="297" t="str">
        <f ca="true">+IF(OFFSET('Water Data'!$E$29,0,10*ROW('Water Data'!E33))="","",OFFSET('Water Data'!$E$29,0,10*ROW('Water Data'!E33)))</f>
        <v/>
      </c>
      <c r="BY39" s="297" t="str">
        <f ca="true">+IF(OFFSET('Water Data'!$F$27,0,10*ROW('Water Data'!F33))="","",OFFSET('Water Data'!$F$27,0,10*ROW('Water Data'!F33)))</f>
        <v/>
      </c>
      <c r="BZ39" s="297" t="str">
        <f ca="true">+IF(OFFSET('Water Data'!$F$28,0,10*ROW('Water Data'!F33))="","",OFFSET('Water Data'!$F$28,0,10*ROW('Water Data'!F33)))</f>
        <v/>
      </c>
      <c r="CA39" s="297" t="str">
        <f ca="true">+IF(OFFSET('Water Data'!$F$29,0,10*ROW('Water Data'!F33))="","",OFFSET('Water Data'!$F$29,0,10*ROW('Water Data'!F33)))</f>
        <v/>
      </c>
      <c r="CB39" s="297" t="str">
        <f ca="true">+IF(OFFSET('Water Data'!$G$27,0,10*ROW('Water Data'!G33))="","",OFFSET('Water Data'!$G$27,0,10*ROW('Water Data'!G33)))</f>
        <v/>
      </c>
      <c r="CC39" s="297" t="str">
        <f ca="true">+IF(OFFSET('Water Data'!$G$28,0,10*ROW('Water Data'!G33))="","",OFFSET('Water Data'!$G$28,0,10*ROW('Water Data'!G33)))</f>
        <v/>
      </c>
      <c r="CD39" s="297" t="str">
        <f ca="true">+IF(OFFSET('Water Data'!$G$29,0,10*ROW('Water Data'!G33))="","",OFFSET('Water Data'!$G$29,0,10*ROW('Water Data'!G33)))</f>
        <v/>
      </c>
      <c r="CE39" s="297" t="str">
        <f ca="true">+IF(OFFSET('Water Data'!$H$27,0,10*ROW('Water Data'!H33))="","",OFFSET('Water Data'!$H$27,0,10*ROW('Water Data'!H33)))</f>
        <v/>
      </c>
      <c r="CF39" s="297" t="str">
        <f ca="true">+IF(OFFSET('Water Data'!$H$28,0,10*ROW('Water Data'!H33))="","",OFFSET('Water Data'!$H$28,0,10*ROW('Water Data'!H33)))</f>
        <v/>
      </c>
      <c r="CG39" s="297" t="str">
        <f ca="true">+IF(OFFSET('Water Data'!$H$29,0,10*ROW('Water Data'!H33))="","",OFFSET('Water Data'!$H$29,0,10*ROW('Water Data'!H33)))</f>
        <v/>
      </c>
      <c r="CH39" s="297" t="str">
        <f ca="true">+IF(OFFSET('Water Data'!$I$27,0,10*ROW('Water Data'!I33))="","",OFFSET('Water Data'!$I$27,0,10*ROW('Water Data'!I33)))</f>
        <v/>
      </c>
      <c r="CI39" s="297" t="str">
        <f ca="true">+IF(OFFSET('Water Data'!$I$28,0,10*ROW('Water Data'!I33))="","",OFFSET('Water Data'!$I$28,0,10*ROW('Water Data'!I33)))</f>
        <v/>
      </c>
      <c r="CJ39" s="297" t="str">
        <f ca="true">+IF(OFFSET('Water Data'!$I$29,0,10*ROW('Water Data'!I33))="","",OFFSET('Water Data'!$I$29,0,10*ROW('Water Data'!I33)))</f>
        <v/>
      </c>
      <c r="CK39" s="297" t="str">
        <f ca="true">+IF(OFFSET('Sanitation Data'!$D$28,0,10*ROW('Sanitation Data'!D33))="","",OFFSET('Sanitation Data'!$D$28,0,10*ROW('Sanitation Data'!D33)))</f>
        <v/>
      </c>
      <c r="CL39" s="297" t="str">
        <f ca="true">+IF(OFFSET('Sanitation Data'!$D$29,0,10*ROW('Sanitation Data'!D33))="","",OFFSET('Sanitation Data'!$D$29,0,10*ROW('Sanitation Data'!D33)))</f>
        <v/>
      </c>
      <c r="CM39" s="297" t="str">
        <f ca="true">+IF(OFFSET('Sanitation Data'!$D$30,0,10*ROW('Sanitation Data'!D33))="","",OFFSET('Sanitation Data'!$D$30,0,10*ROW('Sanitation Data'!D33)))</f>
        <v/>
      </c>
      <c r="CN39" s="297" t="str">
        <f ca="true">+IF(OFFSET('Sanitation Data'!$D$31,0,10*ROW('Sanitation Data'!D33))="","",OFFSET('Sanitation Data'!$D$31,0,10*ROW('Sanitation Data'!D33)))</f>
        <v/>
      </c>
      <c r="CO39" s="297" t="str">
        <f ca="true">+IF(OFFSET('Sanitation Data'!$D$32,0,10*ROW('Sanitation Data'!D33))="","",OFFSET('Sanitation Data'!$D$32,0,10*ROW('Sanitation Data'!D33)))</f>
        <v/>
      </c>
      <c r="CP39" s="297" t="str">
        <f ca="true">+IF(OFFSET('Sanitation Data'!$E$28,0,10*ROW('Sanitation Data'!E33))="","",OFFSET('Sanitation Data'!$E$28,0,10*ROW('Sanitation Data'!E33)))</f>
        <v/>
      </c>
      <c r="CQ39" s="297" t="str">
        <f ca="true">+IF(OFFSET('Sanitation Data'!$E$29,0,10*ROW('Sanitation Data'!E33))="","",OFFSET('Sanitation Data'!$E$29,0,10*ROW('Sanitation Data'!E33)))</f>
        <v/>
      </c>
      <c r="CR39" s="297" t="str">
        <f ca="true">+IF(OFFSET('Sanitation Data'!$E$30,0,10*ROW('Sanitation Data'!E33))="","",OFFSET('Sanitation Data'!$E$30,0,10*ROW('Sanitation Data'!E33)))</f>
        <v/>
      </c>
      <c r="CS39" s="297" t="str">
        <f ca="true">+IF(OFFSET('Sanitation Data'!$E$31,0,10*ROW('Sanitation Data'!E33))="","",OFFSET('Sanitation Data'!$E$31,0,10*ROW('Sanitation Data'!E33)))</f>
        <v/>
      </c>
      <c r="CT39" s="297" t="str">
        <f ca="true">+IF(OFFSET('Sanitation Data'!$E$32,0,10*ROW('Sanitation Data'!E33))="","",OFFSET('Sanitation Data'!$E$32,0,10*ROW('Sanitation Data'!E33)))</f>
        <v/>
      </c>
      <c r="CU39" s="297" t="str">
        <f ca="true">+IF(OFFSET('Sanitation Data'!$F$28,0,10*ROW('Sanitation Data'!F33))="","",OFFSET('Sanitation Data'!$F$28,0,10*ROW('Sanitation Data'!F33)))</f>
        <v/>
      </c>
      <c r="CV39" s="297" t="str">
        <f ca="true">+IF(OFFSET('Sanitation Data'!$F$29,0,10*ROW('Sanitation Data'!F33))="","",OFFSET('Sanitation Data'!$F$29,0,10*ROW('Sanitation Data'!F33)))</f>
        <v/>
      </c>
      <c r="CW39" s="297" t="str">
        <f ca="true">+IF(OFFSET('Sanitation Data'!$F$30,0,10*ROW('Sanitation Data'!F33))="","",OFFSET('Sanitation Data'!$F$30,0,10*ROW('Sanitation Data'!F33)))</f>
        <v/>
      </c>
      <c r="CX39" s="297" t="str">
        <f ca="true">+IF(OFFSET('Sanitation Data'!$F$31,0,10*ROW('Sanitation Data'!F33))="","",OFFSET('Sanitation Data'!$F$31,0,10*ROW('Sanitation Data'!F33)))</f>
        <v/>
      </c>
      <c r="CY39" s="297" t="str">
        <f ca="true">+IF(OFFSET('Sanitation Data'!$F$32,0,10*ROW('Sanitation Data'!F33))="","",OFFSET('Sanitation Data'!$F$32,0,10*ROW('Sanitation Data'!F33)))</f>
        <v/>
      </c>
      <c r="CZ39" s="297" t="str">
        <f ca="true">+IF(OFFSET('Sanitation Data'!$G$28,0,10*ROW('Sanitation Data'!G33))="","",OFFSET('Sanitation Data'!$G$28,0,10*ROW('Sanitation Data'!G33)))</f>
        <v/>
      </c>
      <c r="DA39" s="297" t="str">
        <f ca="true">+IF(OFFSET('Sanitation Data'!$G$29,0,10*ROW('Sanitation Data'!G33))="","",OFFSET('Sanitation Data'!$G$29,0,10*ROW('Sanitation Data'!G33)))</f>
        <v/>
      </c>
      <c r="DB39" s="297" t="str">
        <f ca="true">+IF(OFFSET('Sanitation Data'!$G$30,0,10*ROW('Sanitation Data'!G33))="","",OFFSET('Sanitation Data'!$G$30,0,10*ROW('Sanitation Data'!G33)))</f>
        <v/>
      </c>
      <c r="DC39" s="297" t="str">
        <f ca="true">+IF(OFFSET('Sanitation Data'!$G$31,0,10*ROW('Sanitation Data'!G33))="","",OFFSET('Sanitation Data'!$G$31,0,10*ROW('Sanitation Data'!G33)))</f>
        <v/>
      </c>
      <c r="DD39" s="297" t="str">
        <f ca="true">+IF(OFFSET('Sanitation Data'!$G$32,0,10*ROW('Sanitation Data'!G33))="","",OFFSET('Sanitation Data'!$G$32,0,10*ROW('Sanitation Data'!G33)))</f>
        <v/>
      </c>
      <c r="DE39" s="297" t="str">
        <f ca="true">+IF(OFFSET('Sanitation Data'!$H$28,0,10*ROW('Sanitation Data'!H33))="","",OFFSET('Sanitation Data'!$H$28,0,10*ROW('Sanitation Data'!H33)))</f>
        <v/>
      </c>
      <c r="DF39" s="297" t="str">
        <f ca="true">+IF(OFFSET('Sanitation Data'!$H$29,0,10*ROW('Sanitation Data'!H33))="","",OFFSET('Sanitation Data'!$H$29,0,10*ROW('Sanitation Data'!H33)))</f>
        <v/>
      </c>
      <c r="DG39" s="297" t="str">
        <f ca="true">+IF(OFFSET('Sanitation Data'!$H$30,0,10*ROW('Sanitation Data'!H33))="","",OFFSET('Sanitation Data'!$H$30,0,10*ROW('Sanitation Data'!H33)))</f>
        <v/>
      </c>
      <c r="DH39" s="297" t="str">
        <f ca="true">+IF(OFFSET('Sanitation Data'!$H$31,0,10*ROW('Sanitation Data'!H33))="","",OFFSET('Sanitation Data'!$H$31,0,10*ROW('Sanitation Data'!H33)))</f>
        <v/>
      </c>
      <c r="DI39" s="297" t="str">
        <f ca="true">+IF(OFFSET('Sanitation Data'!$H$32,0,10*ROW('Sanitation Data'!H33))="","",OFFSET('Sanitation Data'!$H$32,0,10*ROW('Sanitation Data'!H33)))</f>
        <v/>
      </c>
      <c r="DJ39" s="297" t="str">
        <f ca="true">+IF(OFFSET('Sanitation Data'!$I$28,0,10*ROW('Sanitation Data'!I33))="","",OFFSET('Sanitation Data'!$I$28,0,10*ROW('Sanitation Data'!I33)))</f>
        <v/>
      </c>
      <c r="DK39" s="297" t="str">
        <f ca="true">+IF(OFFSET('Sanitation Data'!$I$29,0,10*ROW('Sanitation Data'!I33))="","",OFFSET('Sanitation Data'!$I$29,0,10*ROW('Sanitation Data'!I33)))</f>
        <v/>
      </c>
      <c r="DL39" s="297" t="str">
        <f ca="true">+IF(OFFSET('Sanitation Data'!$I$30,0,10*ROW('Sanitation Data'!I33))="","",OFFSET('Sanitation Data'!$I$30,0,10*ROW('Sanitation Data'!I33)))</f>
        <v/>
      </c>
      <c r="DM39" s="297" t="str">
        <f ca="true">+IF(OFFSET('Sanitation Data'!$I$31,0,10*ROW('Sanitation Data'!I33))="","",OFFSET('Sanitation Data'!$I$31,0,10*ROW('Sanitation Data'!I33)))</f>
        <v/>
      </c>
      <c r="DN39" s="297" t="str">
        <f ca="true">+IF(OFFSET('Sanitation Data'!$I$32,0,10*ROW('Sanitation Data'!I33))="","",OFFSET('Sanitation Data'!$I$32,0,10*ROW('Sanitation Data'!I33)))</f>
        <v/>
      </c>
      <c r="DO39" s="297" t="str">
        <f ca="true">+IF(OFFSET('Hygiene Data'!$D$11,0,10*ROW('Hygiene Data'!D33))="","",OFFSET('Hygiene Data'!$D$11,0,10*ROW('Hygiene Data'!D33)))</f>
        <v/>
      </c>
      <c r="DP39" s="297" t="str">
        <f ca="true">+IF(OFFSET('Hygiene Data'!$D$12,0,10*ROW('Hygiene Data'!D33))="","",OFFSET('Hygiene Data'!$D$12,0,10*ROW('Hygiene Data'!D33)))</f>
        <v/>
      </c>
      <c r="DQ39" s="297" t="str">
        <f ca="true">+IF(OFFSET('Hygiene Data'!$D$13,0,10*ROW('Hygiene Data'!D33))="","",OFFSET('Hygiene Data'!$D$13,0,10*ROW('Hygiene Data'!D33)))</f>
        <v/>
      </c>
      <c r="DR39" s="297" t="str">
        <f ca="true">+IF(OFFSET('Hygiene Data'!$E$11,0,10*ROW('Hygiene Data'!E33))="","",OFFSET('Hygiene Data'!$E$11,0,10*ROW('Hygiene Data'!E33)))</f>
        <v/>
      </c>
      <c r="DS39" s="297" t="str">
        <f ca="true">+IF(OFFSET('Hygiene Data'!$E$12,0,10*ROW('Hygiene Data'!E33))="","",OFFSET('Hygiene Data'!$E$12,0,10*ROW('Hygiene Data'!E33)))</f>
        <v/>
      </c>
      <c r="DT39" s="297" t="str">
        <f ca="true">+IF(OFFSET('Hygiene Data'!$E$13,0,10*ROW('Hygiene Data'!E33))="","",OFFSET('Hygiene Data'!$E$13,0,10*ROW('Hygiene Data'!E33)))</f>
        <v/>
      </c>
      <c r="DU39" s="297" t="str">
        <f ca="true">+IF(OFFSET('Hygiene Data'!$F$11,0,10*ROW('Hygiene Data'!F33))="","",OFFSET('Hygiene Data'!$F$11,0,10*ROW('Hygiene Data'!F33)))</f>
        <v/>
      </c>
      <c r="DV39" s="297" t="str">
        <f ca="true">+IF(OFFSET('Hygiene Data'!$F$12,0,10*ROW('Hygiene Data'!F33))="","",OFFSET('Hygiene Data'!$F$12,0,10*ROW('Hygiene Data'!F33)))</f>
        <v/>
      </c>
      <c r="DW39" s="297" t="str">
        <f ca="true">+IF(OFFSET('Hygiene Data'!$F$13,0,10*ROW('Hygiene Data'!F33))="","",OFFSET('Hygiene Data'!$F$13,0,10*ROW('Hygiene Data'!F33)))</f>
        <v/>
      </c>
      <c r="DX39" s="297" t="str">
        <f ca="true">+IF(OFFSET('Hygiene Data'!$G$11,0,10*ROW('Hygiene Data'!G33))="","",OFFSET('Hygiene Data'!$G$11,0,10*ROW('Hygiene Data'!G33)))</f>
        <v/>
      </c>
      <c r="DY39" s="297" t="str">
        <f ca="true">+IF(OFFSET('Hygiene Data'!$G$12,0,10*ROW('Hygiene Data'!G33))="","",OFFSET('Hygiene Data'!$G$12,0,10*ROW('Hygiene Data'!G33)))</f>
        <v/>
      </c>
      <c r="DZ39" s="297" t="str">
        <f ca="true">+IF(OFFSET('Hygiene Data'!$G$13,0,10*ROW('Hygiene Data'!G33))="","",OFFSET('Hygiene Data'!$G$13,0,10*ROW('Hygiene Data'!G33)))</f>
        <v/>
      </c>
      <c r="EA39" s="297" t="str">
        <f ca="true">+IF(OFFSET('Hygiene Data'!$H$11,0,10*ROW('Hygiene Data'!H33))="","",OFFSET('Hygiene Data'!$H$11,0,10*ROW('Hygiene Data'!H33)))</f>
        <v/>
      </c>
      <c r="EB39" s="297" t="str">
        <f ca="true">+IF(OFFSET('Hygiene Data'!$H$12,0,10*ROW('Hygiene Data'!H33))="","",OFFSET('Hygiene Data'!$H$12,0,10*ROW('Hygiene Data'!H33)))</f>
        <v/>
      </c>
      <c r="EC39" s="297" t="str">
        <f ca="true">+IF(OFFSET('Hygiene Data'!$H$13,0,10*ROW('Hygiene Data'!H33))="","",OFFSET('Hygiene Data'!$H$13,0,10*ROW('Hygiene Data'!H33)))</f>
        <v/>
      </c>
      <c r="ED39" s="297" t="str">
        <f ca="true">+IF(OFFSET('Hygiene Data'!$I$11,0,10*ROW('Hygiene Data'!I33))="","",OFFSET('Hygiene Data'!$I$11,0,10*ROW('Hygiene Data'!I33)))</f>
        <v/>
      </c>
      <c r="EE39" s="297" t="str">
        <f ca="true">+IF(OFFSET('Hygiene Data'!$I$12,0,10*ROW('Hygiene Data'!I33))="","",OFFSET('Hygiene Data'!$I$12,0,10*ROW('Hygiene Data'!I33)))</f>
        <v/>
      </c>
      <c r="EF39" s="297"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53"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97"/>
      <c r="BS40" s="297" t="str">
        <f ca="true">+IF(OFFSET('Water Data'!$D$27,0,10*ROW('Water Data'!D34))="","",OFFSET('Water Data'!$D$27,0,10*ROW('Water Data'!D34)))</f>
        <v/>
      </c>
      <c r="BT40" s="297" t="str">
        <f ca="true">+IF(OFFSET('Water Data'!$D$28,0,10*ROW('Water Data'!D34))="","",OFFSET('Water Data'!$D$28,0,10*ROW('Water Data'!D34)))</f>
        <v/>
      </c>
      <c r="BU40" s="297" t="str">
        <f ca="true">+IF(OFFSET('Water Data'!$D$29,0,10*ROW('Water Data'!D34))="","",OFFSET('Water Data'!$D$29,0,10*ROW('Water Data'!D34)))</f>
        <v/>
      </c>
      <c r="BV40" s="297" t="str">
        <f ca="true">+IF(OFFSET('Water Data'!$E$27,0,10*ROW('Water Data'!E34))="","",OFFSET('Water Data'!$E$27,0,10*ROW('Water Data'!E34)))</f>
        <v/>
      </c>
      <c r="BW40" s="297" t="str">
        <f ca="true">+IF(OFFSET('Water Data'!$E$28,0,10*ROW('Water Data'!E34))="","",OFFSET('Water Data'!$E$28,0,10*ROW('Water Data'!E34)))</f>
        <v/>
      </c>
      <c r="BX40" s="297" t="str">
        <f ca="true">+IF(OFFSET('Water Data'!$E$29,0,10*ROW('Water Data'!E34))="","",OFFSET('Water Data'!$E$29,0,10*ROW('Water Data'!E34)))</f>
        <v/>
      </c>
      <c r="BY40" s="297" t="str">
        <f ca="true">+IF(OFFSET('Water Data'!$F$27,0,10*ROW('Water Data'!F34))="","",OFFSET('Water Data'!$F$27,0,10*ROW('Water Data'!F34)))</f>
        <v/>
      </c>
      <c r="BZ40" s="297" t="str">
        <f ca="true">+IF(OFFSET('Water Data'!$F$28,0,10*ROW('Water Data'!F34))="","",OFFSET('Water Data'!$F$28,0,10*ROW('Water Data'!F34)))</f>
        <v/>
      </c>
      <c r="CA40" s="297" t="str">
        <f ca="true">+IF(OFFSET('Water Data'!$F$29,0,10*ROW('Water Data'!F34))="","",OFFSET('Water Data'!$F$29,0,10*ROW('Water Data'!F34)))</f>
        <v/>
      </c>
      <c r="CB40" s="297" t="str">
        <f ca="true">+IF(OFFSET('Water Data'!$G$27,0,10*ROW('Water Data'!G34))="","",OFFSET('Water Data'!$G$27,0,10*ROW('Water Data'!G34)))</f>
        <v/>
      </c>
      <c r="CC40" s="297" t="str">
        <f ca="true">+IF(OFFSET('Water Data'!$G$28,0,10*ROW('Water Data'!G34))="","",OFFSET('Water Data'!$G$28,0,10*ROW('Water Data'!G34)))</f>
        <v/>
      </c>
      <c r="CD40" s="297" t="str">
        <f ca="true">+IF(OFFSET('Water Data'!$G$29,0,10*ROW('Water Data'!G34))="","",OFFSET('Water Data'!$G$29,0,10*ROW('Water Data'!G34)))</f>
        <v/>
      </c>
      <c r="CE40" s="297" t="str">
        <f ca="true">+IF(OFFSET('Water Data'!$H$27,0,10*ROW('Water Data'!H34))="","",OFFSET('Water Data'!$H$27,0,10*ROW('Water Data'!H34)))</f>
        <v/>
      </c>
      <c r="CF40" s="297" t="str">
        <f ca="true">+IF(OFFSET('Water Data'!$H$28,0,10*ROW('Water Data'!H34))="","",OFFSET('Water Data'!$H$28,0,10*ROW('Water Data'!H34)))</f>
        <v/>
      </c>
      <c r="CG40" s="297" t="str">
        <f ca="true">+IF(OFFSET('Water Data'!$H$29,0,10*ROW('Water Data'!H34))="","",OFFSET('Water Data'!$H$29,0,10*ROW('Water Data'!H34)))</f>
        <v/>
      </c>
      <c r="CH40" s="297" t="str">
        <f ca="true">+IF(OFFSET('Water Data'!$I$27,0,10*ROW('Water Data'!I34))="","",OFFSET('Water Data'!$I$27,0,10*ROW('Water Data'!I34)))</f>
        <v/>
      </c>
      <c r="CI40" s="297" t="str">
        <f ca="true">+IF(OFFSET('Water Data'!$I$28,0,10*ROW('Water Data'!I34))="","",OFFSET('Water Data'!$I$28,0,10*ROW('Water Data'!I34)))</f>
        <v/>
      </c>
      <c r="CJ40" s="297" t="str">
        <f ca="true">+IF(OFFSET('Water Data'!$I$29,0,10*ROW('Water Data'!I34))="","",OFFSET('Water Data'!$I$29,0,10*ROW('Water Data'!I34)))</f>
        <v/>
      </c>
      <c r="CK40" s="297" t="str">
        <f ca="true">+IF(OFFSET('Sanitation Data'!$D$28,0,10*ROW('Sanitation Data'!D34))="","",OFFSET('Sanitation Data'!$D$28,0,10*ROW('Sanitation Data'!D34)))</f>
        <v/>
      </c>
      <c r="CL40" s="297" t="str">
        <f ca="true">+IF(OFFSET('Sanitation Data'!$D$29,0,10*ROW('Sanitation Data'!D34))="","",OFFSET('Sanitation Data'!$D$29,0,10*ROW('Sanitation Data'!D34)))</f>
        <v/>
      </c>
      <c r="CM40" s="297" t="str">
        <f ca="true">+IF(OFFSET('Sanitation Data'!$D$30,0,10*ROW('Sanitation Data'!D34))="","",OFFSET('Sanitation Data'!$D$30,0,10*ROW('Sanitation Data'!D34)))</f>
        <v/>
      </c>
      <c r="CN40" s="297" t="str">
        <f ca="true">+IF(OFFSET('Sanitation Data'!$D$31,0,10*ROW('Sanitation Data'!D34))="","",OFFSET('Sanitation Data'!$D$31,0,10*ROW('Sanitation Data'!D34)))</f>
        <v/>
      </c>
      <c r="CO40" s="297" t="str">
        <f ca="true">+IF(OFFSET('Sanitation Data'!$D$32,0,10*ROW('Sanitation Data'!D34))="","",OFFSET('Sanitation Data'!$D$32,0,10*ROW('Sanitation Data'!D34)))</f>
        <v/>
      </c>
      <c r="CP40" s="297" t="str">
        <f ca="true">+IF(OFFSET('Sanitation Data'!$E$28,0,10*ROW('Sanitation Data'!E34))="","",OFFSET('Sanitation Data'!$E$28,0,10*ROW('Sanitation Data'!E34)))</f>
        <v/>
      </c>
      <c r="CQ40" s="297" t="str">
        <f ca="true">+IF(OFFSET('Sanitation Data'!$E$29,0,10*ROW('Sanitation Data'!E34))="","",OFFSET('Sanitation Data'!$E$29,0,10*ROW('Sanitation Data'!E34)))</f>
        <v/>
      </c>
      <c r="CR40" s="297" t="str">
        <f ca="true">+IF(OFFSET('Sanitation Data'!$E$30,0,10*ROW('Sanitation Data'!E34))="","",OFFSET('Sanitation Data'!$E$30,0,10*ROW('Sanitation Data'!E34)))</f>
        <v/>
      </c>
      <c r="CS40" s="297" t="str">
        <f ca="true">+IF(OFFSET('Sanitation Data'!$E$31,0,10*ROW('Sanitation Data'!E34))="","",OFFSET('Sanitation Data'!$E$31,0,10*ROW('Sanitation Data'!E34)))</f>
        <v/>
      </c>
      <c r="CT40" s="297" t="str">
        <f ca="true">+IF(OFFSET('Sanitation Data'!$E$32,0,10*ROW('Sanitation Data'!E34))="","",OFFSET('Sanitation Data'!$E$32,0,10*ROW('Sanitation Data'!E34)))</f>
        <v/>
      </c>
      <c r="CU40" s="297" t="str">
        <f ca="true">+IF(OFFSET('Sanitation Data'!$F$28,0,10*ROW('Sanitation Data'!F34))="","",OFFSET('Sanitation Data'!$F$28,0,10*ROW('Sanitation Data'!F34)))</f>
        <v/>
      </c>
      <c r="CV40" s="297" t="str">
        <f ca="true">+IF(OFFSET('Sanitation Data'!$F$29,0,10*ROW('Sanitation Data'!F34))="","",OFFSET('Sanitation Data'!$F$29,0,10*ROW('Sanitation Data'!F34)))</f>
        <v/>
      </c>
      <c r="CW40" s="297" t="str">
        <f ca="true">+IF(OFFSET('Sanitation Data'!$F$30,0,10*ROW('Sanitation Data'!F34))="","",OFFSET('Sanitation Data'!$F$30,0,10*ROW('Sanitation Data'!F34)))</f>
        <v/>
      </c>
      <c r="CX40" s="297" t="str">
        <f ca="true">+IF(OFFSET('Sanitation Data'!$F$31,0,10*ROW('Sanitation Data'!F34))="","",OFFSET('Sanitation Data'!$F$31,0,10*ROW('Sanitation Data'!F34)))</f>
        <v/>
      </c>
      <c r="CY40" s="297" t="str">
        <f ca="true">+IF(OFFSET('Sanitation Data'!$F$32,0,10*ROW('Sanitation Data'!F34))="","",OFFSET('Sanitation Data'!$F$32,0,10*ROW('Sanitation Data'!F34)))</f>
        <v/>
      </c>
      <c r="CZ40" s="297" t="str">
        <f ca="true">+IF(OFFSET('Sanitation Data'!$G$28,0,10*ROW('Sanitation Data'!G34))="","",OFFSET('Sanitation Data'!$G$28,0,10*ROW('Sanitation Data'!G34)))</f>
        <v/>
      </c>
      <c r="DA40" s="297" t="str">
        <f ca="true">+IF(OFFSET('Sanitation Data'!$G$29,0,10*ROW('Sanitation Data'!G34))="","",OFFSET('Sanitation Data'!$G$29,0,10*ROW('Sanitation Data'!G34)))</f>
        <v/>
      </c>
      <c r="DB40" s="297" t="str">
        <f ca="true">+IF(OFFSET('Sanitation Data'!$G$30,0,10*ROW('Sanitation Data'!G34))="","",OFFSET('Sanitation Data'!$G$30,0,10*ROW('Sanitation Data'!G34)))</f>
        <v/>
      </c>
      <c r="DC40" s="297" t="str">
        <f ca="true">+IF(OFFSET('Sanitation Data'!$G$31,0,10*ROW('Sanitation Data'!G34))="","",OFFSET('Sanitation Data'!$G$31,0,10*ROW('Sanitation Data'!G34)))</f>
        <v/>
      </c>
      <c r="DD40" s="297" t="str">
        <f ca="true">+IF(OFFSET('Sanitation Data'!$G$32,0,10*ROW('Sanitation Data'!G34))="","",OFFSET('Sanitation Data'!$G$32,0,10*ROW('Sanitation Data'!G34)))</f>
        <v/>
      </c>
      <c r="DE40" s="297" t="str">
        <f ca="true">+IF(OFFSET('Sanitation Data'!$H$28,0,10*ROW('Sanitation Data'!H34))="","",OFFSET('Sanitation Data'!$H$28,0,10*ROW('Sanitation Data'!H34)))</f>
        <v/>
      </c>
      <c r="DF40" s="297" t="str">
        <f ca="true">+IF(OFFSET('Sanitation Data'!$H$29,0,10*ROW('Sanitation Data'!H34))="","",OFFSET('Sanitation Data'!$H$29,0,10*ROW('Sanitation Data'!H34)))</f>
        <v/>
      </c>
      <c r="DG40" s="297" t="str">
        <f ca="true">+IF(OFFSET('Sanitation Data'!$H$30,0,10*ROW('Sanitation Data'!H34))="","",OFFSET('Sanitation Data'!$H$30,0,10*ROW('Sanitation Data'!H34)))</f>
        <v/>
      </c>
      <c r="DH40" s="297" t="str">
        <f ca="true">+IF(OFFSET('Sanitation Data'!$H$31,0,10*ROW('Sanitation Data'!H34))="","",OFFSET('Sanitation Data'!$H$31,0,10*ROW('Sanitation Data'!H34)))</f>
        <v/>
      </c>
      <c r="DI40" s="297" t="str">
        <f ca="true">+IF(OFFSET('Sanitation Data'!$H$32,0,10*ROW('Sanitation Data'!H34))="","",OFFSET('Sanitation Data'!$H$32,0,10*ROW('Sanitation Data'!H34)))</f>
        <v/>
      </c>
      <c r="DJ40" s="297" t="str">
        <f ca="true">+IF(OFFSET('Sanitation Data'!$I$28,0,10*ROW('Sanitation Data'!I34))="","",OFFSET('Sanitation Data'!$I$28,0,10*ROW('Sanitation Data'!I34)))</f>
        <v/>
      </c>
      <c r="DK40" s="297" t="str">
        <f ca="true">+IF(OFFSET('Sanitation Data'!$I$29,0,10*ROW('Sanitation Data'!I34))="","",OFFSET('Sanitation Data'!$I$29,0,10*ROW('Sanitation Data'!I34)))</f>
        <v/>
      </c>
      <c r="DL40" s="297" t="str">
        <f ca="true">+IF(OFFSET('Sanitation Data'!$I$30,0,10*ROW('Sanitation Data'!I34))="","",OFFSET('Sanitation Data'!$I$30,0,10*ROW('Sanitation Data'!I34)))</f>
        <v/>
      </c>
      <c r="DM40" s="297" t="str">
        <f ca="true">+IF(OFFSET('Sanitation Data'!$I$31,0,10*ROW('Sanitation Data'!I34))="","",OFFSET('Sanitation Data'!$I$31,0,10*ROW('Sanitation Data'!I34)))</f>
        <v/>
      </c>
      <c r="DN40" s="297" t="str">
        <f ca="true">+IF(OFFSET('Sanitation Data'!$I$32,0,10*ROW('Sanitation Data'!I34))="","",OFFSET('Sanitation Data'!$I$32,0,10*ROW('Sanitation Data'!I34)))</f>
        <v/>
      </c>
      <c r="DO40" s="297" t="str">
        <f ca="true">+IF(OFFSET('Hygiene Data'!$D$11,0,10*ROW('Hygiene Data'!D34))="","",OFFSET('Hygiene Data'!$D$11,0,10*ROW('Hygiene Data'!D34)))</f>
        <v/>
      </c>
      <c r="DP40" s="297" t="str">
        <f ca="true">+IF(OFFSET('Hygiene Data'!$D$12,0,10*ROW('Hygiene Data'!D34))="","",OFFSET('Hygiene Data'!$D$12,0,10*ROW('Hygiene Data'!D34)))</f>
        <v/>
      </c>
      <c r="DQ40" s="297" t="str">
        <f ca="true">+IF(OFFSET('Hygiene Data'!$D$13,0,10*ROW('Hygiene Data'!D34))="","",OFFSET('Hygiene Data'!$D$13,0,10*ROW('Hygiene Data'!D34)))</f>
        <v/>
      </c>
      <c r="DR40" s="297" t="str">
        <f ca="true">+IF(OFFSET('Hygiene Data'!$E$11,0,10*ROW('Hygiene Data'!E34))="","",OFFSET('Hygiene Data'!$E$11,0,10*ROW('Hygiene Data'!E34)))</f>
        <v/>
      </c>
      <c r="DS40" s="297" t="str">
        <f ca="true">+IF(OFFSET('Hygiene Data'!$E$12,0,10*ROW('Hygiene Data'!E34))="","",OFFSET('Hygiene Data'!$E$12,0,10*ROW('Hygiene Data'!E34)))</f>
        <v/>
      </c>
      <c r="DT40" s="297" t="str">
        <f ca="true">+IF(OFFSET('Hygiene Data'!$E$13,0,10*ROW('Hygiene Data'!E34))="","",OFFSET('Hygiene Data'!$E$13,0,10*ROW('Hygiene Data'!E34)))</f>
        <v/>
      </c>
      <c r="DU40" s="297" t="str">
        <f ca="true">+IF(OFFSET('Hygiene Data'!$F$11,0,10*ROW('Hygiene Data'!F34))="","",OFFSET('Hygiene Data'!$F$11,0,10*ROW('Hygiene Data'!F34)))</f>
        <v/>
      </c>
      <c r="DV40" s="297" t="str">
        <f ca="true">+IF(OFFSET('Hygiene Data'!$F$12,0,10*ROW('Hygiene Data'!F34))="","",OFFSET('Hygiene Data'!$F$12,0,10*ROW('Hygiene Data'!F34)))</f>
        <v/>
      </c>
      <c r="DW40" s="297" t="str">
        <f ca="true">+IF(OFFSET('Hygiene Data'!$F$13,0,10*ROW('Hygiene Data'!F34))="","",OFFSET('Hygiene Data'!$F$13,0,10*ROW('Hygiene Data'!F34)))</f>
        <v/>
      </c>
      <c r="DX40" s="297" t="str">
        <f ca="true">+IF(OFFSET('Hygiene Data'!$G$11,0,10*ROW('Hygiene Data'!G34))="","",OFFSET('Hygiene Data'!$G$11,0,10*ROW('Hygiene Data'!G34)))</f>
        <v/>
      </c>
      <c r="DY40" s="297" t="str">
        <f ca="true">+IF(OFFSET('Hygiene Data'!$G$12,0,10*ROW('Hygiene Data'!G34))="","",OFFSET('Hygiene Data'!$G$12,0,10*ROW('Hygiene Data'!G34)))</f>
        <v/>
      </c>
      <c r="DZ40" s="297" t="str">
        <f ca="true">+IF(OFFSET('Hygiene Data'!$G$13,0,10*ROW('Hygiene Data'!G34))="","",OFFSET('Hygiene Data'!$G$13,0,10*ROW('Hygiene Data'!G34)))</f>
        <v/>
      </c>
      <c r="EA40" s="297" t="str">
        <f ca="true">+IF(OFFSET('Hygiene Data'!$H$11,0,10*ROW('Hygiene Data'!H34))="","",OFFSET('Hygiene Data'!$H$11,0,10*ROW('Hygiene Data'!H34)))</f>
        <v/>
      </c>
      <c r="EB40" s="297" t="str">
        <f ca="true">+IF(OFFSET('Hygiene Data'!$H$12,0,10*ROW('Hygiene Data'!H34))="","",OFFSET('Hygiene Data'!$H$12,0,10*ROW('Hygiene Data'!H34)))</f>
        <v/>
      </c>
      <c r="EC40" s="297" t="str">
        <f ca="true">+IF(OFFSET('Hygiene Data'!$H$13,0,10*ROW('Hygiene Data'!H34))="","",OFFSET('Hygiene Data'!$H$13,0,10*ROW('Hygiene Data'!H34)))</f>
        <v/>
      </c>
      <c r="ED40" s="297" t="str">
        <f ca="true">+IF(OFFSET('Hygiene Data'!$I$11,0,10*ROW('Hygiene Data'!I34))="","",OFFSET('Hygiene Data'!$I$11,0,10*ROW('Hygiene Data'!I34)))</f>
        <v/>
      </c>
      <c r="EE40" s="297" t="str">
        <f ca="true">+IF(OFFSET('Hygiene Data'!$I$12,0,10*ROW('Hygiene Data'!I34))="","",OFFSET('Hygiene Data'!$I$12,0,10*ROW('Hygiene Data'!I34)))</f>
        <v/>
      </c>
      <c r="EF40" s="297"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53"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97"/>
      <c r="BS41" s="297" t="str">
        <f ca="true">+IF(OFFSET('Water Data'!$D$27,0,10*ROW('Water Data'!D35))="","",OFFSET('Water Data'!$D$27,0,10*ROW('Water Data'!D35)))</f>
        <v/>
      </c>
      <c r="BT41" s="297" t="str">
        <f ca="true">+IF(OFFSET('Water Data'!$D$28,0,10*ROW('Water Data'!D35))="","",OFFSET('Water Data'!$D$28,0,10*ROW('Water Data'!D35)))</f>
        <v/>
      </c>
      <c r="BU41" s="297" t="str">
        <f ca="true">+IF(OFFSET('Water Data'!$D$29,0,10*ROW('Water Data'!D35))="","",OFFSET('Water Data'!$D$29,0,10*ROW('Water Data'!D35)))</f>
        <v/>
      </c>
      <c r="BV41" s="297" t="str">
        <f ca="true">+IF(OFFSET('Water Data'!$E$27,0,10*ROW('Water Data'!E35))="","",OFFSET('Water Data'!$E$27,0,10*ROW('Water Data'!E35)))</f>
        <v/>
      </c>
      <c r="BW41" s="297" t="str">
        <f ca="true">+IF(OFFSET('Water Data'!$E$28,0,10*ROW('Water Data'!E35))="","",OFFSET('Water Data'!$E$28,0,10*ROW('Water Data'!E35)))</f>
        <v/>
      </c>
      <c r="BX41" s="297" t="str">
        <f ca="true">+IF(OFFSET('Water Data'!$E$29,0,10*ROW('Water Data'!E35))="","",OFFSET('Water Data'!$E$29,0,10*ROW('Water Data'!E35)))</f>
        <v/>
      </c>
      <c r="BY41" s="297" t="str">
        <f ca="true">+IF(OFFSET('Water Data'!$F$27,0,10*ROW('Water Data'!F35))="","",OFFSET('Water Data'!$F$27,0,10*ROW('Water Data'!F35)))</f>
        <v/>
      </c>
      <c r="BZ41" s="297" t="str">
        <f ca="true">+IF(OFFSET('Water Data'!$F$28,0,10*ROW('Water Data'!F35))="","",OFFSET('Water Data'!$F$28,0,10*ROW('Water Data'!F35)))</f>
        <v/>
      </c>
      <c r="CA41" s="297" t="str">
        <f ca="true">+IF(OFFSET('Water Data'!$F$29,0,10*ROW('Water Data'!F35))="","",OFFSET('Water Data'!$F$29,0,10*ROW('Water Data'!F35)))</f>
        <v/>
      </c>
      <c r="CB41" s="297" t="str">
        <f ca="true">+IF(OFFSET('Water Data'!$G$27,0,10*ROW('Water Data'!G35))="","",OFFSET('Water Data'!$G$27,0,10*ROW('Water Data'!G35)))</f>
        <v/>
      </c>
      <c r="CC41" s="297" t="str">
        <f ca="true">+IF(OFFSET('Water Data'!$G$28,0,10*ROW('Water Data'!G35))="","",OFFSET('Water Data'!$G$28,0,10*ROW('Water Data'!G35)))</f>
        <v/>
      </c>
      <c r="CD41" s="297" t="str">
        <f ca="true">+IF(OFFSET('Water Data'!$G$29,0,10*ROW('Water Data'!G35))="","",OFFSET('Water Data'!$G$29,0,10*ROW('Water Data'!G35)))</f>
        <v/>
      </c>
      <c r="CE41" s="297" t="str">
        <f ca="true">+IF(OFFSET('Water Data'!$H$27,0,10*ROW('Water Data'!H35))="","",OFFSET('Water Data'!$H$27,0,10*ROW('Water Data'!H35)))</f>
        <v/>
      </c>
      <c r="CF41" s="297" t="str">
        <f ca="true">+IF(OFFSET('Water Data'!$H$28,0,10*ROW('Water Data'!H35))="","",OFFSET('Water Data'!$H$28,0,10*ROW('Water Data'!H35)))</f>
        <v/>
      </c>
      <c r="CG41" s="297" t="str">
        <f ca="true">+IF(OFFSET('Water Data'!$H$29,0,10*ROW('Water Data'!H35))="","",OFFSET('Water Data'!$H$29,0,10*ROW('Water Data'!H35)))</f>
        <v/>
      </c>
      <c r="CH41" s="297" t="str">
        <f ca="true">+IF(OFFSET('Water Data'!$I$27,0,10*ROW('Water Data'!I35))="","",OFFSET('Water Data'!$I$27,0,10*ROW('Water Data'!I35)))</f>
        <v/>
      </c>
      <c r="CI41" s="297" t="str">
        <f ca="true">+IF(OFFSET('Water Data'!$I$28,0,10*ROW('Water Data'!I35))="","",OFFSET('Water Data'!$I$28,0,10*ROW('Water Data'!I35)))</f>
        <v/>
      </c>
      <c r="CJ41" s="297" t="str">
        <f ca="true">+IF(OFFSET('Water Data'!$I$29,0,10*ROW('Water Data'!I35))="","",OFFSET('Water Data'!$I$29,0,10*ROW('Water Data'!I35)))</f>
        <v/>
      </c>
      <c r="CK41" s="297" t="str">
        <f ca="true">+IF(OFFSET('Sanitation Data'!$D$28,0,10*ROW('Sanitation Data'!D35))="","",OFFSET('Sanitation Data'!$D$28,0,10*ROW('Sanitation Data'!D35)))</f>
        <v/>
      </c>
      <c r="CL41" s="297" t="str">
        <f ca="true">+IF(OFFSET('Sanitation Data'!$D$29,0,10*ROW('Sanitation Data'!D35))="","",OFFSET('Sanitation Data'!$D$29,0,10*ROW('Sanitation Data'!D35)))</f>
        <v/>
      </c>
      <c r="CM41" s="297" t="str">
        <f ca="true">+IF(OFFSET('Sanitation Data'!$D$30,0,10*ROW('Sanitation Data'!D35))="","",OFFSET('Sanitation Data'!$D$30,0,10*ROW('Sanitation Data'!D35)))</f>
        <v/>
      </c>
      <c r="CN41" s="297" t="str">
        <f ca="true">+IF(OFFSET('Sanitation Data'!$D$31,0,10*ROW('Sanitation Data'!D35))="","",OFFSET('Sanitation Data'!$D$31,0,10*ROW('Sanitation Data'!D35)))</f>
        <v/>
      </c>
      <c r="CO41" s="297" t="str">
        <f ca="true">+IF(OFFSET('Sanitation Data'!$D$32,0,10*ROW('Sanitation Data'!D35))="","",OFFSET('Sanitation Data'!$D$32,0,10*ROW('Sanitation Data'!D35)))</f>
        <v/>
      </c>
      <c r="CP41" s="297" t="str">
        <f ca="true">+IF(OFFSET('Sanitation Data'!$E$28,0,10*ROW('Sanitation Data'!E35))="","",OFFSET('Sanitation Data'!$E$28,0,10*ROW('Sanitation Data'!E35)))</f>
        <v/>
      </c>
      <c r="CQ41" s="297" t="str">
        <f ca="true">+IF(OFFSET('Sanitation Data'!$E$29,0,10*ROW('Sanitation Data'!E35))="","",OFFSET('Sanitation Data'!$E$29,0,10*ROW('Sanitation Data'!E35)))</f>
        <v/>
      </c>
      <c r="CR41" s="297" t="str">
        <f ca="true">+IF(OFFSET('Sanitation Data'!$E$30,0,10*ROW('Sanitation Data'!E35))="","",OFFSET('Sanitation Data'!$E$30,0,10*ROW('Sanitation Data'!E35)))</f>
        <v/>
      </c>
      <c r="CS41" s="297" t="str">
        <f ca="true">+IF(OFFSET('Sanitation Data'!$E$31,0,10*ROW('Sanitation Data'!E35))="","",OFFSET('Sanitation Data'!$E$31,0,10*ROW('Sanitation Data'!E35)))</f>
        <v/>
      </c>
      <c r="CT41" s="297" t="str">
        <f ca="true">+IF(OFFSET('Sanitation Data'!$E$32,0,10*ROW('Sanitation Data'!E35))="","",OFFSET('Sanitation Data'!$E$32,0,10*ROW('Sanitation Data'!E35)))</f>
        <v/>
      </c>
      <c r="CU41" s="297" t="str">
        <f ca="true">+IF(OFFSET('Sanitation Data'!$F$28,0,10*ROW('Sanitation Data'!F35))="","",OFFSET('Sanitation Data'!$F$28,0,10*ROW('Sanitation Data'!F35)))</f>
        <v/>
      </c>
      <c r="CV41" s="297" t="str">
        <f ca="true">+IF(OFFSET('Sanitation Data'!$F$29,0,10*ROW('Sanitation Data'!F35))="","",OFFSET('Sanitation Data'!$F$29,0,10*ROW('Sanitation Data'!F35)))</f>
        <v/>
      </c>
      <c r="CW41" s="297" t="str">
        <f ca="true">+IF(OFFSET('Sanitation Data'!$F$30,0,10*ROW('Sanitation Data'!F35))="","",OFFSET('Sanitation Data'!$F$30,0,10*ROW('Sanitation Data'!F35)))</f>
        <v/>
      </c>
      <c r="CX41" s="297" t="str">
        <f ca="true">+IF(OFFSET('Sanitation Data'!$F$31,0,10*ROW('Sanitation Data'!F35))="","",OFFSET('Sanitation Data'!$F$31,0,10*ROW('Sanitation Data'!F35)))</f>
        <v/>
      </c>
      <c r="CY41" s="297" t="str">
        <f ca="true">+IF(OFFSET('Sanitation Data'!$F$32,0,10*ROW('Sanitation Data'!F35))="","",OFFSET('Sanitation Data'!$F$32,0,10*ROW('Sanitation Data'!F35)))</f>
        <v/>
      </c>
      <c r="CZ41" s="297" t="str">
        <f ca="true">+IF(OFFSET('Sanitation Data'!$G$28,0,10*ROW('Sanitation Data'!G35))="","",OFFSET('Sanitation Data'!$G$28,0,10*ROW('Sanitation Data'!G35)))</f>
        <v/>
      </c>
      <c r="DA41" s="297" t="str">
        <f ca="true">+IF(OFFSET('Sanitation Data'!$G$29,0,10*ROW('Sanitation Data'!G35))="","",OFFSET('Sanitation Data'!$G$29,0,10*ROW('Sanitation Data'!G35)))</f>
        <v/>
      </c>
      <c r="DB41" s="297" t="str">
        <f ca="true">+IF(OFFSET('Sanitation Data'!$G$30,0,10*ROW('Sanitation Data'!G35))="","",OFFSET('Sanitation Data'!$G$30,0,10*ROW('Sanitation Data'!G35)))</f>
        <v/>
      </c>
      <c r="DC41" s="297" t="str">
        <f ca="true">+IF(OFFSET('Sanitation Data'!$G$31,0,10*ROW('Sanitation Data'!G35))="","",OFFSET('Sanitation Data'!$G$31,0,10*ROW('Sanitation Data'!G35)))</f>
        <v/>
      </c>
      <c r="DD41" s="297" t="str">
        <f ca="true">+IF(OFFSET('Sanitation Data'!$G$32,0,10*ROW('Sanitation Data'!G35))="","",OFFSET('Sanitation Data'!$G$32,0,10*ROW('Sanitation Data'!G35)))</f>
        <v/>
      </c>
      <c r="DE41" s="297" t="str">
        <f ca="true">+IF(OFFSET('Sanitation Data'!$H$28,0,10*ROW('Sanitation Data'!H35))="","",OFFSET('Sanitation Data'!$H$28,0,10*ROW('Sanitation Data'!H35)))</f>
        <v/>
      </c>
      <c r="DF41" s="297" t="str">
        <f ca="true">+IF(OFFSET('Sanitation Data'!$H$29,0,10*ROW('Sanitation Data'!H35))="","",OFFSET('Sanitation Data'!$H$29,0,10*ROW('Sanitation Data'!H35)))</f>
        <v/>
      </c>
      <c r="DG41" s="297" t="str">
        <f ca="true">+IF(OFFSET('Sanitation Data'!$H$30,0,10*ROW('Sanitation Data'!H35))="","",OFFSET('Sanitation Data'!$H$30,0,10*ROW('Sanitation Data'!H35)))</f>
        <v/>
      </c>
      <c r="DH41" s="297" t="str">
        <f ca="true">+IF(OFFSET('Sanitation Data'!$H$31,0,10*ROW('Sanitation Data'!H35))="","",OFFSET('Sanitation Data'!$H$31,0,10*ROW('Sanitation Data'!H35)))</f>
        <v/>
      </c>
      <c r="DI41" s="297" t="str">
        <f ca="true">+IF(OFFSET('Sanitation Data'!$H$32,0,10*ROW('Sanitation Data'!H35))="","",OFFSET('Sanitation Data'!$H$32,0,10*ROW('Sanitation Data'!H35)))</f>
        <v/>
      </c>
      <c r="DJ41" s="297" t="str">
        <f ca="true">+IF(OFFSET('Sanitation Data'!$I$28,0,10*ROW('Sanitation Data'!I35))="","",OFFSET('Sanitation Data'!$I$28,0,10*ROW('Sanitation Data'!I35)))</f>
        <v/>
      </c>
      <c r="DK41" s="297" t="str">
        <f ca="true">+IF(OFFSET('Sanitation Data'!$I$29,0,10*ROW('Sanitation Data'!I35))="","",OFFSET('Sanitation Data'!$I$29,0,10*ROW('Sanitation Data'!I35)))</f>
        <v/>
      </c>
      <c r="DL41" s="297" t="str">
        <f ca="true">+IF(OFFSET('Sanitation Data'!$I$30,0,10*ROW('Sanitation Data'!I35))="","",OFFSET('Sanitation Data'!$I$30,0,10*ROW('Sanitation Data'!I35)))</f>
        <v/>
      </c>
      <c r="DM41" s="297" t="str">
        <f ca="true">+IF(OFFSET('Sanitation Data'!$I$31,0,10*ROW('Sanitation Data'!I35))="","",OFFSET('Sanitation Data'!$I$31,0,10*ROW('Sanitation Data'!I35)))</f>
        <v/>
      </c>
      <c r="DN41" s="297" t="str">
        <f ca="true">+IF(OFFSET('Sanitation Data'!$I$32,0,10*ROW('Sanitation Data'!I35))="","",OFFSET('Sanitation Data'!$I$32,0,10*ROW('Sanitation Data'!I35)))</f>
        <v/>
      </c>
      <c r="DO41" s="297" t="str">
        <f ca="true">+IF(OFFSET('Hygiene Data'!$D$11,0,10*ROW('Hygiene Data'!D35))="","",OFFSET('Hygiene Data'!$D$11,0,10*ROW('Hygiene Data'!D35)))</f>
        <v/>
      </c>
      <c r="DP41" s="297" t="str">
        <f ca="true">+IF(OFFSET('Hygiene Data'!$D$12,0,10*ROW('Hygiene Data'!D35))="","",OFFSET('Hygiene Data'!$D$12,0,10*ROW('Hygiene Data'!D35)))</f>
        <v/>
      </c>
      <c r="DQ41" s="297" t="str">
        <f ca="true">+IF(OFFSET('Hygiene Data'!$D$13,0,10*ROW('Hygiene Data'!D35))="","",OFFSET('Hygiene Data'!$D$13,0,10*ROW('Hygiene Data'!D35)))</f>
        <v/>
      </c>
      <c r="DR41" s="297" t="str">
        <f ca="true">+IF(OFFSET('Hygiene Data'!$E$11,0,10*ROW('Hygiene Data'!E35))="","",OFFSET('Hygiene Data'!$E$11,0,10*ROW('Hygiene Data'!E35)))</f>
        <v/>
      </c>
      <c r="DS41" s="297" t="str">
        <f ca="true">+IF(OFFSET('Hygiene Data'!$E$12,0,10*ROW('Hygiene Data'!E35))="","",OFFSET('Hygiene Data'!$E$12,0,10*ROW('Hygiene Data'!E35)))</f>
        <v/>
      </c>
      <c r="DT41" s="297" t="str">
        <f ca="true">+IF(OFFSET('Hygiene Data'!$E$13,0,10*ROW('Hygiene Data'!E35))="","",OFFSET('Hygiene Data'!$E$13,0,10*ROW('Hygiene Data'!E35)))</f>
        <v/>
      </c>
      <c r="DU41" s="297" t="str">
        <f ca="true">+IF(OFFSET('Hygiene Data'!$F$11,0,10*ROW('Hygiene Data'!F35))="","",OFFSET('Hygiene Data'!$F$11,0,10*ROW('Hygiene Data'!F35)))</f>
        <v/>
      </c>
      <c r="DV41" s="297" t="str">
        <f ca="true">+IF(OFFSET('Hygiene Data'!$F$12,0,10*ROW('Hygiene Data'!F35))="","",OFFSET('Hygiene Data'!$F$12,0,10*ROW('Hygiene Data'!F35)))</f>
        <v/>
      </c>
      <c r="DW41" s="297" t="str">
        <f ca="true">+IF(OFFSET('Hygiene Data'!$F$13,0,10*ROW('Hygiene Data'!F35))="","",OFFSET('Hygiene Data'!$F$13,0,10*ROW('Hygiene Data'!F35)))</f>
        <v/>
      </c>
      <c r="DX41" s="297" t="str">
        <f ca="true">+IF(OFFSET('Hygiene Data'!$G$11,0,10*ROW('Hygiene Data'!G35))="","",OFFSET('Hygiene Data'!$G$11,0,10*ROW('Hygiene Data'!G35)))</f>
        <v/>
      </c>
      <c r="DY41" s="297" t="str">
        <f ca="true">+IF(OFFSET('Hygiene Data'!$G$12,0,10*ROW('Hygiene Data'!G35))="","",OFFSET('Hygiene Data'!$G$12,0,10*ROW('Hygiene Data'!G35)))</f>
        <v/>
      </c>
      <c r="DZ41" s="297" t="str">
        <f ca="true">+IF(OFFSET('Hygiene Data'!$G$13,0,10*ROW('Hygiene Data'!G35))="","",OFFSET('Hygiene Data'!$G$13,0,10*ROW('Hygiene Data'!G35)))</f>
        <v/>
      </c>
      <c r="EA41" s="297" t="str">
        <f ca="true">+IF(OFFSET('Hygiene Data'!$H$11,0,10*ROW('Hygiene Data'!H35))="","",OFFSET('Hygiene Data'!$H$11,0,10*ROW('Hygiene Data'!H35)))</f>
        <v/>
      </c>
      <c r="EB41" s="297" t="str">
        <f ca="true">+IF(OFFSET('Hygiene Data'!$H$12,0,10*ROW('Hygiene Data'!H35))="","",OFFSET('Hygiene Data'!$H$12,0,10*ROW('Hygiene Data'!H35)))</f>
        <v/>
      </c>
      <c r="EC41" s="297" t="str">
        <f ca="true">+IF(OFFSET('Hygiene Data'!$H$13,0,10*ROW('Hygiene Data'!H35))="","",OFFSET('Hygiene Data'!$H$13,0,10*ROW('Hygiene Data'!H35)))</f>
        <v/>
      </c>
      <c r="ED41" s="297" t="str">
        <f ca="true">+IF(OFFSET('Hygiene Data'!$I$11,0,10*ROW('Hygiene Data'!I35))="","",OFFSET('Hygiene Data'!$I$11,0,10*ROW('Hygiene Data'!I35)))</f>
        <v/>
      </c>
      <c r="EE41" s="297" t="str">
        <f ca="true">+IF(OFFSET('Hygiene Data'!$I$12,0,10*ROW('Hygiene Data'!I35))="","",OFFSET('Hygiene Data'!$I$12,0,10*ROW('Hygiene Data'!I35)))</f>
        <v/>
      </c>
      <c r="EF41" s="297"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53"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97"/>
      <c r="BS42" s="297" t="str">
        <f ca="true">+IF(OFFSET('Water Data'!$D$27,0,10*ROW('Water Data'!D36))="","",OFFSET('Water Data'!$D$27,0,10*ROW('Water Data'!D36)))</f>
        <v/>
      </c>
      <c r="BT42" s="297" t="str">
        <f ca="true">+IF(OFFSET('Water Data'!$D$28,0,10*ROW('Water Data'!D36))="","",OFFSET('Water Data'!$D$28,0,10*ROW('Water Data'!D36)))</f>
        <v/>
      </c>
      <c r="BU42" s="297" t="str">
        <f ca="true">+IF(OFFSET('Water Data'!$D$29,0,10*ROW('Water Data'!D36))="","",OFFSET('Water Data'!$D$29,0,10*ROW('Water Data'!D36)))</f>
        <v/>
      </c>
      <c r="BV42" s="297" t="str">
        <f ca="true">+IF(OFFSET('Water Data'!$E$27,0,10*ROW('Water Data'!E36))="","",OFFSET('Water Data'!$E$27,0,10*ROW('Water Data'!E36)))</f>
        <v/>
      </c>
      <c r="BW42" s="297" t="str">
        <f ca="true">+IF(OFFSET('Water Data'!$E$28,0,10*ROW('Water Data'!E36))="","",OFFSET('Water Data'!$E$28,0,10*ROW('Water Data'!E36)))</f>
        <v/>
      </c>
      <c r="BX42" s="297" t="str">
        <f ca="true">+IF(OFFSET('Water Data'!$E$29,0,10*ROW('Water Data'!E36))="","",OFFSET('Water Data'!$E$29,0,10*ROW('Water Data'!E36)))</f>
        <v/>
      </c>
      <c r="BY42" s="297" t="str">
        <f ca="true">+IF(OFFSET('Water Data'!$F$27,0,10*ROW('Water Data'!F36))="","",OFFSET('Water Data'!$F$27,0,10*ROW('Water Data'!F36)))</f>
        <v/>
      </c>
      <c r="BZ42" s="297" t="str">
        <f ca="true">+IF(OFFSET('Water Data'!$F$28,0,10*ROW('Water Data'!F36))="","",OFFSET('Water Data'!$F$28,0,10*ROW('Water Data'!F36)))</f>
        <v/>
      </c>
      <c r="CA42" s="297" t="str">
        <f ca="true">+IF(OFFSET('Water Data'!$F$29,0,10*ROW('Water Data'!F36))="","",OFFSET('Water Data'!$F$29,0,10*ROW('Water Data'!F36)))</f>
        <v/>
      </c>
      <c r="CB42" s="297" t="str">
        <f ca="true">+IF(OFFSET('Water Data'!$G$27,0,10*ROW('Water Data'!G36))="","",OFFSET('Water Data'!$G$27,0,10*ROW('Water Data'!G36)))</f>
        <v/>
      </c>
      <c r="CC42" s="297" t="str">
        <f ca="true">+IF(OFFSET('Water Data'!$G$28,0,10*ROW('Water Data'!G36))="","",OFFSET('Water Data'!$G$28,0,10*ROW('Water Data'!G36)))</f>
        <v/>
      </c>
      <c r="CD42" s="297" t="str">
        <f ca="true">+IF(OFFSET('Water Data'!$G$29,0,10*ROW('Water Data'!G36))="","",OFFSET('Water Data'!$G$29,0,10*ROW('Water Data'!G36)))</f>
        <v/>
      </c>
      <c r="CE42" s="297" t="str">
        <f ca="true">+IF(OFFSET('Water Data'!$H$27,0,10*ROW('Water Data'!H36))="","",OFFSET('Water Data'!$H$27,0,10*ROW('Water Data'!H36)))</f>
        <v/>
      </c>
      <c r="CF42" s="297" t="str">
        <f ca="true">+IF(OFFSET('Water Data'!$H$28,0,10*ROW('Water Data'!H36))="","",OFFSET('Water Data'!$H$28,0,10*ROW('Water Data'!H36)))</f>
        <v/>
      </c>
      <c r="CG42" s="297" t="str">
        <f ca="true">+IF(OFFSET('Water Data'!$H$29,0,10*ROW('Water Data'!H36))="","",OFFSET('Water Data'!$H$29,0,10*ROW('Water Data'!H36)))</f>
        <v/>
      </c>
      <c r="CH42" s="297" t="str">
        <f ca="true">+IF(OFFSET('Water Data'!$I$27,0,10*ROW('Water Data'!I36))="","",OFFSET('Water Data'!$I$27,0,10*ROW('Water Data'!I36)))</f>
        <v/>
      </c>
      <c r="CI42" s="297" t="str">
        <f ca="true">+IF(OFFSET('Water Data'!$I$28,0,10*ROW('Water Data'!I36))="","",OFFSET('Water Data'!$I$28,0,10*ROW('Water Data'!I36)))</f>
        <v/>
      </c>
      <c r="CJ42" s="297" t="str">
        <f ca="true">+IF(OFFSET('Water Data'!$I$29,0,10*ROW('Water Data'!I36))="","",OFFSET('Water Data'!$I$29,0,10*ROW('Water Data'!I36)))</f>
        <v/>
      </c>
      <c r="CK42" s="297" t="str">
        <f ca="true">+IF(OFFSET('Sanitation Data'!$D$28,0,10*ROW('Sanitation Data'!D36))="","",OFFSET('Sanitation Data'!$D$28,0,10*ROW('Sanitation Data'!D36)))</f>
        <v/>
      </c>
      <c r="CL42" s="297" t="str">
        <f ca="true">+IF(OFFSET('Sanitation Data'!$D$29,0,10*ROW('Sanitation Data'!D36))="","",OFFSET('Sanitation Data'!$D$29,0,10*ROW('Sanitation Data'!D36)))</f>
        <v/>
      </c>
      <c r="CM42" s="297" t="str">
        <f ca="true">+IF(OFFSET('Sanitation Data'!$D$30,0,10*ROW('Sanitation Data'!D36))="","",OFFSET('Sanitation Data'!$D$30,0,10*ROW('Sanitation Data'!D36)))</f>
        <v/>
      </c>
      <c r="CN42" s="297" t="str">
        <f ca="true">+IF(OFFSET('Sanitation Data'!$D$31,0,10*ROW('Sanitation Data'!D36))="","",OFFSET('Sanitation Data'!$D$31,0,10*ROW('Sanitation Data'!D36)))</f>
        <v/>
      </c>
      <c r="CO42" s="297" t="str">
        <f ca="true">+IF(OFFSET('Sanitation Data'!$D$32,0,10*ROW('Sanitation Data'!D36))="","",OFFSET('Sanitation Data'!$D$32,0,10*ROW('Sanitation Data'!D36)))</f>
        <v/>
      </c>
      <c r="CP42" s="297" t="str">
        <f ca="true">+IF(OFFSET('Sanitation Data'!$E$28,0,10*ROW('Sanitation Data'!E36))="","",OFFSET('Sanitation Data'!$E$28,0,10*ROW('Sanitation Data'!E36)))</f>
        <v/>
      </c>
      <c r="CQ42" s="297" t="str">
        <f ca="true">+IF(OFFSET('Sanitation Data'!$E$29,0,10*ROW('Sanitation Data'!E36))="","",OFFSET('Sanitation Data'!$E$29,0,10*ROW('Sanitation Data'!E36)))</f>
        <v/>
      </c>
      <c r="CR42" s="297" t="str">
        <f ca="true">+IF(OFFSET('Sanitation Data'!$E$30,0,10*ROW('Sanitation Data'!E36))="","",OFFSET('Sanitation Data'!$E$30,0,10*ROW('Sanitation Data'!E36)))</f>
        <v/>
      </c>
      <c r="CS42" s="297" t="str">
        <f ca="true">+IF(OFFSET('Sanitation Data'!$E$31,0,10*ROW('Sanitation Data'!E36))="","",OFFSET('Sanitation Data'!$E$31,0,10*ROW('Sanitation Data'!E36)))</f>
        <v/>
      </c>
      <c r="CT42" s="297" t="str">
        <f ca="true">+IF(OFFSET('Sanitation Data'!$E$32,0,10*ROW('Sanitation Data'!E36))="","",OFFSET('Sanitation Data'!$E$32,0,10*ROW('Sanitation Data'!E36)))</f>
        <v/>
      </c>
      <c r="CU42" s="297" t="str">
        <f ca="true">+IF(OFFSET('Sanitation Data'!$F$28,0,10*ROW('Sanitation Data'!F36))="","",OFFSET('Sanitation Data'!$F$28,0,10*ROW('Sanitation Data'!F36)))</f>
        <v/>
      </c>
      <c r="CV42" s="297" t="str">
        <f ca="true">+IF(OFFSET('Sanitation Data'!$F$29,0,10*ROW('Sanitation Data'!F36))="","",OFFSET('Sanitation Data'!$F$29,0,10*ROW('Sanitation Data'!F36)))</f>
        <v/>
      </c>
      <c r="CW42" s="297" t="str">
        <f ca="true">+IF(OFFSET('Sanitation Data'!$F$30,0,10*ROW('Sanitation Data'!F36))="","",OFFSET('Sanitation Data'!$F$30,0,10*ROW('Sanitation Data'!F36)))</f>
        <v/>
      </c>
      <c r="CX42" s="297" t="str">
        <f ca="true">+IF(OFFSET('Sanitation Data'!$F$31,0,10*ROW('Sanitation Data'!F36))="","",OFFSET('Sanitation Data'!$F$31,0,10*ROW('Sanitation Data'!F36)))</f>
        <v/>
      </c>
      <c r="CY42" s="297" t="str">
        <f ca="true">+IF(OFFSET('Sanitation Data'!$F$32,0,10*ROW('Sanitation Data'!F36))="","",OFFSET('Sanitation Data'!$F$32,0,10*ROW('Sanitation Data'!F36)))</f>
        <v/>
      </c>
      <c r="CZ42" s="297" t="str">
        <f ca="true">+IF(OFFSET('Sanitation Data'!$G$28,0,10*ROW('Sanitation Data'!G36))="","",OFFSET('Sanitation Data'!$G$28,0,10*ROW('Sanitation Data'!G36)))</f>
        <v/>
      </c>
      <c r="DA42" s="297" t="str">
        <f ca="true">+IF(OFFSET('Sanitation Data'!$G$29,0,10*ROW('Sanitation Data'!G36))="","",OFFSET('Sanitation Data'!$G$29,0,10*ROW('Sanitation Data'!G36)))</f>
        <v/>
      </c>
      <c r="DB42" s="297" t="str">
        <f ca="true">+IF(OFFSET('Sanitation Data'!$G$30,0,10*ROW('Sanitation Data'!G36))="","",OFFSET('Sanitation Data'!$G$30,0,10*ROW('Sanitation Data'!G36)))</f>
        <v/>
      </c>
      <c r="DC42" s="297" t="str">
        <f ca="true">+IF(OFFSET('Sanitation Data'!$G$31,0,10*ROW('Sanitation Data'!G36))="","",OFFSET('Sanitation Data'!$G$31,0,10*ROW('Sanitation Data'!G36)))</f>
        <v/>
      </c>
      <c r="DD42" s="297" t="str">
        <f ca="true">+IF(OFFSET('Sanitation Data'!$G$32,0,10*ROW('Sanitation Data'!G36))="","",OFFSET('Sanitation Data'!$G$32,0,10*ROW('Sanitation Data'!G36)))</f>
        <v/>
      </c>
      <c r="DE42" s="297" t="str">
        <f ca="true">+IF(OFFSET('Sanitation Data'!$H$28,0,10*ROW('Sanitation Data'!H36))="","",OFFSET('Sanitation Data'!$H$28,0,10*ROW('Sanitation Data'!H36)))</f>
        <v/>
      </c>
      <c r="DF42" s="297" t="str">
        <f ca="true">+IF(OFFSET('Sanitation Data'!$H$29,0,10*ROW('Sanitation Data'!H36))="","",OFFSET('Sanitation Data'!$H$29,0,10*ROW('Sanitation Data'!H36)))</f>
        <v/>
      </c>
      <c r="DG42" s="297" t="str">
        <f ca="true">+IF(OFFSET('Sanitation Data'!$H$30,0,10*ROW('Sanitation Data'!H36))="","",OFFSET('Sanitation Data'!$H$30,0,10*ROW('Sanitation Data'!H36)))</f>
        <v/>
      </c>
      <c r="DH42" s="297" t="str">
        <f ca="true">+IF(OFFSET('Sanitation Data'!$H$31,0,10*ROW('Sanitation Data'!H36))="","",OFFSET('Sanitation Data'!$H$31,0,10*ROW('Sanitation Data'!H36)))</f>
        <v/>
      </c>
      <c r="DI42" s="297" t="str">
        <f ca="true">+IF(OFFSET('Sanitation Data'!$H$32,0,10*ROW('Sanitation Data'!H36))="","",OFFSET('Sanitation Data'!$H$32,0,10*ROW('Sanitation Data'!H36)))</f>
        <v/>
      </c>
      <c r="DJ42" s="297" t="str">
        <f ca="true">+IF(OFFSET('Sanitation Data'!$I$28,0,10*ROW('Sanitation Data'!I36))="","",OFFSET('Sanitation Data'!$I$28,0,10*ROW('Sanitation Data'!I36)))</f>
        <v/>
      </c>
      <c r="DK42" s="297" t="str">
        <f ca="true">+IF(OFFSET('Sanitation Data'!$I$29,0,10*ROW('Sanitation Data'!I36))="","",OFFSET('Sanitation Data'!$I$29,0,10*ROW('Sanitation Data'!I36)))</f>
        <v/>
      </c>
      <c r="DL42" s="297" t="str">
        <f ca="true">+IF(OFFSET('Sanitation Data'!$I$30,0,10*ROW('Sanitation Data'!I36))="","",OFFSET('Sanitation Data'!$I$30,0,10*ROW('Sanitation Data'!I36)))</f>
        <v/>
      </c>
      <c r="DM42" s="297" t="str">
        <f ca="true">+IF(OFFSET('Sanitation Data'!$I$31,0,10*ROW('Sanitation Data'!I36))="","",OFFSET('Sanitation Data'!$I$31,0,10*ROW('Sanitation Data'!I36)))</f>
        <v/>
      </c>
      <c r="DN42" s="297" t="str">
        <f ca="true">+IF(OFFSET('Sanitation Data'!$I$32,0,10*ROW('Sanitation Data'!I36))="","",OFFSET('Sanitation Data'!$I$32,0,10*ROW('Sanitation Data'!I36)))</f>
        <v/>
      </c>
      <c r="DO42" s="297" t="str">
        <f ca="true">+IF(OFFSET('Hygiene Data'!$D$11,0,10*ROW('Hygiene Data'!D36))="","",OFFSET('Hygiene Data'!$D$11,0,10*ROW('Hygiene Data'!D36)))</f>
        <v/>
      </c>
      <c r="DP42" s="297" t="str">
        <f ca="true">+IF(OFFSET('Hygiene Data'!$D$12,0,10*ROW('Hygiene Data'!D36))="","",OFFSET('Hygiene Data'!$D$12,0,10*ROW('Hygiene Data'!D36)))</f>
        <v/>
      </c>
      <c r="DQ42" s="297" t="str">
        <f ca="true">+IF(OFFSET('Hygiene Data'!$D$13,0,10*ROW('Hygiene Data'!D36))="","",OFFSET('Hygiene Data'!$D$13,0,10*ROW('Hygiene Data'!D36)))</f>
        <v/>
      </c>
      <c r="DR42" s="297" t="str">
        <f ca="true">+IF(OFFSET('Hygiene Data'!$E$11,0,10*ROW('Hygiene Data'!E36))="","",OFFSET('Hygiene Data'!$E$11,0,10*ROW('Hygiene Data'!E36)))</f>
        <v/>
      </c>
      <c r="DS42" s="297" t="str">
        <f ca="true">+IF(OFFSET('Hygiene Data'!$E$12,0,10*ROW('Hygiene Data'!E36))="","",OFFSET('Hygiene Data'!$E$12,0,10*ROW('Hygiene Data'!E36)))</f>
        <v/>
      </c>
      <c r="DT42" s="297" t="str">
        <f ca="true">+IF(OFFSET('Hygiene Data'!$E$13,0,10*ROW('Hygiene Data'!E36))="","",OFFSET('Hygiene Data'!$E$13,0,10*ROW('Hygiene Data'!E36)))</f>
        <v/>
      </c>
      <c r="DU42" s="297" t="str">
        <f ca="true">+IF(OFFSET('Hygiene Data'!$F$11,0,10*ROW('Hygiene Data'!F36))="","",OFFSET('Hygiene Data'!$F$11,0,10*ROW('Hygiene Data'!F36)))</f>
        <v/>
      </c>
      <c r="DV42" s="297" t="str">
        <f ca="true">+IF(OFFSET('Hygiene Data'!$F$12,0,10*ROW('Hygiene Data'!F36))="","",OFFSET('Hygiene Data'!$F$12,0,10*ROW('Hygiene Data'!F36)))</f>
        <v/>
      </c>
      <c r="DW42" s="297" t="str">
        <f ca="true">+IF(OFFSET('Hygiene Data'!$F$13,0,10*ROW('Hygiene Data'!F36))="","",OFFSET('Hygiene Data'!$F$13,0,10*ROW('Hygiene Data'!F36)))</f>
        <v/>
      </c>
      <c r="DX42" s="297" t="str">
        <f ca="true">+IF(OFFSET('Hygiene Data'!$G$11,0,10*ROW('Hygiene Data'!G36))="","",OFFSET('Hygiene Data'!$G$11,0,10*ROW('Hygiene Data'!G36)))</f>
        <v/>
      </c>
      <c r="DY42" s="297" t="str">
        <f ca="true">+IF(OFFSET('Hygiene Data'!$G$12,0,10*ROW('Hygiene Data'!G36))="","",OFFSET('Hygiene Data'!$G$12,0,10*ROW('Hygiene Data'!G36)))</f>
        <v/>
      </c>
      <c r="DZ42" s="297" t="str">
        <f ca="true">+IF(OFFSET('Hygiene Data'!$G$13,0,10*ROW('Hygiene Data'!G36))="","",OFFSET('Hygiene Data'!$G$13,0,10*ROW('Hygiene Data'!G36)))</f>
        <v/>
      </c>
      <c r="EA42" s="297" t="str">
        <f ca="true">+IF(OFFSET('Hygiene Data'!$H$11,0,10*ROW('Hygiene Data'!H36))="","",OFFSET('Hygiene Data'!$H$11,0,10*ROW('Hygiene Data'!H36)))</f>
        <v/>
      </c>
      <c r="EB42" s="297" t="str">
        <f ca="true">+IF(OFFSET('Hygiene Data'!$H$12,0,10*ROW('Hygiene Data'!H36))="","",OFFSET('Hygiene Data'!$H$12,0,10*ROW('Hygiene Data'!H36)))</f>
        <v/>
      </c>
      <c r="EC42" s="297" t="str">
        <f ca="true">+IF(OFFSET('Hygiene Data'!$H$13,0,10*ROW('Hygiene Data'!H36))="","",OFFSET('Hygiene Data'!$H$13,0,10*ROW('Hygiene Data'!H36)))</f>
        <v/>
      </c>
      <c r="ED42" s="297" t="str">
        <f ca="true">+IF(OFFSET('Hygiene Data'!$I$11,0,10*ROW('Hygiene Data'!I36))="","",OFFSET('Hygiene Data'!$I$11,0,10*ROW('Hygiene Data'!I36)))</f>
        <v/>
      </c>
      <c r="EE42" s="297" t="str">
        <f ca="true">+IF(OFFSET('Hygiene Data'!$I$12,0,10*ROW('Hygiene Data'!I36))="","",OFFSET('Hygiene Data'!$I$12,0,10*ROW('Hygiene Data'!I36)))</f>
        <v/>
      </c>
      <c r="EF42" s="297"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53"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97"/>
      <c r="BS43" s="297" t="str">
        <f ca="true">+IF(OFFSET('Water Data'!$D$27,0,10*ROW('Water Data'!D37))="","",OFFSET('Water Data'!$D$27,0,10*ROW('Water Data'!D37)))</f>
        <v/>
      </c>
      <c r="BT43" s="297" t="str">
        <f ca="true">+IF(OFFSET('Water Data'!$D$28,0,10*ROW('Water Data'!D37))="","",OFFSET('Water Data'!$D$28,0,10*ROW('Water Data'!D37)))</f>
        <v/>
      </c>
      <c r="BU43" s="297" t="str">
        <f ca="true">+IF(OFFSET('Water Data'!$D$29,0,10*ROW('Water Data'!D37))="","",OFFSET('Water Data'!$D$29,0,10*ROW('Water Data'!D37)))</f>
        <v/>
      </c>
      <c r="BV43" s="297" t="str">
        <f ca="true">+IF(OFFSET('Water Data'!$E$27,0,10*ROW('Water Data'!E37))="","",OFFSET('Water Data'!$E$27,0,10*ROW('Water Data'!E37)))</f>
        <v/>
      </c>
      <c r="BW43" s="297" t="str">
        <f ca="true">+IF(OFFSET('Water Data'!$E$28,0,10*ROW('Water Data'!E37))="","",OFFSET('Water Data'!$E$28,0,10*ROW('Water Data'!E37)))</f>
        <v/>
      </c>
      <c r="BX43" s="297" t="str">
        <f ca="true">+IF(OFFSET('Water Data'!$E$29,0,10*ROW('Water Data'!E37))="","",OFFSET('Water Data'!$E$29,0,10*ROW('Water Data'!E37)))</f>
        <v/>
      </c>
      <c r="BY43" s="297" t="str">
        <f ca="true">+IF(OFFSET('Water Data'!$F$27,0,10*ROW('Water Data'!F37))="","",OFFSET('Water Data'!$F$27,0,10*ROW('Water Data'!F37)))</f>
        <v/>
      </c>
      <c r="BZ43" s="297" t="str">
        <f ca="true">+IF(OFFSET('Water Data'!$F$28,0,10*ROW('Water Data'!F37))="","",OFFSET('Water Data'!$F$28,0,10*ROW('Water Data'!F37)))</f>
        <v/>
      </c>
      <c r="CA43" s="297" t="str">
        <f ca="true">+IF(OFFSET('Water Data'!$F$29,0,10*ROW('Water Data'!F37))="","",OFFSET('Water Data'!$F$29,0,10*ROW('Water Data'!F37)))</f>
        <v/>
      </c>
      <c r="CB43" s="297" t="str">
        <f ca="true">+IF(OFFSET('Water Data'!$G$27,0,10*ROW('Water Data'!G37))="","",OFFSET('Water Data'!$G$27,0,10*ROW('Water Data'!G37)))</f>
        <v/>
      </c>
      <c r="CC43" s="297" t="str">
        <f ca="true">+IF(OFFSET('Water Data'!$G$28,0,10*ROW('Water Data'!G37))="","",OFFSET('Water Data'!$G$28,0,10*ROW('Water Data'!G37)))</f>
        <v/>
      </c>
      <c r="CD43" s="297" t="str">
        <f ca="true">+IF(OFFSET('Water Data'!$G$29,0,10*ROW('Water Data'!G37))="","",OFFSET('Water Data'!$G$29,0,10*ROW('Water Data'!G37)))</f>
        <v/>
      </c>
      <c r="CE43" s="297" t="str">
        <f ca="true">+IF(OFFSET('Water Data'!$H$27,0,10*ROW('Water Data'!H37))="","",OFFSET('Water Data'!$H$27,0,10*ROW('Water Data'!H37)))</f>
        <v/>
      </c>
      <c r="CF43" s="297" t="str">
        <f ca="true">+IF(OFFSET('Water Data'!$H$28,0,10*ROW('Water Data'!H37))="","",OFFSET('Water Data'!$H$28,0,10*ROW('Water Data'!H37)))</f>
        <v/>
      </c>
      <c r="CG43" s="297" t="str">
        <f ca="true">+IF(OFFSET('Water Data'!$H$29,0,10*ROW('Water Data'!H37))="","",OFFSET('Water Data'!$H$29,0,10*ROW('Water Data'!H37)))</f>
        <v/>
      </c>
      <c r="CH43" s="297" t="str">
        <f ca="true">+IF(OFFSET('Water Data'!$I$27,0,10*ROW('Water Data'!I37))="","",OFFSET('Water Data'!$I$27,0,10*ROW('Water Data'!I37)))</f>
        <v/>
      </c>
      <c r="CI43" s="297" t="str">
        <f ca="true">+IF(OFFSET('Water Data'!$I$28,0,10*ROW('Water Data'!I37))="","",OFFSET('Water Data'!$I$28,0,10*ROW('Water Data'!I37)))</f>
        <v/>
      </c>
      <c r="CJ43" s="297" t="str">
        <f ca="true">+IF(OFFSET('Water Data'!$I$29,0,10*ROW('Water Data'!I37))="","",OFFSET('Water Data'!$I$29,0,10*ROW('Water Data'!I37)))</f>
        <v/>
      </c>
      <c r="CK43" s="297" t="str">
        <f ca="true">+IF(OFFSET('Sanitation Data'!$D$28,0,10*ROW('Sanitation Data'!D37))="","",OFFSET('Sanitation Data'!$D$28,0,10*ROW('Sanitation Data'!D37)))</f>
        <v/>
      </c>
      <c r="CL43" s="297" t="str">
        <f ca="true">+IF(OFFSET('Sanitation Data'!$D$29,0,10*ROW('Sanitation Data'!D37))="","",OFFSET('Sanitation Data'!$D$29,0,10*ROW('Sanitation Data'!D37)))</f>
        <v/>
      </c>
      <c r="CM43" s="297" t="str">
        <f ca="true">+IF(OFFSET('Sanitation Data'!$D$30,0,10*ROW('Sanitation Data'!D37))="","",OFFSET('Sanitation Data'!$D$30,0,10*ROW('Sanitation Data'!D37)))</f>
        <v/>
      </c>
      <c r="CN43" s="297" t="str">
        <f ca="true">+IF(OFFSET('Sanitation Data'!$D$31,0,10*ROW('Sanitation Data'!D37))="","",OFFSET('Sanitation Data'!$D$31,0,10*ROW('Sanitation Data'!D37)))</f>
        <v/>
      </c>
      <c r="CO43" s="297" t="str">
        <f ca="true">+IF(OFFSET('Sanitation Data'!$D$32,0,10*ROW('Sanitation Data'!D37))="","",OFFSET('Sanitation Data'!$D$32,0,10*ROW('Sanitation Data'!D37)))</f>
        <v/>
      </c>
      <c r="CP43" s="297" t="str">
        <f ca="true">+IF(OFFSET('Sanitation Data'!$E$28,0,10*ROW('Sanitation Data'!E37))="","",OFFSET('Sanitation Data'!$E$28,0,10*ROW('Sanitation Data'!E37)))</f>
        <v/>
      </c>
      <c r="CQ43" s="297" t="str">
        <f ca="true">+IF(OFFSET('Sanitation Data'!$E$29,0,10*ROW('Sanitation Data'!E37))="","",OFFSET('Sanitation Data'!$E$29,0,10*ROW('Sanitation Data'!E37)))</f>
        <v/>
      </c>
      <c r="CR43" s="297" t="str">
        <f ca="true">+IF(OFFSET('Sanitation Data'!$E$30,0,10*ROW('Sanitation Data'!E37))="","",OFFSET('Sanitation Data'!$E$30,0,10*ROW('Sanitation Data'!E37)))</f>
        <v/>
      </c>
      <c r="CS43" s="297" t="str">
        <f ca="true">+IF(OFFSET('Sanitation Data'!$E$31,0,10*ROW('Sanitation Data'!E37))="","",OFFSET('Sanitation Data'!$E$31,0,10*ROW('Sanitation Data'!E37)))</f>
        <v/>
      </c>
      <c r="CT43" s="297" t="str">
        <f ca="true">+IF(OFFSET('Sanitation Data'!$E$32,0,10*ROW('Sanitation Data'!E37))="","",OFFSET('Sanitation Data'!$E$32,0,10*ROW('Sanitation Data'!E37)))</f>
        <v/>
      </c>
      <c r="CU43" s="297" t="str">
        <f ca="true">+IF(OFFSET('Sanitation Data'!$F$28,0,10*ROW('Sanitation Data'!F37))="","",OFFSET('Sanitation Data'!$F$28,0,10*ROW('Sanitation Data'!F37)))</f>
        <v/>
      </c>
      <c r="CV43" s="297" t="str">
        <f ca="true">+IF(OFFSET('Sanitation Data'!$F$29,0,10*ROW('Sanitation Data'!F37))="","",OFFSET('Sanitation Data'!$F$29,0,10*ROW('Sanitation Data'!F37)))</f>
        <v/>
      </c>
      <c r="CW43" s="297" t="str">
        <f ca="true">+IF(OFFSET('Sanitation Data'!$F$30,0,10*ROW('Sanitation Data'!F37))="","",OFFSET('Sanitation Data'!$F$30,0,10*ROW('Sanitation Data'!F37)))</f>
        <v/>
      </c>
      <c r="CX43" s="297" t="str">
        <f ca="true">+IF(OFFSET('Sanitation Data'!$F$31,0,10*ROW('Sanitation Data'!F37))="","",OFFSET('Sanitation Data'!$F$31,0,10*ROW('Sanitation Data'!F37)))</f>
        <v/>
      </c>
      <c r="CY43" s="297" t="str">
        <f ca="true">+IF(OFFSET('Sanitation Data'!$F$32,0,10*ROW('Sanitation Data'!F37))="","",OFFSET('Sanitation Data'!$F$32,0,10*ROW('Sanitation Data'!F37)))</f>
        <v/>
      </c>
      <c r="CZ43" s="297" t="str">
        <f ca="true">+IF(OFFSET('Sanitation Data'!$G$28,0,10*ROW('Sanitation Data'!G37))="","",OFFSET('Sanitation Data'!$G$28,0,10*ROW('Sanitation Data'!G37)))</f>
        <v/>
      </c>
      <c r="DA43" s="297" t="str">
        <f ca="true">+IF(OFFSET('Sanitation Data'!$G$29,0,10*ROW('Sanitation Data'!G37))="","",OFFSET('Sanitation Data'!$G$29,0,10*ROW('Sanitation Data'!G37)))</f>
        <v/>
      </c>
      <c r="DB43" s="297" t="str">
        <f ca="true">+IF(OFFSET('Sanitation Data'!$G$30,0,10*ROW('Sanitation Data'!G37))="","",OFFSET('Sanitation Data'!$G$30,0,10*ROW('Sanitation Data'!G37)))</f>
        <v/>
      </c>
      <c r="DC43" s="297" t="str">
        <f ca="true">+IF(OFFSET('Sanitation Data'!$G$31,0,10*ROW('Sanitation Data'!G37))="","",OFFSET('Sanitation Data'!$G$31,0,10*ROW('Sanitation Data'!G37)))</f>
        <v/>
      </c>
      <c r="DD43" s="297" t="str">
        <f ca="true">+IF(OFFSET('Sanitation Data'!$G$32,0,10*ROW('Sanitation Data'!G37))="","",OFFSET('Sanitation Data'!$G$32,0,10*ROW('Sanitation Data'!G37)))</f>
        <v/>
      </c>
      <c r="DE43" s="297" t="str">
        <f ca="true">+IF(OFFSET('Sanitation Data'!$H$28,0,10*ROW('Sanitation Data'!H37))="","",OFFSET('Sanitation Data'!$H$28,0,10*ROW('Sanitation Data'!H37)))</f>
        <v/>
      </c>
      <c r="DF43" s="297" t="str">
        <f ca="true">+IF(OFFSET('Sanitation Data'!$H$29,0,10*ROW('Sanitation Data'!H37))="","",OFFSET('Sanitation Data'!$H$29,0,10*ROW('Sanitation Data'!H37)))</f>
        <v/>
      </c>
      <c r="DG43" s="297" t="str">
        <f ca="true">+IF(OFFSET('Sanitation Data'!$H$30,0,10*ROW('Sanitation Data'!H37))="","",OFFSET('Sanitation Data'!$H$30,0,10*ROW('Sanitation Data'!H37)))</f>
        <v/>
      </c>
      <c r="DH43" s="297" t="str">
        <f ca="true">+IF(OFFSET('Sanitation Data'!$H$31,0,10*ROW('Sanitation Data'!H37))="","",OFFSET('Sanitation Data'!$H$31,0,10*ROW('Sanitation Data'!H37)))</f>
        <v/>
      </c>
      <c r="DI43" s="297" t="str">
        <f ca="true">+IF(OFFSET('Sanitation Data'!$H$32,0,10*ROW('Sanitation Data'!H37))="","",OFFSET('Sanitation Data'!$H$32,0,10*ROW('Sanitation Data'!H37)))</f>
        <v/>
      </c>
      <c r="DJ43" s="297" t="str">
        <f ca="true">+IF(OFFSET('Sanitation Data'!$I$28,0,10*ROW('Sanitation Data'!I37))="","",OFFSET('Sanitation Data'!$I$28,0,10*ROW('Sanitation Data'!I37)))</f>
        <v/>
      </c>
      <c r="DK43" s="297" t="str">
        <f ca="true">+IF(OFFSET('Sanitation Data'!$I$29,0,10*ROW('Sanitation Data'!I37))="","",OFFSET('Sanitation Data'!$I$29,0,10*ROW('Sanitation Data'!I37)))</f>
        <v/>
      </c>
      <c r="DL43" s="297" t="str">
        <f ca="true">+IF(OFFSET('Sanitation Data'!$I$30,0,10*ROW('Sanitation Data'!I37))="","",OFFSET('Sanitation Data'!$I$30,0,10*ROW('Sanitation Data'!I37)))</f>
        <v/>
      </c>
      <c r="DM43" s="297" t="str">
        <f ca="true">+IF(OFFSET('Sanitation Data'!$I$31,0,10*ROW('Sanitation Data'!I37))="","",OFFSET('Sanitation Data'!$I$31,0,10*ROW('Sanitation Data'!I37)))</f>
        <v/>
      </c>
      <c r="DN43" s="297" t="str">
        <f ca="true">+IF(OFFSET('Sanitation Data'!$I$32,0,10*ROW('Sanitation Data'!I37))="","",OFFSET('Sanitation Data'!$I$32,0,10*ROW('Sanitation Data'!I37)))</f>
        <v/>
      </c>
      <c r="DO43" s="297" t="str">
        <f ca="true">+IF(OFFSET('Hygiene Data'!$D$11,0,10*ROW('Hygiene Data'!D37))="","",OFFSET('Hygiene Data'!$D$11,0,10*ROW('Hygiene Data'!D37)))</f>
        <v/>
      </c>
      <c r="DP43" s="297" t="str">
        <f ca="true">+IF(OFFSET('Hygiene Data'!$D$12,0,10*ROW('Hygiene Data'!D37))="","",OFFSET('Hygiene Data'!$D$12,0,10*ROW('Hygiene Data'!D37)))</f>
        <v/>
      </c>
      <c r="DQ43" s="297" t="str">
        <f ca="true">+IF(OFFSET('Hygiene Data'!$D$13,0,10*ROW('Hygiene Data'!D37))="","",OFFSET('Hygiene Data'!$D$13,0,10*ROW('Hygiene Data'!D37)))</f>
        <v/>
      </c>
      <c r="DR43" s="297" t="str">
        <f ca="true">+IF(OFFSET('Hygiene Data'!$E$11,0,10*ROW('Hygiene Data'!E37))="","",OFFSET('Hygiene Data'!$E$11,0,10*ROW('Hygiene Data'!E37)))</f>
        <v/>
      </c>
      <c r="DS43" s="297" t="str">
        <f ca="true">+IF(OFFSET('Hygiene Data'!$E$12,0,10*ROW('Hygiene Data'!E37))="","",OFFSET('Hygiene Data'!$E$12,0,10*ROW('Hygiene Data'!E37)))</f>
        <v/>
      </c>
      <c r="DT43" s="297" t="str">
        <f ca="true">+IF(OFFSET('Hygiene Data'!$E$13,0,10*ROW('Hygiene Data'!E37))="","",OFFSET('Hygiene Data'!$E$13,0,10*ROW('Hygiene Data'!E37)))</f>
        <v/>
      </c>
      <c r="DU43" s="297" t="str">
        <f ca="true">+IF(OFFSET('Hygiene Data'!$F$11,0,10*ROW('Hygiene Data'!F37))="","",OFFSET('Hygiene Data'!$F$11,0,10*ROW('Hygiene Data'!F37)))</f>
        <v/>
      </c>
      <c r="DV43" s="297" t="str">
        <f ca="true">+IF(OFFSET('Hygiene Data'!$F$12,0,10*ROW('Hygiene Data'!F37))="","",OFFSET('Hygiene Data'!$F$12,0,10*ROW('Hygiene Data'!F37)))</f>
        <v/>
      </c>
      <c r="DW43" s="297" t="str">
        <f ca="true">+IF(OFFSET('Hygiene Data'!$F$13,0,10*ROW('Hygiene Data'!F37))="","",OFFSET('Hygiene Data'!$F$13,0,10*ROW('Hygiene Data'!F37)))</f>
        <v/>
      </c>
      <c r="DX43" s="297" t="str">
        <f ca="true">+IF(OFFSET('Hygiene Data'!$G$11,0,10*ROW('Hygiene Data'!G37))="","",OFFSET('Hygiene Data'!$G$11,0,10*ROW('Hygiene Data'!G37)))</f>
        <v/>
      </c>
      <c r="DY43" s="297" t="str">
        <f ca="true">+IF(OFFSET('Hygiene Data'!$G$12,0,10*ROW('Hygiene Data'!G37))="","",OFFSET('Hygiene Data'!$G$12,0,10*ROW('Hygiene Data'!G37)))</f>
        <v/>
      </c>
      <c r="DZ43" s="297" t="str">
        <f ca="true">+IF(OFFSET('Hygiene Data'!$G$13,0,10*ROW('Hygiene Data'!G37))="","",OFFSET('Hygiene Data'!$G$13,0,10*ROW('Hygiene Data'!G37)))</f>
        <v/>
      </c>
      <c r="EA43" s="297" t="str">
        <f ca="true">+IF(OFFSET('Hygiene Data'!$H$11,0,10*ROW('Hygiene Data'!H37))="","",OFFSET('Hygiene Data'!$H$11,0,10*ROW('Hygiene Data'!H37)))</f>
        <v/>
      </c>
      <c r="EB43" s="297" t="str">
        <f ca="true">+IF(OFFSET('Hygiene Data'!$H$12,0,10*ROW('Hygiene Data'!H37))="","",OFFSET('Hygiene Data'!$H$12,0,10*ROW('Hygiene Data'!H37)))</f>
        <v/>
      </c>
      <c r="EC43" s="297" t="str">
        <f ca="true">+IF(OFFSET('Hygiene Data'!$H$13,0,10*ROW('Hygiene Data'!H37))="","",OFFSET('Hygiene Data'!$H$13,0,10*ROW('Hygiene Data'!H37)))</f>
        <v/>
      </c>
      <c r="ED43" s="297" t="str">
        <f ca="true">+IF(OFFSET('Hygiene Data'!$I$11,0,10*ROW('Hygiene Data'!I37))="","",OFFSET('Hygiene Data'!$I$11,0,10*ROW('Hygiene Data'!I37)))</f>
        <v/>
      </c>
      <c r="EE43" s="297" t="str">
        <f ca="true">+IF(OFFSET('Hygiene Data'!$I$12,0,10*ROW('Hygiene Data'!I37))="","",OFFSET('Hygiene Data'!$I$12,0,10*ROW('Hygiene Data'!I37)))</f>
        <v/>
      </c>
      <c r="EF43" s="297"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53"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97"/>
      <c r="BS44" s="297" t="str">
        <f ca="true">+IF(OFFSET('Water Data'!$D$27,0,10*ROW('Water Data'!D38))="","",OFFSET('Water Data'!$D$27,0,10*ROW('Water Data'!D38)))</f>
        <v/>
      </c>
      <c r="BT44" s="297" t="str">
        <f ca="true">+IF(OFFSET('Water Data'!$D$28,0,10*ROW('Water Data'!D38))="","",OFFSET('Water Data'!$D$28,0,10*ROW('Water Data'!D38)))</f>
        <v/>
      </c>
      <c r="BU44" s="297" t="str">
        <f ca="true">+IF(OFFSET('Water Data'!$D$29,0,10*ROW('Water Data'!D38))="","",OFFSET('Water Data'!$D$29,0,10*ROW('Water Data'!D38)))</f>
        <v/>
      </c>
      <c r="BV44" s="297" t="str">
        <f ca="true">+IF(OFFSET('Water Data'!$E$27,0,10*ROW('Water Data'!E38))="","",OFFSET('Water Data'!$E$27,0,10*ROW('Water Data'!E38)))</f>
        <v/>
      </c>
      <c r="BW44" s="297" t="str">
        <f ca="true">+IF(OFFSET('Water Data'!$E$28,0,10*ROW('Water Data'!E38))="","",OFFSET('Water Data'!$E$28,0,10*ROW('Water Data'!E38)))</f>
        <v/>
      </c>
      <c r="BX44" s="297" t="str">
        <f ca="true">+IF(OFFSET('Water Data'!$E$29,0,10*ROW('Water Data'!E38))="","",OFFSET('Water Data'!$E$29,0,10*ROW('Water Data'!E38)))</f>
        <v/>
      </c>
      <c r="BY44" s="297" t="str">
        <f ca="true">+IF(OFFSET('Water Data'!$F$27,0,10*ROW('Water Data'!F38))="","",OFFSET('Water Data'!$F$27,0,10*ROW('Water Data'!F38)))</f>
        <v/>
      </c>
      <c r="BZ44" s="297" t="str">
        <f ca="true">+IF(OFFSET('Water Data'!$F$28,0,10*ROW('Water Data'!F38))="","",OFFSET('Water Data'!$F$28,0,10*ROW('Water Data'!F38)))</f>
        <v/>
      </c>
      <c r="CA44" s="297" t="str">
        <f ca="true">+IF(OFFSET('Water Data'!$F$29,0,10*ROW('Water Data'!F38))="","",OFFSET('Water Data'!$F$29,0,10*ROW('Water Data'!F38)))</f>
        <v/>
      </c>
      <c r="CB44" s="297" t="str">
        <f ca="true">+IF(OFFSET('Water Data'!$G$27,0,10*ROW('Water Data'!G38))="","",OFFSET('Water Data'!$G$27,0,10*ROW('Water Data'!G38)))</f>
        <v/>
      </c>
      <c r="CC44" s="297" t="str">
        <f ca="true">+IF(OFFSET('Water Data'!$G$28,0,10*ROW('Water Data'!G38))="","",OFFSET('Water Data'!$G$28,0,10*ROW('Water Data'!G38)))</f>
        <v/>
      </c>
      <c r="CD44" s="297" t="str">
        <f ca="true">+IF(OFFSET('Water Data'!$G$29,0,10*ROW('Water Data'!G38))="","",OFFSET('Water Data'!$G$29,0,10*ROW('Water Data'!G38)))</f>
        <v/>
      </c>
      <c r="CE44" s="297" t="str">
        <f ca="true">+IF(OFFSET('Water Data'!$H$27,0,10*ROW('Water Data'!H38))="","",OFFSET('Water Data'!$H$27,0,10*ROW('Water Data'!H38)))</f>
        <v/>
      </c>
      <c r="CF44" s="297" t="str">
        <f ca="true">+IF(OFFSET('Water Data'!$H$28,0,10*ROW('Water Data'!H38))="","",OFFSET('Water Data'!$H$28,0,10*ROW('Water Data'!H38)))</f>
        <v/>
      </c>
      <c r="CG44" s="297" t="str">
        <f ca="true">+IF(OFFSET('Water Data'!$H$29,0,10*ROW('Water Data'!H38))="","",OFFSET('Water Data'!$H$29,0,10*ROW('Water Data'!H38)))</f>
        <v/>
      </c>
      <c r="CH44" s="297" t="str">
        <f ca="true">+IF(OFFSET('Water Data'!$I$27,0,10*ROW('Water Data'!I38))="","",OFFSET('Water Data'!$I$27,0,10*ROW('Water Data'!I38)))</f>
        <v/>
      </c>
      <c r="CI44" s="297" t="str">
        <f ca="true">+IF(OFFSET('Water Data'!$I$28,0,10*ROW('Water Data'!I38))="","",OFFSET('Water Data'!$I$28,0,10*ROW('Water Data'!I38)))</f>
        <v/>
      </c>
      <c r="CJ44" s="297" t="str">
        <f ca="true">+IF(OFFSET('Water Data'!$I$29,0,10*ROW('Water Data'!I38))="","",OFFSET('Water Data'!$I$29,0,10*ROW('Water Data'!I38)))</f>
        <v/>
      </c>
      <c r="CK44" s="297" t="str">
        <f ca="true">+IF(OFFSET('Sanitation Data'!$D$28,0,10*ROW('Sanitation Data'!D38))="","",OFFSET('Sanitation Data'!$D$28,0,10*ROW('Sanitation Data'!D38)))</f>
        <v/>
      </c>
      <c r="CL44" s="297" t="str">
        <f ca="true">+IF(OFFSET('Sanitation Data'!$D$29,0,10*ROW('Sanitation Data'!D38))="","",OFFSET('Sanitation Data'!$D$29,0,10*ROW('Sanitation Data'!D38)))</f>
        <v/>
      </c>
      <c r="CM44" s="297" t="str">
        <f ca="true">+IF(OFFSET('Sanitation Data'!$D$30,0,10*ROW('Sanitation Data'!D38))="","",OFFSET('Sanitation Data'!$D$30,0,10*ROW('Sanitation Data'!D38)))</f>
        <v/>
      </c>
      <c r="CN44" s="297" t="str">
        <f ca="true">+IF(OFFSET('Sanitation Data'!$D$31,0,10*ROW('Sanitation Data'!D38))="","",OFFSET('Sanitation Data'!$D$31,0,10*ROW('Sanitation Data'!D38)))</f>
        <v/>
      </c>
      <c r="CO44" s="297" t="str">
        <f ca="true">+IF(OFFSET('Sanitation Data'!$D$32,0,10*ROW('Sanitation Data'!D38))="","",OFFSET('Sanitation Data'!$D$32,0,10*ROW('Sanitation Data'!D38)))</f>
        <v/>
      </c>
      <c r="CP44" s="297" t="str">
        <f ca="true">+IF(OFFSET('Sanitation Data'!$E$28,0,10*ROW('Sanitation Data'!E38))="","",OFFSET('Sanitation Data'!$E$28,0,10*ROW('Sanitation Data'!E38)))</f>
        <v/>
      </c>
      <c r="CQ44" s="297" t="str">
        <f ca="true">+IF(OFFSET('Sanitation Data'!$E$29,0,10*ROW('Sanitation Data'!E38))="","",OFFSET('Sanitation Data'!$E$29,0,10*ROW('Sanitation Data'!E38)))</f>
        <v/>
      </c>
      <c r="CR44" s="297" t="str">
        <f ca="true">+IF(OFFSET('Sanitation Data'!$E$30,0,10*ROW('Sanitation Data'!E38))="","",OFFSET('Sanitation Data'!$E$30,0,10*ROW('Sanitation Data'!E38)))</f>
        <v/>
      </c>
      <c r="CS44" s="297" t="str">
        <f ca="true">+IF(OFFSET('Sanitation Data'!$E$31,0,10*ROW('Sanitation Data'!E38))="","",OFFSET('Sanitation Data'!$E$31,0,10*ROW('Sanitation Data'!E38)))</f>
        <v/>
      </c>
      <c r="CT44" s="297" t="str">
        <f ca="true">+IF(OFFSET('Sanitation Data'!$E$32,0,10*ROW('Sanitation Data'!E38))="","",OFFSET('Sanitation Data'!$E$32,0,10*ROW('Sanitation Data'!E38)))</f>
        <v/>
      </c>
      <c r="CU44" s="297" t="str">
        <f ca="true">+IF(OFFSET('Sanitation Data'!$F$28,0,10*ROW('Sanitation Data'!F38))="","",OFFSET('Sanitation Data'!$F$28,0,10*ROW('Sanitation Data'!F38)))</f>
        <v/>
      </c>
      <c r="CV44" s="297" t="str">
        <f ca="true">+IF(OFFSET('Sanitation Data'!$F$29,0,10*ROW('Sanitation Data'!F38))="","",OFFSET('Sanitation Data'!$F$29,0,10*ROW('Sanitation Data'!F38)))</f>
        <v/>
      </c>
      <c r="CW44" s="297" t="str">
        <f ca="true">+IF(OFFSET('Sanitation Data'!$F$30,0,10*ROW('Sanitation Data'!F38))="","",OFFSET('Sanitation Data'!$F$30,0,10*ROW('Sanitation Data'!F38)))</f>
        <v/>
      </c>
      <c r="CX44" s="297" t="str">
        <f ca="true">+IF(OFFSET('Sanitation Data'!$F$31,0,10*ROW('Sanitation Data'!F38))="","",OFFSET('Sanitation Data'!$F$31,0,10*ROW('Sanitation Data'!F38)))</f>
        <v/>
      </c>
      <c r="CY44" s="297" t="str">
        <f ca="true">+IF(OFFSET('Sanitation Data'!$F$32,0,10*ROW('Sanitation Data'!F38))="","",OFFSET('Sanitation Data'!$F$32,0,10*ROW('Sanitation Data'!F38)))</f>
        <v/>
      </c>
      <c r="CZ44" s="297" t="str">
        <f ca="true">+IF(OFFSET('Sanitation Data'!$G$28,0,10*ROW('Sanitation Data'!G38))="","",OFFSET('Sanitation Data'!$G$28,0,10*ROW('Sanitation Data'!G38)))</f>
        <v/>
      </c>
      <c r="DA44" s="297" t="str">
        <f ca="true">+IF(OFFSET('Sanitation Data'!$G$29,0,10*ROW('Sanitation Data'!G38))="","",OFFSET('Sanitation Data'!$G$29,0,10*ROW('Sanitation Data'!G38)))</f>
        <v/>
      </c>
      <c r="DB44" s="297" t="str">
        <f ca="true">+IF(OFFSET('Sanitation Data'!$G$30,0,10*ROW('Sanitation Data'!G38))="","",OFFSET('Sanitation Data'!$G$30,0,10*ROW('Sanitation Data'!G38)))</f>
        <v/>
      </c>
      <c r="DC44" s="297" t="str">
        <f ca="true">+IF(OFFSET('Sanitation Data'!$G$31,0,10*ROW('Sanitation Data'!G38))="","",OFFSET('Sanitation Data'!$G$31,0,10*ROW('Sanitation Data'!G38)))</f>
        <v/>
      </c>
      <c r="DD44" s="297" t="str">
        <f ca="true">+IF(OFFSET('Sanitation Data'!$G$32,0,10*ROW('Sanitation Data'!G38))="","",OFFSET('Sanitation Data'!$G$32,0,10*ROW('Sanitation Data'!G38)))</f>
        <v/>
      </c>
      <c r="DE44" s="297" t="str">
        <f ca="true">+IF(OFFSET('Sanitation Data'!$H$28,0,10*ROW('Sanitation Data'!H38))="","",OFFSET('Sanitation Data'!$H$28,0,10*ROW('Sanitation Data'!H38)))</f>
        <v/>
      </c>
      <c r="DF44" s="297" t="str">
        <f ca="true">+IF(OFFSET('Sanitation Data'!$H$29,0,10*ROW('Sanitation Data'!H38))="","",OFFSET('Sanitation Data'!$H$29,0,10*ROW('Sanitation Data'!H38)))</f>
        <v/>
      </c>
      <c r="DG44" s="297" t="str">
        <f ca="true">+IF(OFFSET('Sanitation Data'!$H$30,0,10*ROW('Sanitation Data'!H38))="","",OFFSET('Sanitation Data'!$H$30,0,10*ROW('Sanitation Data'!H38)))</f>
        <v/>
      </c>
      <c r="DH44" s="297" t="str">
        <f ca="true">+IF(OFFSET('Sanitation Data'!$H$31,0,10*ROW('Sanitation Data'!H38))="","",OFFSET('Sanitation Data'!$H$31,0,10*ROW('Sanitation Data'!H38)))</f>
        <v/>
      </c>
      <c r="DI44" s="297" t="str">
        <f ca="true">+IF(OFFSET('Sanitation Data'!$H$32,0,10*ROW('Sanitation Data'!H38))="","",OFFSET('Sanitation Data'!$H$32,0,10*ROW('Sanitation Data'!H38)))</f>
        <v/>
      </c>
      <c r="DJ44" s="297" t="str">
        <f ca="true">+IF(OFFSET('Sanitation Data'!$I$28,0,10*ROW('Sanitation Data'!I38))="","",OFFSET('Sanitation Data'!$I$28,0,10*ROW('Sanitation Data'!I38)))</f>
        <v/>
      </c>
      <c r="DK44" s="297" t="str">
        <f ca="true">+IF(OFFSET('Sanitation Data'!$I$29,0,10*ROW('Sanitation Data'!I38))="","",OFFSET('Sanitation Data'!$I$29,0,10*ROW('Sanitation Data'!I38)))</f>
        <v/>
      </c>
      <c r="DL44" s="297" t="str">
        <f ca="true">+IF(OFFSET('Sanitation Data'!$I$30,0,10*ROW('Sanitation Data'!I38))="","",OFFSET('Sanitation Data'!$I$30,0,10*ROW('Sanitation Data'!I38)))</f>
        <v/>
      </c>
      <c r="DM44" s="297" t="str">
        <f ca="true">+IF(OFFSET('Sanitation Data'!$I$31,0,10*ROW('Sanitation Data'!I38))="","",OFFSET('Sanitation Data'!$I$31,0,10*ROW('Sanitation Data'!I38)))</f>
        <v/>
      </c>
      <c r="DN44" s="297" t="str">
        <f ca="true">+IF(OFFSET('Sanitation Data'!$I$32,0,10*ROW('Sanitation Data'!I38))="","",OFFSET('Sanitation Data'!$I$32,0,10*ROW('Sanitation Data'!I38)))</f>
        <v/>
      </c>
      <c r="DO44" s="297" t="str">
        <f ca="true">+IF(OFFSET('Hygiene Data'!$D$11,0,10*ROW('Hygiene Data'!D38))="","",OFFSET('Hygiene Data'!$D$11,0,10*ROW('Hygiene Data'!D38)))</f>
        <v/>
      </c>
      <c r="DP44" s="297" t="str">
        <f ca="true">+IF(OFFSET('Hygiene Data'!$D$12,0,10*ROW('Hygiene Data'!D38))="","",OFFSET('Hygiene Data'!$D$12,0,10*ROW('Hygiene Data'!D38)))</f>
        <v/>
      </c>
      <c r="DQ44" s="297" t="str">
        <f ca="true">+IF(OFFSET('Hygiene Data'!$D$13,0,10*ROW('Hygiene Data'!D38))="","",OFFSET('Hygiene Data'!$D$13,0,10*ROW('Hygiene Data'!D38)))</f>
        <v/>
      </c>
      <c r="DR44" s="297" t="str">
        <f ca="true">+IF(OFFSET('Hygiene Data'!$E$11,0,10*ROW('Hygiene Data'!E38))="","",OFFSET('Hygiene Data'!$E$11,0,10*ROW('Hygiene Data'!E38)))</f>
        <v/>
      </c>
      <c r="DS44" s="297" t="str">
        <f ca="true">+IF(OFFSET('Hygiene Data'!$E$12,0,10*ROW('Hygiene Data'!E38))="","",OFFSET('Hygiene Data'!$E$12,0,10*ROW('Hygiene Data'!E38)))</f>
        <v/>
      </c>
      <c r="DT44" s="297" t="str">
        <f ca="true">+IF(OFFSET('Hygiene Data'!$E$13,0,10*ROW('Hygiene Data'!E38))="","",OFFSET('Hygiene Data'!$E$13,0,10*ROW('Hygiene Data'!E38)))</f>
        <v/>
      </c>
      <c r="DU44" s="297" t="str">
        <f ca="true">+IF(OFFSET('Hygiene Data'!$F$11,0,10*ROW('Hygiene Data'!F38))="","",OFFSET('Hygiene Data'!$F$11,0,10*ROW('Hygiene Data'!F38)))</f>
        <v/>
      </c>
      <c r="DV44" s="297" t="str">
        <f ca="true">+IF(OFFSET('Hygiene Data'!$F$12,0,10*ROW('Hygiene Data'!F38))="","",OFFSET('Hygiene Data'!$F$12,0,10*ROW('Hygiene Data'!F38)))</f>
        <v/>
      </c>
      <c r="DW44" s="297" t="str">
        <f ca="true">+IF(OFFSET('Hygiene Data'!$F$13,0,10*ROW('Hygiene Data'!F38))="","",OFFSET('Hygiene Data'!$F$13,0,10*ROW('Hygiene Data'!F38)))</f>
        <v/>
      </c>
      <c r="DX44" s="297" t="str">
        <f ca="true">+IF(OFFSET('Hygiene Data'!$G$11,0,10*ROW('Hygiene Data'!G38))="","",OFFSET('Hygiene Data'!$G$11,0,10*ROW('Hygiene Data'!G38)))</f>
        <v/>
      </c>
      <c r="DY44" s="297" t="str">
        <f ca="true">+IF(OFFSET('Hygiene Data'!$G$12,0,10*ROW('Hygiene Data'!G38))="","",OFFSET('Hygiene Data'!$G$12,0,10*ROW('Hygiene Data'!G38)))</f>
        <v/>
      </c>
      <c r="DZ44" s="297" t="str">
        <f ca="true">+IF(OFFSET('Hygiene Data'!$G$13,0,10*ROW('Hygiene Data'!G38))="","",OFFSET('Hygiene Data'!$G$13,0,10*ROW('Hygiene Data'!G38)))</f>
        <v/>
      </c>
      <c r="EA44" s="297" t="str">
        <f ca="true">+IF(OFFSET('Hygiene Data'!$H$11,0,10*ROW('Hygiene Data'!H38))="","",OFFSET('Hygiene Data'!$H$11,0,10*ROW('Hygiene Data'!H38)))</f>
        <v/>
      </c>
      <c r="EB44" s="297" t="str">
        <f ca="true">+IF(OFFSET('Hygiene Data'!$H$12,0,10*ROW('Hygiene Data'!H38))="","",OFFSET('Hygiene Data'!$H$12,0,10*ROW('Hygiene Data'!H38)))</f>
        <v/>
      </c>
      <c r="EC44" s="297" t="str">
        <f ca="true">+IF(OFFSET('Hygiene Data'!$H$13,0,10*ROW('Hygiene Data'!H38))="","",OFFSET('Hygiene Data'!$H$13,0,10*ROW('Hygiene Data'!H38)))</f>
        <v/>
      </c>
      <c r="ED44" s="297" t="str">
        <f ca="true">+IF(OFFSET('Hygiene Data'!$I$11,0,10*ROW('Hygiene Data'!I38))="","",OFFSET('Hygiene Data'!$I$11,0,10*ROW('Hygiene Data'!I38)))</f>
        <v/>
      </c>
      <c r="EE44" s="297" t="str">
        <f ca="true">+IF(OFFSET('Hygiene Data'!$I$12,0,10*ROW('Hygiene Data'!I38))="","",OFFSET('Hygiene Data'!$I$12,0,10*ROW('Hygiene Data'!I38)))</f>
        <v/>
      </c>
      <c r="EF44" s="297"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53"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97"/>
      <c r="BS45" s="297" t="str">
        <f ca="true">+IF(OFFSET('Water Data'!$D$27,0,10*ROW('Water Data'!D39))="","",OFFSET('Water Data'!$D$27,0,10*ROW('Water Data'!D39)))</f>
        <v/>
      </c>
      <c r="BT45" s="297" t="str">
        <f ca="true">+IF(OFFSET('Water Data'!$D$28,0,10*ROW('Water Data'!D39))="","",OFFSET('Water Data'!$D$28,0,10*ROW('Water Data'!D39)))</f>
        <v/>
      </c>
      <c r="BU45" s="297" t="str">
        <f ca="true">+IF(OFFSET('Water Data'!$D$29,0,10*ROW('Water Data'!D39))="","",OFFSET('Water Data'!$D$29,0,10*ROW('Water Data'!D39)))</f>
        <v/>
      </c>
      <c r="BV45" s="297" t="str">
        <f ca="true">+IF(OFFSET('Water Data'!$E$27,0,10*ROW('Water Data'!E39))="","",OFFSET('Water Data'!$E$27,0,10*ROW('Water Data'!E39)))</f>
        <v/>
      </c>
      <c r="BW45" s="297" t="str">
        <f ca="true">+IF(OFFSET('Water Data'!$E$28,0,10*ROW('Water Data'!E39))="","",OFFSET('Water Data'!$E$28,0,10*ROW('Water Data'!E39)))</f>
        <v/>
      </c>
      <c r="BX45" s="297" t="str">
        <f ca="true">+IF(OFFSET('Water Data'!$E$29,0,10*ROW('Water Data'!E39))="","",OFFSET('Water Data'!$E$29,0,10*ROW('Water Data'!E39)))</f>
        <v/>
      </c>
      <c r="BY45" s="297" t="str">
        <f ca="true">+IF(OFFSET('Water Data'!$F$27,0,10*ROW('Water Data'!F39))="","",OFFSET('Water Data'!$F$27,0,10*ROW('Water Data'!F39)))</f>
        <v/>
      </c>
      <c r="BZ45" s="297" t="str">
        <f ca="true">+IF(OFFSET('Water Data'!$F$28,0,10*ROW('Water Data'!F39))="","",OFFSET('Water Data'!$F$28,0,10*ROW('Water Data'!F39)))</f>
        <v/>
      </c>
      <c r="CA45" s="297" t="str">
        <f ca="true">+IF(OFFSET('Water Data'!$F$29,0,10*ROW('Water Data'!F39))="","",OFFSET('Water Data'!$F$29,0,10*ROW('Water Data'!F39)))</f>
        <v/>
      </c>
      <c r="CB45" s="297" t="str">
        <f ca="true">+IF(OFFSET('Water Data'!$G$27,0,10*ROW('Water Data'!G39))="","",OFFSET('Water Data'!$G$27,0,10*ROW('Water Data'!G39)))</f>
        <v/>
      </c>
      <c r="CC45" s="297" t="str">
        <f ca="true">+IF(OFFSET('Water Data'!$G$28,0,10*ROW('Water Data'!G39))="","",OFFSET('Water Data'!$G$28,0,10*ROW('Water Data'!G39)))</f>
        <v/>
      </c>
      <c r="CD45" s="297" t="str">
        <f ca="true">+IF(OFFSET('Water Data'!$G$29,0,10*ROW('Water Data'!G39))="","",OFFSET('Water Data'!$G$29,0,10*ROW('Water Data'!G39)))</f>
        <v/>
      </c>
      <c r="CE45" s="297" t="str">
        <f ca="true">+IF(OFFSET('Water Data'!$H$27,0,10*ROW('Water Data'!H39))="","",OFFSET('Water Data'!$H$27,0,10*ROW('Water Data'!H39)))</f>
        <v/>
      </c>
      <c r="CF45" s="297" t="str">
        <f ca="true">+IF(OFFSET('Water Data'!$H$28,0,10*ROW('Water Data'!H39))="","",OFFSET('Water Data'!$H$28,0,10*ROW('Water Data'!H39)))</f>
        <v/>
      </c>
      <c r="CG45" s="297" t="str">
        <f ca="true">+IF(OFFSET('Water Data'!$H$29,0,10*ROW('Water Data'!H39))="","",OFFSET('Water Data'!$H$29,0,10*ROW('Water Data'!H39)))</f>
        <v/>
      </c>
      <c r="CH45" s="297" t="str">
        <f ca="true">+IF(OFFSET('Water Data'!$I$27,0,10*ROW('Water Data'!I39))="","",OFFSET('Water Data'!$I$27,0,10*ROW('Water Data'!I39)))</f>
        <v/>
      </c>
      <c r="CI45" s="297" t="str">
        <f ca="true">+IF(OFFSET('Water Data'!$I$28,0,10*ROW('Water Data'!I39))="","",OFFSET('Water Data'!$I$28,0,10*ROW('Water Data'!I39)))</f>
        <v/>
      </c>
      <c r="CJ45" s="297" t="str">
        <f ca="true">+IF(OFFSET('Water Data'!$I$29,0,10*ROW('Water Data'!I39))="","",OFFSET('Water Data'!$I$29,0,10*ROW('Water Data'!I39)))</f>
        <v/>
      </c>
      <c r="CK45" s="297" t="str">
        <f ca="true">+IF(OFFSET('Sanitation Data'!$D$28,0,10*ROW('Sanitation Data'!D39))="","",OFFSET('Sanitation Data'!$D$28,0,10*ROW('Sanitation Data'!D39)))</f>
        <v/>
      </c>
      <c r="CL45" s="297" t="str">
        <f ca="true">+IF(OFFSET('Sanitation Data'!$D$29,0,10*ROW('Sanitation Data'!D39))="","",OFFSET('Sanitation Data'!$D$29,0,10*ROW('Sanitation Data'!D39)))</f>
        <v/>
      </c>
      <c r="CM45" s="297" t="str">
        <f ca="true">+IF(OFFSET('Sanitation Data'!$D$30,0,10*ROW('Sanitation Data'!D39))="","",OFFSET('Sanitation Data'!$D$30,0,10*ROW('Sanitation Data'!D39)))</f>
        <v/>
      </c>
      <c r="CN45" s="297" t="str">
        <f ca="true">+IF(OFFSET('Sanitation Data'!$D$31,0,10*ROW('Sanitation Data'!D39))="","",OFFSET('Sanitation Data'!$D$31,0,10*ROW('Sanitation Data'!D39)))</f>
        <v/>
      </c>
      <c r="CO45" s="297" t="str">
        <f ca="true">+IF(OFFSET('Sanitation Data'!$D$32,0,10*ROW('Sanitation Data'!D39))="","",OFFSET('Sanitation Data'!$D$32,0,10*ROW('Sanitation Data'!D39)))</f>
        <v/>
      </c>
      <c r="CP45" s="297" t="str">
        <f ca="true">+IF(OFFSET('Sanitation Data'!$E$28,0,10*ROW('Sanitation Data'!E39))="","",OFFSET('Sanitation Data'!$E$28,0,10*ROW('Sanitation Data'!E39)))</f>
        <v/>
      </c>
      <c r="CQ45" s="297" t="str">
        <f ca="true">+IF(OFFSET('Sanitation Data'!$E$29,0,10*ROW('Sanitation Data'!E39))="","",OFFSET('Sanitation Data'!$E$29,0,10*ROW('Sanitation Data'!E39)))</f>
        <v/>
      </c>
      <c r="CR45" s="297" t="str">
        <f ca="true">+IF(OFFSET('Sanitation Data'!$E$30,0,10*ROW('Sanitation Data'!E39))="","",OFFSET('Sanitation Data'!$E$30,0,10*ROW('Sanitation Data'!E39)))</f>
        <v/>
      </c>
      <c r="CS45" s="297" t="str">
        <f ca="true">+IF(OFFSET('Sanitation Data'!$E$31,0,10*ROW('Sanitation Data'!E39))="","",OFFSET('Sanitation Data'!$E$31,0,10*ROW('Sanitation Data'!E39)))</f>
        <v/>
      </c>
      <c r="CT45" s="297" t="str">
        <f ca="true">+IF(OFFSET('Sanitation Data'!$E$32,0,10*ROW('Sanitation Data'!E39))="","",OFFSET('Sanitation Data'!$E$32,0,10*ROW('Sanitation Data'!E39)))</f>
        <v/>
      </c>
      <c r="CU45" s="297" t="str">
        <f ca="true">+IF(OFFSET('Sanitation Data'!$F$28,0,10*ROW('Sanitation Data'!F39))="","",OFFSET('Sanitation Data'!$F$28,0,10*ROW('Sanitation Data'!F39)))</f>
        <v/>
      </c>
      <c r="CV45" s="297" t="str">
        <f ca="true">+IF(OFFSET('Sanitation Data'!$F$29,0,10*ROW('Sanitation Data'!F39))="","",OFFSET('Sanitation Data'!$F$29,0,10*ROW('Sanitation Data'!F39)))</f>
        <v/>
      </c>
      <c r="CW45" s="297" t="str">
        <f ca="true">+IF(OFFSET('Sanitation Data'!$F$30,0,10*ROW('Sanitation Data'!F39))="","",OFFSET('Sanitation Data'!$F$30,0,10*ROW('Sanitation Data'!F39)))</f>
        <v/>
      </c>
      <c r="CX45" s="297" t="str">
        <f ca="true">+IF(OFFSET('Sanitation Data'!$F$31,0,10*ROW('Sanitation Data'!F39))="","",OFFSET('Sanitation Data'!$F$31,0,10*ROW('Sanitation Data'!F39)))</f>
        <v/>
      </c>
      <c r="CY45" s="297" t="str">
        <f ca="true">+IF(OFFSET('Sanitation Data'!$F$32,0,10*ROW('Sanitation Data'!F39))="","",OFFSET('Sanitation Data'!$F$32,0,10*ROW('Sanitation Data'!F39)))</f>
        <v/>
      </c>
      <c r="CZ45" s="297" t="str">
        <f ca="true">+IF(OFFSET('Sanitation Data'!$G$28,0,10*ROW('Sanitation Data'!G39))="","",OFFSET('Sanitation Data'!$G$28,0,10*ROW('Sanitation Data'!G39)))</f>
        <v/>
      </c>
      <c r="DA45" s="297" t="str">
        <f ca="true">+IF(OFFSET('Sanitation Data'!$G$29,0,10*ROW('Sanitation Data'!G39))="","",OFFSET('Sanitation Data'!$G$29,0,10*ROW('Sanitation Data'!G39)))</f>
        <v/>
      </c>
      <c r="DB45" s="297" t="str">
        <f ca="true">+IF(OFFSET('Sanitation Data'!$G$30,0,10*ROW('Sanitation Data'!G39))="","",OFFSET('Sanitation Data'!$G$30,0,10*ROW('Sanitation Data'!G39)))</f>
        <v/>
      </c>
      <c r="DC45" s="297" t="str">
        <f ca="true">+IF(OFFSET('Sanitation Data'!$G$31,0,10*ROW('Sanitation Data'!G39))="","",OFFSET('Sanitation Data'!$G$31,0,10*ROW('Sanitation Data'!G39)))</f>
        <v/>
      </c>
      <c r="DD45" s="297" t="str">
        <f ca="true">+IF(OFFSET('Sanitation Data'!$G$32,0,10*ROW('Sanitation Data'!G39))="","",OFFSET('Sanitation Data'!$G$32,0,10*ROW('Sanitation Data'!G39)))</f>
        <v/>
      </c>
      <c r="DE45" s="297" t="str">
        <f ca="true">+IF(OFFSET('Sanitation Data'!$H$28,0,10*ROW('Sanitation Data'!H39))="","",OFFSET('Sanitation Data'!$H$28,0,10*ROW('Sanitation Data'!H39)))</f>
        <v/>
      </c>
      <c r="DF45" s="297" t="str">
        <f ca="true">+IF(OFFSET('Sanitation Data'!$H$29,0,10*ROW('Sanitation Data'!H39))="","",OFFSET('Sanitation Data'!$H$29,0,10*ROW('Sanitation Data'!H39)))</f>
        <v/>
      </c>
      <c r="DG45" s="297" t="str">
        <f ca="true">+IF(OFFSET('Sanitation Data'!$H$30,0,10*ROW('Sanitation Data'!H39))="","",OFFSET('Sanitation Data'!$H$30,0,10*ROW('Sanitation Data'!H39)))</f>
        <v/>
      </c>
      <c r="DH45" s="297" t="str">
        <f ca="true">+IF(OFFSET('Sanitation Data'!$H$31,0,10*ROW('Sanitation Data'!H39))="","",OFFSET('Sanitation Data'!$H$31,0,10*ROW('Sanitation Data'!H39)))</f>
        <v/>
      </c>
      <c r="DI45" s="297" t="str">
        <f ca="true">+IF(OFFSET('Sanitation Data'!$H$32,0,10*ROW('Sanitation Data'!H39))="","",OFFSET('Sanitation Data'!$H$32,0,10*ROW('Sanitation Data'!H39)))</f>
        <v/>
      </c>
      <c r="DJ45" s="297" t="str">
        <f ca="true">+IF(OFFSET('Sanitation Data'!$I$28,0,10*ROW('Sanitation Data'!I39))="","",OFFSET('Sanitation Data'!$I$28,0,10*ROW('Sanitation Data'!I39)))</f>
        <v/>
      </c>
      <c r="DK45" s="297" t="str">
        <f ca="true">+IF(OFFSET('Sanitation Data'!$I$29,0,10*ROW('Sanitation Data'!I39))="","",OFFSET('Sanitation Data'!$I$29,0,10*ROW('Sanitation Data'!I39)))</f>
        <v/>
      </c>
      <c r="DL45" s="297" t="str">
        <f ca="true">+IF(OFFSET('Sanitation Data'!$I$30,0,10*ROW('Sanitation Data'!I39))="","",OFFSET('Sanitation Data'!$I$30,0,10*ROW('Sanitation Data'!I39)))</f>
        <v/>
      </c>
      <c r="DM45" s="297" t="str">
        <f ca="true">+IF(OFFSET('Sanitation Data'!$I$31,0,10*ROW('Sanitation Data'!I39))="","",OFFSET('Sanitation Data'!$I$31,0,10*ROW('Sanitation Data'!I39)))</f>
        <v/>
      </c>
      <c r="DN45" s="297" t="str">
        <f ca="true">+IF(OFFSET('Sanitation Data'!$I$32,0,10*ROW('Sanitation Data'!I39))="","",OFFSET('Sanitation Data'!$I$32,0,10*ROW('Sanitation Data'!I39)))</f>
        <v/>
      </c>
      <c r="DO45" s="297" t="str">
        <f ca="true">+IF(OFFSET('Hygiene Data'!$D$11,0,10*ROW('Hygiene Data'!D39))="","",OFFSET('Hygiene Data'!$D$11,0,10*ROW('Hygiene Data'!D39)))</f>
        <v/>
      </c>
      <c r="DP45" s="297" t="str">
        <f ca="true">+IF(OFFSET('Hygiene Data'!$D$12,0,10*ROW('Hygiene Data'!D39))="","",OFFSET('Hygiene Data'!$D$12,0,10*ROW('Hygiene Data'!D39)))</f>
        <v/>
      </c>
      <c r="DQ45" s="297" t="str">
        <f ca="true">+IF(OFFSET('Hygiene Data'!$D$13,0,10*ROW('Hygiene Data'!D39))="","",OFFSET('Hygiene Data'!$D$13,0,10*ROW('Hygiene Data'!D39)))</f>
        <v/>
      </c>
      <c r="DR45" s="297" t="str">
        <f ca="true">+IF(OFFSET('Hygiene Data'!$E$11,0,10*ROW('Hygiene Data'!E39))="","",OFFSET('Hygiene Data'!$E$11,0,10*ROW('Hygiene Data'!E39)))</f>
        <v/>
      </c>
      <c r="DS45" s="297" t="str">
        <f ca="true">+IF(OFFSET('Hygiene Data'!$E$12,0,10*ROW('Hygiene Data'!E39))="","",OFFSET('Hygiene Data'!$E$12,0,10*ROW('Hygiene Data'!E39)))</f>
        <v/>
      </c>
      <c r="DT45" s="297" t="str">
        <f ca="true">+IF(OFFSET('Hygiene Data'!$E$13,0,10*ROW('Hygiene Data'!E39))="","",OFFSET('Hygiene Data'!$E$13,0,10*ROW('Hygiene Data'!E39)))</f>
        <v/>
      </c>
      <c r="DU45" s="297" t="str">
        <f ca="true">+IF(OFFSET('Hygiene Data'!$F$11,0,10*ROW('Hygiene Data'!F39))="","",OFFSET('Hygiene Data'!$F$11,0,10*ROW('Hygiene Data'!F39)))</f>
        <v/>
      </c>
      <c r="DV45" s="297" t="str">
        <f ca="true">+IF(OFFSET('Hygiene Data'!$F$12,0,10*ROW('Hygiene Data'!F39))="","",OFFSET('Hygiene Data'!$F$12,0,10*ROW('Hygiene Data'!F39)))</f>
        <v/>
      </c>
      <c r="DW45" s="297" t="str">
        <f ca="true">+IF(OFFSET('Hygiene Data'!$F$13,0,10*ROW('Hygiene Data'!F39))="","",OFFSET('Hygiene Data'!$F$13,0,10*ROW('Hygiene Data'!F39)))</f>
        <v/>
      </c>
      <c r="DX45" s="297" t="str">
        <f ca="true">+IF(OFFSET('Hygiene Data'!$G$11,0,10*ROW('Hygiene Data'!G39))="","",OFFSET('Hygiene Data'!$G$11,0,10*ROW('Hygiene Data'!G39)))</f>
        <v/>
      </c>
      <c r="DY45" s="297" t="str">
        <f ca="true">+IF(OFFSET('Hygiene Data'!$G$12,0,10*ROW('Hygiene Data'!G39))="","",OFFSET('Hygiene Data'!$G$12,0,10*ROW('Hygiene Data'!G39)))</f>
        <v/>
      </c>
      <c r="DZ45" s="297" t="str">
        <f ca="true">+IF(OFFSET('Hygiene Data'!$G$13,0,10*ROW('Hygiene Data'!G39))="","",OFFSET('Hygiene Data'!$G$13,0,10*ROW('Hygiene Data'!G39)))</f>
        <v/>
      </c>
      <c r="EA45" s="297" t="str">
        <f ca="true">+IF(OFFSET('Hygiene Data'!$H$11,0,10*ROW('Hygiene Data'!H39))="","",OFFSET('Hygiene Data'!$H$11,0,10*ROW('Hygiene Data'!H39)))</f>
        <v/>
      </c>
      <c r="EB45" s="297" t="str">
        <f ca="true">+IF(OFFSET('Hygiene Data'!$H$12,0,10*ROW('Hygiene Data'!H39))="","",OFFSET('Hygiene Data'!$H$12,0,10*ROW('Hygiene Data'!H39)))</f>
        <v/>
      </c>
      <c r="EC45" s="297" t="str">
        <f ca="true">+IF(OFFSET('Hygiene Data'!$H$13,0,10*ROW('Hygiene Data'!H39))="","",OFFSET('Hygiene Data'!$H$13,0,10*ROW('Hygiene Data'!H39)))</f>
        <v/>
      </c>
      <c r="ED45" s="297" t="str">
        <f ca="true">+IF(OFFSET('Hygiene Data'!$I$11,0,10*ROW('Hygiene Data'!I39))="","",OFFSET('Hygiene Data'!$I$11,0,10*ROW('Hygiene Data'!I39)))</f>
        <v/>
      </c>
      <c r="EE45" s="297" t="str">
        <f ca="true">+IF(OFFSET('Hygiene Data'!$I$12,0,10*ROW('Hygiene Data'!I39))="","",OFFSET('Hygiene Data'!$I$12,0,10*ROW('Hygiene Data'!I39)))</f>
        <v/>
      </c>
      <c r="EF45" s="297"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53"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97"/>
      <c r="BS46" s="297" t="str">
        <f ca="true">+IF(OFFSET('Water Data'!$D$27,0,10*ROW('Water Data'!D40))="","",OFFSET('Water Data'!$D$27,0,10*ROW('Water Data'!D40)))</f>
        <v/>
      </c>
      <c r="BT46" s="297" t="str">
        <f ca="true">+IF(OFFSET('Water Data'!$D$28,0,10*ROW('Water Data'!D40))="","",OFFSET('Water Data'!$D$28,0,10*ROW('Water Data'!D40)))</f>
        <v/>
      </c>
      <c r="BU46" s="297" t="str">
        <f ca="true">+IF(OFFSET('Water Data'!$D$29,0,10*ROW('Water Data'!D40))="","",OFFSET('Water Data'!$D$29,0,10*ROW('Water Data'!D40)))</f>
        <v/>
      </c>
      <c r="BV46" s="297" t="str">
        <f ca="true">+IF(OFFSET('Water Data'!$E$27,0,10*ROW('Water Data'!E40))="","",OFFSET('Water Data'!$E$27,0,10*ROW('Water Data'!E40)))</f>
        <v/>
      </c>
      <c r="BW46" s="297" t="str">
        <f ca="true">+IF(OFFSET('Water Data'!$E$28,0,10*ROW('Water Data'!E40))="","",OFFSET('Water Data'!$E$28,0,10*ROW('Water Data'!E40)))</f>
        <v/>
      </c>
      <c r="BX46" s="297" t="str">
        <f ca="true">+IF(OFFSET('Water Data'!$E$29,0,10*ROW('Water Data'!E40))="","",OFFSET('Water Data'!$E$29,0,10*ROW('Water Data'!E40)))</f>
        <v/>
      </c>
      <c r="BY46" s="297" t="str">
        <f ca="true">+IF(OFFSET('Water Data'!$F$27,0,10*ROW('Water Data'!F40))="","",OFFSET('Water Data'!$F$27,0,10*ROW('Water Data'!F40)))</f>
        <v/>
      </c>
      <c r="BZ46" s="297" t="str">
        <f ca="true">+IF(OFFSET('Water Data'!$F$28,0,10*ROW('Water Data'!F40))="","",OFFSET('Water Data'!$F$28,0,10*ROW('Water Data'!F40)))</f>
        <v/>
      </c>
      <c r="CA46" s="297" t="str">
        <f ca="true">+IF(OFFSET('Water Data'!$F$29,0,10*ROW('Water Data'!F40))="","",OFFSET('Water Data'!$F$29,0,10*ROW('Water Data'!F40)))</f>
        <v/>
      </c>
      <c r="CB46" s="297" t="str">
        <f ca="true">+IF(OFFSET('Water Data'!$G$27,0,10*ROW('Water Data'!G40))="","",OFFSET('Water Data'!$G$27,0,10*ROW('Water Data'!G40)))</f>
        <v/>
      </c>
      <c r="CC46" s="297" t="str">
        <f ca="true">+IF(OFFSET('Water Data'!$G$28,0,10*ROW('Water Data'!G40))="","",OFFSET('Water Data'!$G$28,0,10*ROW('Water Data'!G40)))</f>
        <v/>
      </c>
      <c r="CD46" s="297" t="str">
        <f ca="true">+IF(OFFSET('Water Data'!$G$29,0,10*ROW('Water Data'!G40))="","",OFFSET('Water Data'!$G$29,0,10*ROW('Water Data'!G40)))</f>
        <v/>
      </c>
      <c r="CE46" s="297" t="str">
        <f ca="true">+IF(OFFSET('Water Data'!$H$27,0,10*ROW('Water Data'!H40))="","",OFFSET('Water Data'!$H$27,0,10*ROW('Water Data'!H40)))</f>
        <v/>
      </c>
      <c r="CF46" s="297" t="str">
        <f ca="true">+IF(OFFSET('Water Data'!$H$28,0,10*ROW('Water Data'!H40))="","",OFFSET('Water Data'!$H$28,0,10*ROW('Water Data'!H40)))</f>
        <v/>
      </c>
      <c r="CG46" s="297" t="str">
        <f ca="true">+IF(OFFSET('Water Data'!$H$29,0,10*ROW('Water Data'!H40))="","",OFFSET('Water Data'!$H$29,0,10*ROW('Water Data'!H40)))</f>
        <v/>
      </c>
      <c r="CH46" s="297" t="str">
        <f ca="true">+IF(OFFSET('Water Data'!$I$27,0,10*ROW('Water Data'!I40))="","",OFFSET('Water Data'!$I$27,0,10*ROW('Water Data'!I40)))</f>
        <v/>
      </c>
      <c r="CI46" s="297" t="str">
        <f ca="true">+IF(OFFSET('Water Data'!$I$28,0,10*ROW('Water Data'!I40))="","",OFFSET('Water Data'!$I$28,0,10*ROW('Water Data'!I40)))</f>
        <v/>
      </c>
      <c r="CJ46" s="297" t="str">
        <f ca="true">+IF(OFFSET('Water Data'!$I$29,0,10*ROW('Water Data'!I40))="","",OFFSET('Water Data'!$I$29,0,10*ROW('Water Data'!I40)))</f>
        <v/>
      </c>
      <c r="CK46" s="297" t="str">
        <f ca="true">+IF(OFFSET('Sanitation Data'!$D$28,0,10*ROW('Sanitation Data'!D40))="","",OFFSET('Sanitation Data'!$D$28,0,10*ROW('Sanitation Data'!D40)))</f>
        <v/>
      </c>
      <c r="CL46" s="297" t="str">
        <f ca="true">+IF(OFFSET('Sanitation Data'!$D$29,0,10*ROW('Sanitation Data'!D40))="","",OFFSET('Sanitation Data'!$D$29,0,10*ROW('Sanitation Data'!D40)))</f>
        <v/>
      </c>
      <c r="CM46" s="297" t="str">
        <f ca="true">+IF(OFFSET('Sanitation Data'!$D$30,0,10*ROW('Sanitation Data'!D40))="","",OFFSET('Sanitation Data'!$D$30,0,10*ROW('Sanitation Data'!D40)))</f>
        <v/>
      </c>
      <c r="CN46" s="297" t="str">
        <f ca="true">+IF(OFFSET('Sanitation Data'!$D$31,0,10*ROW('Sanitation Data'!D40))="","",OFFSET('Sanitation Data'!$D$31,0,10*ROW('Sanitation Data'!D40)))</f>
        <v/>
      </c>
      <c r="CO46" s="297" t="str">
        <f ca="true">+IF(OFFSET('Sanitation Data'!$D$32,0,10*ROW('Sanitation Data'!D40))="","",OFFSET('Sanitation Data'!$D$32,0,10*ROW('Sanitation Data'!D40)))</f>
        <v/>
      </c>
      <c r="CP46" s="297" t="str">
        <f ca="true">+IF(OFFSET('Sanitation Data'!$E$28,0,10*ROW('Sanitation Data'!E40))="","",OFFSET('Sanitation Data'!$E$28,0,10*ROW('Sanitation Data'!E40)))</f>
        <v/>
      </c>
      <c r="CQ46" s="297" t="str">
        <f ca="true">+IF(OFFSET('Sanitation Data'!$E$29,0,10*ROW('Sanitation Data'!E40))="","",OFFSET('Sanitation Data'!$E$29,0,10*ROW('Sanitation Data'!E40)))</f>
        <v/>
      </c>
      <c r="CR46" s="297" t="str">
        <f ca="true">+IF(OFFSET('Sanitation Data'!$E$30,0,10*ROW('Sanitation Data'!E40))="","",OFFSET('Sanitation Data'!$E$30,0,10*ROW('Sanitation Data'!E40)))</f>
        <v/>
      </c>
      <c r="CS46" s="297" t="str">
        <f ca="true">+IF(OFFSET('Sanitation Data'!$E$31,0,10*ROW('Sanitation Data'!E40))="","",OFFSET('Sanitation Data'!$E$31,0,10*ROW('Sanitation Data'!E40)))</f>
        <v/>
      </c>
      <c r="CT46" s="297" t="str">
        <f ca="true">+IF(OFFSET('Sanitation Data'!$E$32,0,10*ROW('Sanitation Data'!E40))="","",OFFSET('Sanitation Data'!$E$32,0,10*ROW('Sanitation Data'!E40)))</f>
        <v/>
      </c>
      <c r="CU46" s="297" t="str">
        <f ca="true">+IF(OFFSET('Sanitation Data'!$F$28,0,10*ROW('Sanitation Data'!F40))="","",OFFSET('Sanitation Data'!$F$28,0,10*ROW('Sanitation Data'!F40)))</f>
        <v/>
      </c>
      <c r="CV46" s="297" t="str">
        <f ca="true">+IF(OFFSET('Sanitation Data'!$F$29,0,10*ROW('Sanitation Data'!F40))="","",OFFSET('Sanitation Data'!$F$29,0,10*ROW('Sanitation Data'!F40)))</f>
        <v/>
      </c>
      <c r="CW46" s="297" t="str">
        <f ca="true">+IF(OFFSET('Sanitation Data'!$F$30,0,10*ROW('Sanitation Data'!F40))="","",OFFSET('Sanitation Data'!$F$30,0,10*ROW('Sanitation Data'!F40)))</f>
        <v/>
      </c>
      <c r="CX46" s="297" t="str">
        <f ca="true">+IF(OFFSET('Sanitation Data'!$F$31,0,10*ROW('Sanitation Data'!F40))="","",OFFSET('Sanitation Data'!$F$31,0,10*ROW('Sanitation Data'!F40)))</f>
        <v/>
      </c>
      <c r="CY46" s="297" t="str">
        <f ca="true">+IF(OFFSET('Sanitation Data'!$F$32,0,10*ROW('Sanitation Data'!F40))="","",OFFSET('Sanitation Data'!$F$32,0,10*ROW('Sanitation Data'!F40)))</f>
        <v/>
      </c>
      <c r="CZ46" s="297" t="str">
        <f ca="true">+IF(OFFSET('Sanitation Data'!$G$28,0,10*ROW('Sanitation Data'!G40))="","",OFFSET('Sanitation Data'!$G$28,0,10*ROW('Sanitation Data'!G40)))</f>
        <v/>
      </c>
      <c r="DA46" s="297" t="str">
        <f ca="true">+IF(OFFSET('Sanitation Data'!$G$29,0,10*ROW('Sanitation Data'!G40))="","",OFFSET('Sanitation Data'!$G$29,0,10*ROW('Sanitation Data'!G40)))</f>
        <v/>
      </c>
      <c r="DB46" s="297" t="str">
        <f ca="true">+IF(OFFSET('Sanitation Data'!$G$30,0,10*ROW('Sanitation Data'!G40))="","",OFFSET('Sanitation Data'!$G$30,0,10*ROW('Sanitation Data'!G40)))</f>
        <v/>
      </c>
      <c r="DC46" s="297" t="str">
        <f ca="true">+IF(OFFSET('Sanitation Data'!$G$31,0,10*ROW('Sanitation Data'!G40))="","",OFFSET('Sanitation Data'!$G$31,0,10*ROW('Sanitation Data'!G40)))</f>
        <v/>
      </c>
      <c r="DD46" s="297" t="str">
        <f ca="true">+IF(OFFSET('Sanitation Data'!$G$32,0,10*ROW('Sanitation Data'!G40))="","",OFFSET('Sanitation Data'!$G$32,0,10*ROW('Sanitation Data'!G40)))</f>
        <v/>
      </c>
      <c r="DE46" s="297" t="str">
        <f ca="true">+IF(OFFSET('Sanitation Data'!$H$28,0,10*ROW('Sanitation Data'!H40))="","",OFFSET('Sanitation Data'!$H$28,0,10*ROW('Sanitation Data'!H40)))</f>
        <v/>
      </c>
      <c r="DF46" s="297" t="str">
        <f ca="true">+IF(OFFSET('Sanitation Data'!$H$29,0,10*ROW('Sanitation Data'!H40))="","",OFFSET('Sanitation Data'!$H$29,0,10*ROW('Sanitation Data'!H40)))</f>
        <v/>
      </c>
      <c r="DG46" s="297" t="str">
        <f ca="true">+IF(OFFSET('Sanitation Data'!$H$30,0,10*ROW('Sanitation Data'!H40))="","",OFFSET('Sanitation Data'!$H$30,0,10*ROW('Sanitation Data'!H40)))</f>
        <v/>
      </c>
      <c r="DH46" s="297" t="str">
        <f ca="true">+IF(OFFSET('Sanitation Data'!$H$31,0,10*ROW('Sanitation Data'!H40))="","",OFFSET('Sanitation Data'!$H$31,0,10*ROW('Sanitation Data'!H40)))</f>
        <v/>
      </c>
      <c r="DI46" s="297" t="str">
        <f ca="true">+IF(OFFSET('Sanitation Data'!$H$32,0,10*ROW('Sanitation Data'!H40))="","",OFFSET('Sanitation Data'!$H$32,0,10*ROW('Sanitation Data'!H40)))</f>
        <v/>
      </c>
      <c r="DJ46" s="297" t="str">
        <f ca="true">+IF(OFFSET('Sanitation Data'!$I$28,0,10*ROW('Sanitation Data'!I40))="","",OFFSET('Sanitation Data'!$I$28,0,10*ROW('Sanitation Data'!I40)))</f>
        <v/>
      </c>
      <c r="DK46" s="297" t="str">
        <f ca="true">+IF(OFFSET('Sanitation Data'!$I$29,0,10*ROW('Sanitation Data'!I40))="","",OFFSET('Sanitation Data'!$I$29,0,10*ROW('Sanitation Data'!I40)))</f>
        <v/>
      </c>
      <c r="DL46" s="297" t="str">
        <f ca="true">+IF(OFFSET('Sanitation Data'!$I$30,0,10*ROW('Sanitation Data'!I40))="","",OFFSET('Sanitation Data'!$I$30,0,10*ROW('Sanitation Data'!I40)))</f>
        <v/>
      </c>
      <c r="DM46" s="297" t="str">
        <f ca="true">+IF(OFFSET('Sanitation Data'!$I$31,0,10*ROW('Sanitation Data'!I40))="","",OFFSET('Sanitation Data'!$I$31,0,10*ROW('Sanitation Data'!I40)))</f>
        <v/>
      </c>
      <c r="DN46" s="297" t="str">
        <f ca="true">+IF(OFFSET('Sanitation Data'!$I$32,0,10*ROW('Sanitation Data'!I40))="","",OFFSET('Sanitation Data'!$I$32,0,10*ROW('Sanitation Data'!I40)))</f>
        <v/>
      </c>
      <c r="DO46" s="297" t="str">
        <f ca="true">+IF(OFFSET('Hygiene Data'!$D$11,0,10*ROW('Hygiene Data'!D40))="","",OFFSET('Hygiene Data'!$D$11,0,10*ROW('Hygiene Data'!D40)))</f>
        <v/>
      </c>
      <c r="DP46" s="297" t="str">
        <f ca="true">+IF(OFFSET('Hygiene Data'!$D$12,0,10*ROW('Hygiene Data'!D40))="","",OFFSET('Hygiene Data'!$D$12,0,10*ROW('Hygiene Data'!D40)))</f>
        <v/>
      </c>
      <c r="DQ46" s="297" t="str">
        <f ca="true">+IF(OFFSET('Hygiene Data'!$D$13,0,10*ROW('Hygiene Data'!D40))="","",OFFSET('Hygiene Data'!$D$13,0,10*ROW('Hygiene Data'!D40)))</f>
        <v/>
      </c>
      <c r="DR46" s="297" t="str">
        <f ca="true">+IF(OFFSET('Hygiene Data'!$E$11,0,10*ROW('Hygiene Data'!E40))="","",OFFSET('Hygiene Data'!$E$11,0,10*ROW('Hygiene Data'!E40)))</f>
        <v/>
      </c>
      <c r="DS46" s="297" t="str">
        <f ca="true">+IF(OFFSET('Hygiene Data'!$E$12,0,10*ROW('Hygiene Data'!E40))="","",OFFSET('Hygiene Data'!$E$12,0,10*ROW('Hygiene Data'!E40)))</f>
        <v/>
      </c>
      <c r="DT46" s="297" t="str">
        <f ca="true">+IF(OFFSET('Hygiene Data'!$E$13,0,10*ROW('Hygiene Data'!E40))="","",OFFSET('Hygiene Data'!$E$13,0,10*ROW('Hygiene Data'!E40)))</f>
        <v/>
      </c>
      <c r="DU46" s="297" t="str">
        <f ca="true">+IF(OFFSET('Hygiene Data'!$F$11,0,10*ROW('Hygiene Data'!F40))="","",OFFSET('Hygiene Data'!$F$11,0,10*ROW('Hygiene Data'!F40)))</f>
        <v/>
      </c>
      <c r="DV46" s="297" t="str">
        <f ca="true">+IF(OFFSET('Hygiene Data'!$F$12,0,10*ROW('Hygiene Data'!F40))="","",OFFSET('Hygiene Data'!$F$12,0,10*ROW('Hygiene Data'!F40)))</f>
        <v/>
      </c>
      <c r="DW46" s="297" t="str">
        <f ca="true">+IF(OFFSET('Hygiene Data'!$F$13,0,10*ROW('Hygiene Data'!F40))="","",OFFSET('Hygiene Data'!$F$13,0,10*ROW('Hygiene Data'!F40)))</f>
        <v/>
      </c>
      <c r="DX46" s="297" t="str">
        <f ca="true">+IF(OFFSET('Hygiene Data'!$G$11,0,10*ROW('Hygiene Data'!G40))="","",OFFSET('Hygiene Data'!$G$11,0,10*ROW('Hygiene Data'!G40)))</f>
        <v/>
      </c>
      <c r="DY46" s="297" t="str">
        <f ca="true">+IF(OFFSET('Hygiene Data'!$G$12,0,10*ROW('Hygiene Data'!G40))="","",OFFSET('Hygiene Data'!$G$12,0,10*ROW('Hygiene Data'!G40)))</f>
        <v/>
      </c>
      <c r="DZ46" s="297" t="str">
        <f ca="true">+IF(OFFSET('Hygiene Data'!$G$13,0,10*ROW('Hygiene Data'!G40))="","",OFFSET('Hygiene Data'!$G$13,0,10*ROW('Hygiene Data'!G40)))</f>
        <v/>
      </c>
      <c r="EA46" s="297" t="str">
        <f ca="true">+IF(OFFSET('Hygiene Data'!$H$11,0,10*ROW('Hygiene Data'!H40))="","",OFFSET('Hygiene Data'!$H$11,0,10*ROW('Hygiene Data'!H40)))</f>
        <v/>
      </c>
      <c r="EB46" s="297" t="str">
        <f ca="true">+IF(OFFSET('Hygiene Data'!$H$12,0,10*ROW('Hygiene Data'!H40))="","",OFFSET('Hygiene Data'!$H$12,0,10*ROW('Hygiene Data'!H40)))</f>
        <v/>
      </c>
      <c r="EC46" s="297" t="str">
        <f ca="true">+IF(OFFSET('Hygiene Data'!$H$13,0,10*ROW('Hygiene Data'!H40))="","",OFFSET('Hygiene Data'!$H$13,0,10*ROW('Hygiene Data'!H40)))</f>
        <v/>
      </c>
      <c r="ED46" s="297" t="str">
        <f ca="true">+IF(OFFSET('Hygiene Data'!$I$11,0,10*ROW('Hygiene Data'!I40))="","",OFFSET('Hygiene Data'!$I$11,0,10*ROW('Hygiene Data'!I40)))</f>
        <v/>
      </c>
      <c r="EE46" s="297" t="str">
        <f ca="true">+IF(OFFSET('Hygiene Data'!$I$12,0,10*ROW('Hygiene Data'!I40))="","",OFFSET('Hygiene Data'!$I$12,0,10*ROW('Hygiene Data'!I40)))</f>
        <v/>
      </c>
      <c r="EF46" s="297"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53"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97"/>
      <c r="BS47" s="297" t="str">
        <f ca="true">+IF(OFFSET('Water Data'!$D$27,0,10*ROW('Water Data'!D41))="","",OFFSET('Water Data'!$D$27,0,10*ROW('Water Data'!D41)))</f>
        <v/>
      </c>
      <c r="BT47" s="297" t="str">
        <f ca="true">+IF(OFFSET('Water Data'!$D$28,0,10*ROW('Water Data'!D41))="","",OFFSET('Water Data'!$D$28,0,10*ROW('Water Data'!D41)))</f>
        <v/>
      </c>
      <c r="BU47" s="297" t="str">
        <f ca="true">+IF(OFFSET('Water Data'!$D$29,0,10*ROW('Water Data'!D41))="","",OFFSET('Water Data'!$D$29,0,10*ROW('Water Data'!D41)))</f>
        <v/>
      </c>
      <c r="BV47" s="297" t="str">
        <f ca="true">+IF(OFFSET('Water Data'!$E$27,0,10*ROW('Water Data'!E41))="","",OFFSET('Water Data'!$E$27,0,10*ROW('Water Data'!E41)))</f>
        <v/>
      </c>
      <c r="BW47" s="297" t="str">
        <f ca="true">+IF(OFFSET('Water Data'!$E$28,0,10*ROW('Water Data'!E41))="","",OFFSET('Water Data'!$E$28,0,10*ROW('Water Data'!E41)))</f>
        <v/>
      </c>
      <c r="BX47" s="297" t="str">
        <f ca="true">+IF(OFFSET('Water Data'!$E$29,0,10*ROW('Water Data'!E41))="","",OFFSET('Water Data'!$E$29,0,10*ROW('Water Data'!E41)))</f>
        <v/>
      </c>
      <c r="BY47" s="297" t="str">
        <f ca="true">+IF(OFFSET('Water Data'!$F$27,0,10*ROW('Water Data'!F41))="","",OFFSET('Water Data'!$F$27,0,10*ROW('Water Data'!F41)))</f>
        <v/>
      </c>
      <c r="BZ47" s="297" t="str">
        <f ca="true">+IF(OFFSET('Water Data'!$F$28,0,10*ROW('Water Data'!F41))="","",OFFSET('Water Data'!$F$28,0,10*ROW('Water Data'!F41)))</f>
        <v/>
      </c>
      <c r="CA47" s="297" t="str">
        <f ca="true">+IF(OFFSET('Water Data'!$F$29,0,10*ROW('Water Data'!F41))="","",OFFSET('Water Data'!$F$29,0,10*ROW('Water Data'!F41)))</f>
        <v/>
      </c>
      <c r="CB47" s="297" t="str">
        <f ca="true">+IF(OFFSET('Water Data'!$G$27,0,10*ROW('Water Data'!G41))="","",OFFSET('Water Data'!$G$27,0,10*ROW('Water Data'!G41)))</f>
        <v/>
      </c>
      <c r="CC47" s="297" t="str">
        <f ca="true">+IF(OFFSET('Water Data'!$G$28,0,10*ROW('Water Data'!G41))="","",OFFSET('Water Data'!$G$28,0,10*ROW('Water Data'!G41)))</f>
        <v/>
      </c>
      <c r="CD47" s="297" t="str">
        <f ca="true">+IF(OFFSET('Water Data'!$G$29,0,10*ROW('Water Data'!G41))="","",OFFSET('Water Data'!$G$29,0,10*ROW('Water Data'!G41)))</f>
        <v/>
      </c>
      <c r="CE47" s="297" t="str">
        <f ca="true">+IF(OFFSET('Water Data'!$H$27,0,10*ROW('Water Data'!H41))="","",OFFSET('Water Data'!$H$27,0,10*ROW('Water Data'!H41)))</f>
        <v/>
      </c>
      <c r="CF47" s="297" t="str">
        <f ca="true">+IF(OFFSET('Water Data'!$H$28,0,10*ROW('Water Data'!H41))="","",OFFSET('Water Data'!$H$28,0,10*ROW('Water Data'!H41)))</f>
        <v/>
      </c>
      <c r="CG47" s="297" t="str">
        <f ca="true">+IF(OFFSET('Water Data'!$H$29,0,10*ROW('Water Data'!H41))="","",OFFSET('Water Data'!$H$29,0,10*ROW('Water Data'!H41)))</f>
        <v/>
      </c>
      <c r="CH47" s="297" t="str">
        <f ca="true">+IF(OFFSET('Water Data'!$I$27,0,10*ROW('Water Data'!I41))="","",OFFSET('Water Data'!$I$27,0,10*ROW('Water Data'!I41)))</f>
        <v/>
      </c>
      <c r="CI47" s="297" t="str">
        <f ca="true">+IF(OFFSET('Water Data'!$I$28,0,10*ROW('Water Data'!I41))="","",OFFSET('Water Data'!$I$28,0,10*ROW('Water Data'!I41)))</f>
        <v/>
      </c>
      <c r="CJ47" s="297" t="str">
        <f ca="true">+IF(OFFSET('Water Data'!$I$29,0,10*ROW('Water Data'!I41))="","",OFFSET('Water Data'!$I$29,0,10*ROW('Water Data'!I41)))</f>
        <v/>
      </c>
      <c r="CK47" s="297" t="str">
        <f ca="true">+IF(OFFSET('Sanitation Data'!$D$28,0,10*ROW('Sanitation Data'!D41))="","",OFFSET('Sanitation Data'!$D$28,0,10*ROW('Sanitation Data'!D41)))</f>
        <v/>
      </c>
      <c r="CL47" s="297" t="str">
        <f ca="true">+IF(OFFSET('Sanitation Data'!$D$29,0,10*ROW('Sanitation Data'!D41))="","",OFFSET('Sanitation Data'!$D$29,0,10*ROW('Sanitation Data'!D41)))</f>
        <v/>
      </c>
      <c r="CM47" s="297" t="str">
        <f ca="true">+IF(OFFSET('Sanitation Data'!$D$30,0,10*ROW('Sanitation Data'!D41))="","",OFFSET('Sanitation Data'!$D$30,0,10*ROW('Sanitation Data'!D41)))</f>
        <v/>
      </c>
      <c r="CN47" s="297" t="str">
        <f ca="true">+IF(OFFSET('Sanitation Data'!$D$31,0,10*ROW('Sanitation Data'!D41))="","",OFFSET('Sanitation Data'!$D$31,0,10*ROW('Sanitation Data'!D41)))</f>
        <v/>
      </c>
      <c r="CO47" s="297" t="str">
        <f ca="true">+IF(OFFSET('Sanitation Data'!$D$32,0,10*ROW('Sanitation Data'!D41))="","",OFFSET('Sanitation Data'!$D$32,0,10*ROW('Sanitation Data'!D41)))</f>
        <v/>
      </c>
      <c r="CP47" s="297" t="str">
        <f ca="true">+IF(OFFSET('Sanitation Data'!$E$28,0,10*ROW('Sanitation Data'!E41))="","",OFFSET('Sanitation Data'!$E$28,0,10*ROW('Sanitation Data'!E41)))</f>
        <v/>
      </c>
      <c r="CQ47" s="297" t="str">
        <f ca="true">+IF(OFFSET('Sanitation Data'!$E$29,0,10*ROW('Sanitation Data'!E41))="","",OFFSET('Sanitation Data'!$E$29,0,10*ROW('Sanitation Data'!E41)))</f>
        <v/>
      </c>
      <c r="CR47" s="297" t="str">
        <f ca="true">+IF(OFFSET('Sanitation Data'!$E$30,0,10*ROW('Sanitation Data'!E41))="","",OFFSET('Sanitation Data'!$E$30,0,10*ROW('Sanitation Data'!E41)))</f>
        <v/>
      </c>
      <c r="CS47" s="297" t="str">
        <f ca="true">+IF(OFFSET('Sanitation Data'!$E$31,0,10*ROW('Sanitation Data'!E41))="","",OFFSET('Sanitation Data'!$E$31,0,10*ROW('Sanitation Data'!E41)))</f>
        <v/>
      </c>
      <c r="CT47" s="297" t="str">
        <f ca="true">+IF(OFFSET('Sanitation Data'!$E$32,0,10*ROW('Sanitation Data'!E41))="","",OFFSET('Sanitation Data'!$E$32,0,10*ROW('Sanitation Data'!E41)))</f>
        <v/>
      </c>
      <c r="CU47" s="297" t="str">
        <f ca="true">+IF(OFFSET('Sanitation Data'!$F$28,0,10*ROW('Sanitation Data'!F41))="","",OFFSET('Sanitation Data'!$F$28,0,10*ROW('Sanitation Data'!F41)))</f>
        <v/>
      </c>
      <c r="CV47" s="297" t="str">
        <f ca="true">+IF(OFFSET('Sanitation Data'!$F$29,0,10*ROW('Sanitation Data'!F41))="","",OFFSET('Sanitation Data'!$F$29,0,10*ROW('Sanitation Data'!F41)))</f>
        <v/>
      </c>
      <c r="CW47" s="297" t="str">
        <f ca="true">+IF(OFFSET('Sanitation Data'!$F$30,0,10*ROW('Sanitation Data'!F41))="","",OFFSET('Sanitation Data'!$F$30,0,10*ROW('Sanitation Data'!F41)))</f>
        <v/>
      </c>
      <c r="CX47" s="297" t="str">
        <f ca="true">+IF(OFFSET('Sanitation Data'!$F$31,0,10*ROW('Sanitation Data'!F41))="","",OFFSET('Sanitation Data'!$F$31,0,10*ROW('Sanitation Data'!F41)))</f>
        <v/>
      </c>
      <c r="CY47" s="297" t="str">
        <f ca="true">+IF(OFFSET('Sanitation Data'!$F$32,0,10*ROW('Sanitation Data'!F41))="","",OFFSET('Sanitation Data'!$F$32,0,10*ROW('Sanitation Data'!F41)))</f>
        <v/>
      </c>
      <c r="CZ47" s="297" t="str">
        <f ca="true">+IF(OFFSET('Sanitation Data'!$G$28,0,10*ROW('Sanitation Data'!G41))="","",OFFSET('Sanitation Data'!$G$28,0,10*ROW('Sanitation Data'!G41)))</f>
        <v/>
      </c>
      <c r="DA47" s="297" t="str">
        <f ca="true">+IF(OFFSET('Sanitation Data'!$G$29,0,10*ROW('Sanitation Data'!G41))="","",OFFSET('Sanitation Data'!$G$29,0,10*ROW('Sanitation Data'!G41)))</f>
        <v/>
      </c>
      <c r="DB47" s="297" t="str">
        <f ca="true">+IF(OFFSET('Sanitation Data'!$G$30,0,10*ROW('Sanitation Data'!G41))="","",OFFSET('Sanitation Data'!$G$30,0,10*ROW('Sanitation Data'!G41)))</f>
        <v/>
      </c>
      <c r="DC47" s="297" t="str">
        <f ca="true">+IF(OFFSET('Sanitation Data'!$G$31,0,10*ROW('Sanitation Data'!G41))="","",OFFSET('Sanitation Data'!$G$31,0,10*ROW('Sanitation Data'!G41)))</f>
        <v/>
      </c>
      <c r="DD47" s="297" t="str">
        <f ca="true">+IF(OFFSET('Sanitation Data'!$G$32,0,10*ROW('Sanitation Data'!G41))="","",OFFSET('Sanitation Data'!$G$32,0,10*ROW('Sanitation Data'!G41)))</f>
        <v/>
      </c>
      <c r="DE47" s="297" t="str">
        <f ca="true">+IF(OFFSET('Sanitation Data'!$H$28,0,10*ROW('Sanitation Data'!H41))="","",OFFSET('Sanitation Data'!$H$28,0,10*ROW('Sanitation Data'!H41)))</f>
        <v/>
      </c>
      <c r="DF47" s="297" t="str">
        <f ca="true">+IF(OFFSET('Sanitation Data'!$H$29,0,10*ROW('Sanitation Data'!H41))="","",OFFSET('Sanitation Data'!$H$29,0,10*ROW('Sanitation Data'!H41)))</f>
        <v/>
      </c>
      <c r="DG47" s="297" t="str">
        <f ca="true">+IF(OFFSET('Sanitation Data'!$H$30,0,10*ROW('Sanitation Data'!H41))="","",OFFSET('Sanitation Data'!$H$30,0,10*ROW('Sanitation Data'!H41)))</f>
        <v/>
      </c>
      <c r="DH47" s="297" t="str">
        <f ca="true">+IF(OFFSET('Sanitation Data'!$H$31,0,10*ROW('Sanitation Data'!H41))="","",OFFSET('Sanitation Data'!$H$31,0,10*ROW('Sanitation Data'!H41)))</f>
        <v/>
      </c>
      <c r="DI47" s="297" t="str">
        <f ca="true">+IF(OFFSET('Sanitation Data'!$H$32,0,10*ROW('Sanitation Data'!H41))="","",OFFSET('Sanitation Data'!$H$32,0,10*ROW('Sanitation Data'!H41)))</f>
        <v/>
      </c>
      <c r="DJ47" s="297" t="str">
        <f ca="true">+IF(OFFSET('Sanitation Data'!$I$28,0,10*ROW('Sanitation Data'!I41))="","",OFFSET('Sanitation Data'!$I$28,0,10*ROW('Sanitation Data'!I41)))</f>
        <v/>
      </c>
      <c r="DK47" s="297" t="str">
        <f ca="true">+IF(OFFSET('Sanitation Data'!$I$29,0,10*ROW('Sanitation Data'!I41))="","",OFFSET('Sanitation Data'!$I$29,0,10*ROW('Sanitation Data'!I41)))</f>
        <v/>
      </c>
      <c r="DL47" s="297" t="str">
        <f ca="true">+IF(OFFSET('Sanitation Data'!$I$30,0,10*ROW('Sanitation Data'!I41))="","",OFFSET('Sanitation Data'!$I$30,0,10*ROW('Sanitation Data'!I41)))</f>
        <v/>
      </c>
      <c r="DM47" s="297" t="str">
        <f ca="true">+IF(OFFSET('Sanitation Data'!$I$31,0,10*ROW('Sanitation Data'!I41))="","",OFFSET('Sanitation Data'!$I$31,0,10*ROW('Sanitation Data'!I41)))</f>
        <v/>
      </c>
      <c r="DN47" s="297" t="str">
        <f ca="true">+IF(OFFSET('Sanitation Data'!$I$32,0,10*ROW('Sanitation Data'!I41))="","",OFFSET('Sanitation Data'!$I$32,0,10*ROW('Sanitation Data'!I41)))</f>
        <v/>
      </c>
      <c r="DO47" s="297" t="str">
        <f ca="true">+IF(OFFSET('Hygiene Data'!$D$11,0,10*ROW('Hygiene Data'!D41))="","",OFFSET('Hygiene Data'!$D$11,0,10*ROW('Hygiene Data'!D41)))</f>
        <v/>
      </c>
      <c r="DP47" s="297" t="str">
        <f ca="true">+IF(OFFSET('Hygiene Data'!$D$12,0,10*ROW('Hygiene Data'!D41))="","",OFFSET('Hygiene Data'!$D$12,0,10*ROW('Hygiene Data'!D41)))</f>
        <v/>
      </c>
      <c r="DQ47" s="297" t="str">
        <f ca="true">+IF(OFFSET('Hygiene Data'!$D$13,0,10*ROW('Hygiene Data'!D41))="","",OFFSET('Hygiene Data'!$D$13,0,10*ROW('Hygiene Data'!D41)))</f>
        <v/>
      </c>
      <c r="DR47" s="297" t="str">
        <f ca="true">+IF(OFFSET('Hygiene Data'!$E$11,0,10*ROW('Hygiene Data'!E41))="","",OFFSET('Hygiene Data'!$E$11,0,10*ROW('Hygiene Data'!E41)))</f>
        <v/>
      </c>
      <c r="DS47" s="297" t="str">
        <f ca="true">+IF(OFFSET('Hygiene Data'!$E$12,0,10*ROW('Hygiene Data'!E41))="","",OFFSET('Hygiene Data'!$E$12,0,10*ROW('Hygiene Data'!E41)))</f>
        <v/>
      </c>
      <c r="DT47" s="297" t="str">
        <f ca="true">+IF(OFFSET('Hygiene Data'!$E$13,0,10*ROW('Hygiene Data'!E41))="","",OFFSET('Hygiene Data'!$E$13,0,10*ROW('Hygiene Data'!E41)))</f>
        <v/>
      </c>
      <c r="DU47" s="297" t="str">
        <f ca="true">+IF(OFFSET('Hygiene Data'!$F$11,0,10*ROW('Hygiene Data'!F41))="","",OFFSET('Hygiene Data'!$F$11,0,10*ROW('Hygiene Data'!F41)))</f>
        <v/>
      </c>
      <c r="DV47" s="297" t="str">
        <f ca="true">+IF(OFFSET('Hygiene Data'!$F$12,0,10*ROW('Hygiene Data'!F41))="","",OFFSET('Hygiene Data'!$F$12,0,10*ROW('Hygiene Data'!F41)))</f>
        <v/>
      </c>
      <c r="DW47" s="297" t="str">
        <f ca="true">+IF(OFFSET('Hygiene Data'!$F$13,0,10*ROW('Hygiene Data'!F41))="","",OFFSET('Hygiene Data'!$F$13,0,10*ROW('Hygiene Data'!F41)))</f>
        <v/>
      </c>
      <c r="DX47" s="297" t="str">
        <f ca="true">+IF(OFFSET('Hygiene Data'!$G$11,0,10*ROW('Hygiene Data'!G41))="","",OFFSET('Hygiene Data'!$G$11,0,10*ROW('Hygiene Data'!G41)))</f>
        <v/>
      </c>
      <c r="DY47" s="297" t="str">
        <f ca="true">+IF(OFFSET('Hygiene Data'!$G$12,0,10*ROW('Hygiene Data'!G41))="","",OFFSET('Hygiene Data'!$G$12,0,10*ROW('Hygiene Data'!G41)))</f>
        <v/>
      </c>
      <c r="DZ47" s="297" t="str">
        <f ca="true">+IF(OFFSET('Hygiene Data'!$G$13,0,10*ROW('Hygiene Data'!G41))="","",OFFSET('Hygiene Data'!$G$13,0,10*ROW('Hygiene Data'!G41)))</f>
        <v/>
      </c>
      <c r="EA47" s="297" t="str">
        <f ca="true">+IF(OFFSET('Hygiene Data'!$H$11,0,10*ROW('Hygiene Data'!H41))="","",OFFSET('Hygiene Data'!$H$11,0,10*ROW('Hygiene Data'!H41)))</f>
        <v/>
      </c>
      <c r="EB47" s="297" t="str">
        <f ca="true">+IF(OFFSET('Hygiene Data'!$H$12,0,10*ROW('Hygiene Data'!H41))="","",OFFSET('Hygiene Data'!$H$12,0,10*ROW('Hygiene Data'!H41)))</f>
        <v/>
      </c>
      <c r="EC47" s="297" t="str">
        <f ca="true">+IF(OFFSET('Hygiene Data'!$H$13,0,10*ROW('Hygiene Data'!H41))="","",OFFSET('Hygiene Data'!$H$13,0,10*ROW('Hygiene Data'!H41)))</f>
        <v/>
      </c>
      <c r="ED47" s="297" t="str">
        <f ca="true">+IF(OFFSET('Hygiene Data'!$I$11,0,10*ROW('Hygiene Data'!I41))="","",OFFSET('Hygiene Data'!$I$11,0,10*ROW('Hygiene Data'!I41)))</f>
        <v/>
      </c>
      <c r="EE47" s="297" t="str">
        <f ca="true">+IF(OFFSET('Hygiene Data'!$I$12,0,10*ROW('Hygiene Data'!I41))="","",OFFSET('Hygiene Data'!$I$12,0,10*ROW('Hygiene Data'!I41)))</f>
        <v/>
      </c>
      <c r="EF47" s="297"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53"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97"/>
      <c r="BS48" s="297" t="str">
        <f ca="true">+IF(OFFSET('Water Data'!$D$27,0,10*ROW('Water Data'!D42))="","",OFFSET('Water Data'!$D$27,0,10*ROW('Water Data'!D42)))</f>
        <v/>
      </c>
      <c r="BT48" s="297" t="str">
        <f ca="true">+IF(OFFSET('Water Data'!$D$28,0,10*ROW('Water Data'!D42))="","",OFFSET('Water Data'!$D$28,0,10*ROW('Water Data'!D42)))</f>
        <v/>
      </c>
      <c r="BU48" s="297" t="str">
        <f ca="true">+IF(OFFSET('Water Data'!$D$29,0,10*ROW('Water Data'!D42))="","",OFFSET('Water Data'!$D$29,0,10*ROW('Water Data'!D42)))</f>
        <v/>
      </c>
      <c r="BV48" s="297" t="str">
        <f ca="true">+IF(OFFSET('Water Data'!$E$27,0,10*ROW('Water Data'!E42))="","",OFFSET('Water Data'!$E$27,0,10*ROW('Water Data'!E42)))</f>
        <v/>
      </c>
      <c r="BW48" s="297" t="str">
        <f ca="true">+IF(OFFSET('Water Data'!$E$28,0,10*ROW('Water Data'!E42))="","",OFFSET('Water Data'!$E$28,0,10*ROW('Water Data'!E42)))</f>
        <v/>
      </c>
      <c r="BX48" s="297" t="str">
        <f ca="true">+IF(OFFSET('Water Data'!$E$29,0,10*ROW('Water Data'!E42))="","",OFFSET('Water Data'!$E$29,0,10*ROW('Water Data'!E42)))</f>
        <v/>
      </c>
      <c r="BY48" s="297" t="str">
        <f ca="true">+IF(OFFSET('Water Data'!$F$27,0,10*ROW('Water Data'!F42))="","",OFFSET('Water Data'!$F$27,0,10*ROW('Water Data'!F42)))</f>
        <v/>
      </c>
      <c r="BZ48" s="297" t="str">
        <f ca="true">+IF(OFFSET('Water Data'!$F$28,0,10*ROW('Water Data'!F42))="","",OFFSET('Water Data'!$F$28,0,10*ROW('Water Data'!F42)))</f>
        <v/>
      </c>
      <c r="CA48" s="297" t="str">
        <f ca="true">+IF(OFFSET('Water Data'!$F$29,0,10*ROW('Water Data'!F42))="","",OFFSET('Water Data'!$F$29,0,10*ROW('Water Data'!F42)))</f>
        <v/>
      </c>
      <c r="CB48" s="297" t="str">
        <f ca="true">+IF(OFFSET('Water Data'!$G$27,0,10*ROW('Water Data'!G42))="","",OFFSET('Water Data'!$G$27,0,10*ROW('Water Data'!G42)))</f>
        <v/>
      </c>
      <c r="CC48" s="297" t="str">
        <f ca="true">+IF(OFFSET('Water Data'!$G$28,0,10*ROW('Water Data'!G42))="","",OFFSET('Water Data'!$G$28,0,10*ROW('Water Data'!G42)))</f>
        <v/>
      </c>
      <c r="CD48" s="297" t="str">
        <f ca="true">+IF(OFFSET('Water Data'!$G$29,0,10*ROW('Water Data'!G42))="","",OFFSET('Water Data'!$G$29,0,10*ROW('Water Data'!G42)))</f>
        <v/>
      </c>
      <c r="CE48" s="297" t="str">
        <f ca="true">+IF(OFFSET('Water Data'!$H$27,0,10*ROW('Water Data'!H42))="","",OFFSET('Water Data'!$H$27,0,10*ROW('Water Data'!H42)))</f>
        <v/>
      </c>
      <c r="CF48" s="297" t="str">
        <f ca="true">+IF(OFFSET('Water Data'!$H$28,0,10*ROW('Water Data'!H42))="","",OFFSET('Water Data'!$H$28,0,10*ROW('Water Data'!H42)))</f>
        <v/>
      </c>
      <c r="CG48" s="297" t="str">
        <f ca="true">+IF(OFFSET('Water Data'!$H$29,0,10*ROW('Water Data'!H42))="","",OFFSET('Water Data'!$H$29,0,10*ROW('Water Data'!H42)))</f>
        <v/>
      </c>
      <c r="CH48" s="297" t="str">
        <f ca="true">+IF(OFFSET('Water Data'!$I$27,0,10*ROW('Water Data'!I42))="","",OFFSET('Water Data'!$I$27,0,10*ROW('Water Data'!I42)))</f>
        <v/>
      </c>
      <c r="CI48" s="297" t="str">
        <f ca="true">+IF(OFFSET('Water Data'!$I$28,0,10*ROW('Water Data'!I42))="","",OFFSET('Water Data'!$I$28,0,10*ROW('Water Data'!I42)))</f>
        <v/>
      </c>
      <c r="CJ48" s="297" t="str">
        <f ca="true">+IF(OFFSET('Water Data'!$I$29,0,10*ROW('Water Data'!I42))="","",OFFSET('Water Data'!$I$29,0,10*ROW('Water Data'!I42)))</f>
        <v/>
      </c>
      <c r="CK48" s="297" t="str">
        <f ca="true">+IF(OFFSET('Sanitation Data'!$D$28,0,10*ROW('Sanitation Data'!D42))="","",OFFSET('Sanitation Data'!$D$28,0,10*ROW('Sanitation Data'!D42)))</f>
        <v/>
      </c>
      <c r="CL48" s="297" t="str">
        <f ca="true">+IF(OFFSET('Sanitation Data'!$D$29,0,10*ROW('Sanitation Data'!D42))="","",OFFSET('Sanitation Data'!$D$29,0,10*ROW('Sanitation Data'!D42)))</f>
        <v/>
      </c>
      <c r="CM48" s="297" t="str">
        <f ca="true">+IF(OFFSET('Sanitation Data'!$D$30,0,10*ROW('Sanitation Data'!D42))="","",OFFSET('Sanitation Data'!$D$30,0,10*ROW('Sanitation Data'!D42)))</f>
        <v/>
      </c>
      <c r="CN48" s="297" t="str">
        <f ca="true">+IF(OFFSET('Sanitation Data'!$D$31,0,10*ROW('Sanitation Data'!D42))="","",OFFSET('Sanitation Data'!$D$31,0,10*ROW('Sanitation Data'!D42)))</f>
        <v/>
      </c>
      <c r="CO48" s="297" t="str">
        <f ca="true">+IF(OFFSET('Sanitation Data'!$D$32,0,10*ROW('Sanitation Data'!D42))="","",OFFSET('Sanitation Data'!$D$32,0,10*ROW('Sanitation Data'!D42)))</f>
        <v/>
      </c>
      <c r="CP48" s="297" t="str">
        <f ca="true">+IF(OFFSET('Sanitation Data'!$E$28,0,10*ROW('Sanitation Data'!E42))="","",OFFSET('Sanitation Data'!$E$28,0,10*ROW('Sanitation Data'!E42)))</f>
        <v/>
      </c>
      <c r="CQ48" s="297" t="str">
        <f ca="true">+IF(OFFSET('Sanitation Data'!$E$29,0,10*ROW('Sanitation Data'!E42))="","",OFFSET('Sanitation Data'!$E$29,0,10*ROW('Sanitation Data'!E42)))</f>
        <v/>
      </c>
      <c r="CR48" s="297" t="str">
        <f ca="true">+IF(OFFSET('Sanitation Data'!$E$30,0,10*ROW('Sanitation Data'!E42))="","",OFFSET('Sanitation Data'!$E$30,0,10*ROW('Sanitation Data'!E42)))</f>
        <v/>
      </c>
      <c r="CS48" s="297" t="str">
        <f ca="true">+IF(OFFSET('Sanitation Data'!$E$31,0,10*ROW('Sanitation Data'!E42))="","",OFFSET('Sanitation Data'!$E$31,0,10*ROW('Sanitation Data'!E42)))</f>
        <v/>
      </c>
      <c r="CT48" s="297" t="str">
        <f ca="true">+IF(OFFSET('Sanitation Data'!$E$32,0,10*ROW('Sanitation Data'!E42))="","",OFFSET('Sanitation Data'!$E$32,0,10*ROW('Sanitation Data'!E42)))</f>
        <v/>
      </c>
      <c r="CU48" s="297" t="str">
        <f ca="true">+IF(OFFSET('Sanitation Data'!$F$28,0,10*ROW('Sanitation Data'!F42))="","",OFFSET('Sanitation Data'!$F$28,0,10*ROW('Sanitation Data'!F42)))</f>
        <v/>
      </c>
      <c r="CV48" s="297" t="str">
        <f ca="true">+IF(OFFSET('Sanitation Data'!$F$29,0,10*ROW('Sanitation Data'!F42))="","",OFFSET('Sanitation Data'!$F$29,0,10*ROW('Sanitation Data'!F42)))</f>
        <v/>
      </c>
      <c r="CW48" s="297" t="str">
        <f ca="true">+IF(OFFSET('Sanitation Data'!$F$30,0,10*ROW('Sanitation Data'!F42))="","",OFFSET('Sanitation Data'!$F$30,0,10*ROW('Sanitation Data'!F42)))</f>
        <v/>
      </c>
      <c r="CX48" s="297" t="str">
        <f ca="true">+IF(OFFSET('Sanitation Data'!$F$31,0,10*ROW('Sanitation Data'!F42))="","",OFFSET('Sanitation Data'!$F$31,0,10*ROW('Sanitation Data'!F42)))</f>
        <v/>
      </c>
      <c r="CY48" s="297" t="str">
        <f ca="true">+IF(OFFSET('Sanitation Data'!$F$32,0,10*ROW('Sanitation Data'!F42))="","",OFFSET('Sanitation Data'!$F$32,0,10*ROW('Sanitation Data'!F42)))</f>
        <v/>
      </c>
      <c r="CZ48" s="297" t="str">
        <f ca="true">+IF(OFFSET('Sanitation Data'!$G$28,0,10*ROW('Sanitation Data'!G42))="","",OFFSET('Sanitation Data'!$G$28,0,10*ROW('Sanitation Data'!G42)))</f>
        <v/>
      </c>
      <c r="DA48" s="297" t="str">
        <f ca="true">+IF(OFFSET('Sanitation Data'!$G$29,0,10*ROW('Sanitation Data'!G42))="","",OFFSET('Sanitation Data'!$G$29,0,10*ROW('Sanitation Data'!G42)))</f>
        <v/>
      </c>
      <c r="DB48" s="297" t="str">
        <f ca="true">+IF(OFFSET('Sanitation Data'!$G$30,0,10*ROW('Sanitation Data'!G42))="","",OFFSET('Sanitation Data'!$G$30,0,10*ROW('Sanitation Data'!G42)))</f>
        <v/>
      </c>
      <c r="DC48" s="297" t="str">
        <f ca="true">+IF(OFFSET('Sanitation Data'!$G$31,0,10*ROW('Sanitation Data'!G42))="","",OFFSET('Sanitation Data'!$G$31,0,10*ROW('Sanitation Data'!G42)))</f>
        <v/>
      </c>
      <c r="DD48" s="297" t="str">
        <f ca="true">+IF(OFFSET('Sanitation Data'!$G$32,0,10*ROW('Sanitation Data'!G42))="","",OFFSET('Sanitation Data'!$G$32,0,10*ROW('Sanitation Data'!G42)))</f>
        <v/>
      </c>
      <c r="DE48" s="297" t="str">
        <f ca="true">+IF(OFFSET('Sanitation Data'!$H$28,0,10*ROW('Sanitation Data'!H42))="","",OFFSET('Sanitation Data'!$H$28,0,10*ROW('Sanitation Data'!H42)))</f>
        <v/>
      </c>
      <c r="DF48" s="297" t="str">
        <f ca="true">+IF(OFFSET('Sanitation Data'!$H$29,0,10*ROW('Sanitation Data'!H42))="","",OFFSET('Sanitation Data'!$H$29,0,10*ROW('Sanitation Data'!H42)))</f>
        <v/>
      </c>
      <c r="DG48" s="297" t="str">
        <f ca="true">+IF(OFFSET('Sanitation Data'!$H$30,0,10*ROW('Sanitation Data'!H42))="","",OFFSET('Sanitation Data'!$H$30,0,10*ROW('Sanitation Data'!H42)))</f>
        <v/>
      </c>
      <c r="DH48" s="297" t="str">
        <f ca="true">+IF(OFFSET('Sanitation Data'!$H$31,0,10*ROW('Sanitation Data'!H42))="","",OFFSET('Sanitation Data'!$H$31,0,10*ROW('Sanitation Data'!H42)))</f>
        <v/>
      </c>
      <c r="DI48" s="297" t="str">
        <f ca="true">+IF(OFFSET('Sanitation Data'!$H$32,0,10*ROW('Sanitation Data'!H42))="","",OFFSET('Sanitation Data'!$H$32,0,10*ROW('Sanitation Data'!H42)))</f>
        <v/>
      </c>
      <c r="DJ48" s="297" t="str">
        <f ca="true">+IF(OFFSET('Sanitation Data'!$I$28,0,10*ROW('Sanitation Data'!I42))="","",OFFSET('Sanitation Data'!$I$28,0,10*ROW('Sanitation Data'!I42)))</f>
        <v/>
      </c>
      <c r="DK48" s="297" t="str">
        <f ca="true">+IF(OFFSET('Sanitation Data'!$I$29,0,10*ROW('Sanitation Data'!I42))="","",OFFSET('Sanitation Data'!$I$29,0,10*ROW('Sanitation Data'!I42)))</f>
        <v/>
      </c>
      <c r="DL48" s="297" t="str">
        <f ca="true">+IF(OFFSET('Sanitation Data'!$I$30,0,10*ROW('Sanitation Data'!I42))="","",OFFSET('Sanitation Data'!$I$30,0,10*ROW('Sanitation Data'!I42)))</f>
        <v/>
      </c>
      <c r="DM48" s="297" t="str">
        <f ca="true">+IF(OFFSET('Sanitation Data'!$I$31,0,10*ROW('Sanitation Data'!I42))="","",OFFSET('Sanitation Data'!$I$31,0,10*ROW('Sanitation Data'!I42)))</f>
        <v/>
      </c>
      <c r="DN48" s="297" t="str">
        <f ca="true">+IF(OFFSET('Sanitation Data'!$I$32,0,10*ROW('Sanitation Data'!I42))="","",OFFSET('Sanitation Data'!$I$32,0,10*ROW('Sanitation Data'!I42)))</f>
        <v/>
      </c>
      <c r="DO48" s="297" t="str">
        <f ca="true">+IF(OFFSET('Hygiene Data'!$D$11,0,10*ROW('Hygiene Data'!D42))="","",OFFSET('Hygiene Data'!$D$11,0,10*ROW('Hygiene Data'!D42)))</f>
        <v/>
      </c>
      <c r="DP48" s="297" t="str">
        <f ca="true">+IF(OFFSET('Hygiene Data'!$D$12,0,10*ROW('Hygiene Data'!D42))="","",OFFSET('Hygiene Data'!$D$12,0,10*ROW('Hygiene Data'!D42)))</f>
        <v/>
      </c>
      <c r="DQ48" s="297" t="str">
        <f ca="true">+IF(OFFSET('Hygiene Data'!$D$13,0,10*ROW('Hygiene Data'!D42))="","",OFFSET('Hygiene Data'!$D$13,0,10*ROW('Hygiene Data'!D42)))</f>
        <v/>
      </c>
      <c r="DR48" s="297" t="str">
        <f ca="true">+IF(OFFSET('Hygiene Data'!$E$11,0,10*ROW('Hygiene Data'!E42))="","",OFFSET('Hygiene Data'!$E$11,0,10*ROW('Hygiene Data'!E42)))</f>
        <v/>
      </c>
      <c r="DS48" s="297" t="str">
        <f ca="true">+IF(OFFSET('Hygiene Data'!$E$12,0,10*ROW('Hygiene Data'!E42))="","",OFFSET('Hygiene Data'!$E$12,0,10*ROW('Hygiene Data'!E42)))</f>
        <v/>
      </c>
      <c r="DT48" s="297" t="str">
        <f ca="true">+IF(OFFSET('Hygiene Data'!$E$13,0,10*ROW('Hygiene Data'!E42))="","",OFFSET('Hygiene Data'!$E$13,0,10*ROW('Hygiene Data'!E42)))</f>
        <v/>
      </c>
      <c r="DU48" s="297" t="str">
        <f ca="true">+IF(OFFSET('Hygiene Data'!$F$11,0,10*ROW('Hygiene Data'!F42))="","",OFFSET('Hygiene Data'!$F$11,0,10*ROW('Hygiene Data'!F42)))</f>
        <v/>
      </c>
      <c r="DV48" s="297" t="str">
        <f ca="true">+IF(OFFSET('Hygiene Data'!$F$12,0,10*ROW('Hygiene Data'!F42))="","",OFFSET('Hygiene Data'!$F$12,0,10*ROW('Hygiene Data'!F42)))</f>
        <v/>
      </c>
      <c r="DW48" s="297" t="str">
        <f ca="true">+IF(OFFSET('Hygiene Data'!$F$13,0,10*ROW('Hygiene Data'!F42))="","",OFFSET('Hygiene Data'!$F$13,0,10*ROW('Hygiene Data'!F42)))</f>
        <v/>
      </c>
      <c r="DX48" s="297" t="str">
        <f ca="true">+IF(OFFSET('Hygiene Data'!$G$11,0,10*ROW('Hygiene Data'!G42))="","",OFFSET('Hygiene Data'!$G$11,0,10*ROW('Hygiene Data'!G42)))</f>
        <v/>
      </c>
      <c r="DY48" s="297" t="str">
        <f ca="true">+IF(OFFSET('Hygiene Data'!$G$12,0,10*ROW('Hygiene Data'!G42))="","",OFFSET('Hygiene Data'!$G$12,0,10*ROW('Hygiene Data'!G42)))</f>
        <v/>
      </c>
      <c r="DZ48" s="297" t="str">
        <f ca="true">+IF(OFFSET('Hygiene Data'!$G$13,0,10*ROW('Hygiene Data'!G42))="","",OFFSET('Hygiene Data'!$G$13,0,10*ROW('Hygiene Data'!G42)))</f>
        <v/>
      </c>
      <c r="EA48" s="297" t="str">
        <f ca="true">+IF(OFFSET('Hygiene Data'!$H$11,0,10*ROW('Hygiene Data'!H42))="","",OFFSET('Hygiene Data'!$H$11,0,10*ROW('Hygiene Data'!H42)))</f>
        <v/>
      </c>
      <c r="EB48" s="297" t="str">
        <f ca="true">+IF(OFFSET('Hygiene Data'!$H$12,0,10*ROW('Hygiene Data'!H42))="","",OFFSET('Hygiene Data'!$H$12,0,10*ROW('Hygiene Data'!H42)))</f>
        <v/>
      </c>
      <c r="EC48" s="297" t="str">
        <f ca="true">+IF(OFFSET('Hygiene Data'!$H$13,0,10*ROW('Hygiene Data'!H42))="","",OFFSET('Hygiene Data'!$H$13,0,10*ROW('Hygiene Data'!H42)))</f>
        <v/>
      </c>
      <c r="ED48" s="297" t="str">
        <f ca="true">+IF(OFFSET('Hygiene Data'!$I$11,0,10*ROW('Hygiene Data'!I42))="","",OFFSET('Hygiene Data'!$I$11,0,10*ROW('Hygiene Data'!I42)))</f>
        <v/>
      </c>
      <c r="EE48" s="297" t="str">
        <f ca="true">+IF(OFFSET('Hygiene Data'!$I$12,0,10*ROW('Hygiene Data'!I42))="","",OFFSET('Hygiene Data'!$I$12,0,10*ROW('Hygiene Data'!I42)))</f>
        <v/>
      </c>
      <c r="EF48" s="297"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53"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97"/>
      <c r="BS49" s="297" t="str">
        <f ca="true">+IF(OFFSET('Water Data'!$D$27,0,10*ROW('Water Data'!D43))="","",OFFSET('Water Data'!$D$27,0,10*ROW('Water Data'!D43)))</f>
        <v/>
      </c>
      <c r="BT49" s="297" t="str">
        <f ca="true">+IF(OFFSET('Water Data'!$D$28,0,10*ROW('Water Data'!D43))="","",OFFSET('Water Data'!$D$28,0,10*ROW('Water Data'!D43)))</f>
        <v/>
      </c>
      <c r="BU49" s="297" t="str">
        <f ca="true">+IF(OFFSET('Water Data'!$D$29,0,10*ROW('Water Data'!D43))="","",OFFSET('Water Data'!$D$29,0,10*ROW('Water Data'!D43)))</f>
        <v/>
      </c>
      <c r="BV49" s="297" t="str">
        <f ca="true">+IF(OFFSET('Water Data'!$E$27,0,10*ROW('Water Data'!E43))="","",OFFSET('Water Data'!$E$27,0,10*ROW('Water Data'!E43)))</f>
        <v/>
      </c>
      <c r="BW49" s="297" t="str">
        <f ca="true">+IF(OFFSET('Water Data'!$E$28,0,10*ROW('Water Data'!E43))="","",OFFSET('Water Data'!$E$28,0,10*ROW('Water Data'!E43)))</f>
        <v/>
      </c>
      <c r="BX49" s="297" t="str">
        <f ca="true">+IF(OFFSET('Water Data'!$E$29,0,10*ROW('Water Data'!E43))="","",OFFSET('Water Data'!$E$29,0,10*ROW('Water Data'!E43)))</f>
        <v/>
      </c>
      <c r="BY49" s="297" t="str">
        <f ca="true">+IF(OFFSET('Water Data'!$F$27,0,10*ROW('Water Data'!F43))="","",OFFSET('Water Data'!$F$27,0,10*ROW('Water Data'!F43)))</f>
        <v/>
      </c>
      <c r="BZ49" s="297" t="str">
        <f ca="true">+IF(OFFSET('Water Data'!$F$28,0,10*ROW('Water Data'!F43))="","",OFFSET('Water Data'!$F$28,0,10*ROW('Water Data'!F43)))</f>
        <v/>
      </c>
      <c r="CA49" s="297" t="str">
        <f ca="true">+IF(OFFSET('Water Data'!$F$29,0,10*ROW('Water Data'!F43))="","",OFFSET('Water Data'!$F$29,0,10*ROW('Water Data'!F43)))</f>
        <v/>
      </c>
      <c r="CB49" s="297" t="str">
        <f ca="true">+IF(OFFSET('Water Data'!$G$27,0,10*ROW('Water Data'!G43))="","",OFFSET('Water Data'!$G$27,0,10*ROW('Water Data'!G43)))</f>
        <v/>
      </c>
      <c r="CC49" s="297" t="str">
        <f ca="true">+IF(OFFSET('Water Data'!$G$28,0,10*ROW('Water Data'!G43))="","",OFFSET('Water Data'!$G$28,0,10*ROW('Water Data'!G43)))</f>
        <v/>
      </c>
      <c r="CD49" s="297" t="str">
        <f ca="true">+IF(OFFSET('Water Data'!$G$29,0,10*ROW('Water Data'!G43))="","",OFFSET('Water Data'!$G$29,0,10*ROW('Water Data'!G43)))</f>
        <v/>
      </c>
      <c r="CE49" s="297" t="str">
        <f ca="true">+IF(OFFSET('Water Data'!$H$27,0,10*ROW('Water Data'!H43))="","",OFFSET('Water Data'!$H$27,0,10*ROW('Water Data'!H43)))</f>
        <v/>
      </c>
      <c r="CF49" s="297" t="str">
        <f ca="true">+IF(OFFSET('Water Data'!$H$28,0,10*ROW('Water Data'!H43))="","",OFFSET('Water Data'!$H$28,0,10*ROW('Water Data'!H43)))</f>
        <v/>
      </c>
      <c r="CG49" s="297" t="str">
        <f ca="true">+IF(OFFSET('Water Data'!$H$29,0,10*ROW('Water Data'!H43))="","",OFFSET('Water Data'!$H$29,0,10*ROW('Water Data'!H43)))</f>
        <v/>
      </c>
      <c r="CH49" s="297" t="str">
        <f ca="true">+IF(OFFSET('Water Data'!$I$27,0,10*ROW('Water Data'!I43))="","",OFFSET('Water Data'!$I$27,0,10*ROW('Water Data'!I43)))</f>
        <v/>
      </c>
      <c r="CI49" s="297" t="str">
        <f ca="true">+IF(OFFSET('Water Data'!$I$28,0,10*ROW('Water Data'!I43))="","",OFFSET('Water Data'!$I$28,0,10*ROW('Water Data'!I43)))</f>
        <v/>
      </c>
      <c r="CJ49" s="297" t="str">
        <f ca="true">+IF(OFFSET('Water Data'!$I$29,0,10*ROW('Water Data'!I43))="","",OFFSET('Water Data'!$I$29,0,10*ROW('Water Data'!I43)))</f>
        <v/>
      </c>
      <c r="CK49" s="297" t="str">
        <f ca="true">+IF(OFFSET('Sanitation Data'!$D$28,0,10*ROW('Sanitation Data'!D43))="","",OFFSET('Sanitation Data'!$D$28,0,10*ROW('Sanitation Data'!D43)))</f>
        <v/>
      </c>
      <c r="CL49" s="297" t="str">
        <f ca="true">+IF(OFFSET('Sanitation Data'!$D$29,0,10*ROW('Sanitation Data'!D43))="","",OFFSET('Sanitation Data'!$D$29,0,10*ROW('Sanitation Data'!D43)))</f>
        <v/>
      </c>
      <c r="CM49" s="297" t="str">
        <f ca="true">+IF(OFFSET('Sanitation Data'!$D$30,0,10*ROW('Sanitation Data'!D43))="","",OFFSET('Sanitation Data'!$D$30,0,10*ROW('Sanitation Data'!D43)))</f>
        <v/>
      </c>
      <c r="CN49" s="297" t="str">
        <f ca="true">+IF(OFFSET('Sanitation Data'!$D$31,0,10*ROW('Sanitation Data'!D43))="","",OFFSET('Sanitation Data'!$D$31,0,10*ROW('Sanitation Data'!D43)))</f>
        <v/>
      </c>
      <c r="CO49" s="297" t="str">
        <f ca="true">+IF(OFFSET('Sanitation Data'!$D$32,0,10*ROW('Sanitation Data'!D43))="","",OFFSET('Sanitation Data'!$D$32,0,10*ROW('Sanitation Data'!D43)))</f>
        <v/>
      </c>
      <c r="CP49" s="297" t="str">
        <f ca="true">+IF(OFFSET('Sanitation Data'!$E$28,0,10*ROW('Sanitation Data'!E43))="","",OFFSET('Sanitation Data'!$E$28,0,10*ROW('Sanitation Data'!E43)))</f>
        <v/>
      </c>
      <c r="CQ49" s="297" t="str">
        <f ca="true">+IF(OFFSET('Sanitation Data'!$E$29,0,10*ROW('Sanitation Data'!E43))="","",OFFSET('Sanitation Data'!$E$29,0,10*ROW('Sanitation Data'!E43)))</f>
        <v/>
      </c>
      <c r="CR49" s="297" t="str">
        <f ca="true">+IF(OFFSET('Sanitation Data'!$E$30,0,10*ROW('Sanitation Data'!E43))="","",OFFSET('Sanitation Data'!$E$30,0,10*ROW('Sanitation Data'!E43)))</f>
        <v/>
      </c>
      <c r="CS49" s="297" t="str">
        <f ca="true">+IF(OFFSET('Sanitation Data'!$E$31,0,10*ROW('Sanitation Data'!E43))="","",OFFSET('Sanitation Data'!$E$31,0,10*ROW('Sanitation Data'!E43)))</f>
        <v/>
      </c>
      <c r="CT49" s="297" t="str">
        <f ca="true">+IF(OFFSET('Sanitation Data'!$E$32,0,10*ROW('Sanitation Data'!E43))="","",OFFSET('Sanitation Data'!$E$32,0,10*ROW('Sanitation Data'!E43)))</f>
        <v/>
      </c>
      <c r="CU49" s="297" t="str">
        <f ca="true">+IF(OFFSET('Sanitation Data'!$F$28,0,10*ROW('Sanitation Data'!F43))="","",OFFSET('Sanitation Data'!$F$28,0,10*ROW('Sanitation Data'!F43)))</f>
        <v/>
      </c>
      <c r="CV49" s="297" t="str">
        <f ca="true">+IF(OFFSET('Sanitation Data'!$F$29,0,10*ROW('Sanitation Data'!F43))="","",OFFSET('Sanitation Data'!$F$29,0,10*ROW('Sanitation Data'!F43)))</f>
        <v/>
      </c>
      <c r="CW49" s="297" t="str">
        <f ca="true">+IF(OFFSET('Sanitation Data'!$F$30,0,10*ROW('Sanitation Data'!F43))="","",OFFSET('Sanitation Data'!$F$30,0,10*ROW('Sanitation Data'!F43)))</f>
        <v/>
      </c>
      <c r="CX49" s="297" t="str">
        <f ca="true">+IF(OFFSET('Sanitation Data'!$F$31,0,10*ROW('Sanitation Data'!F43))="","",OFFSET('Sanitation Data'!$F$31,0,10*ROW('Sanitation Data'!F43)))</f>
        <v/>
      </c>
      <c r="CY49" s="297" t="str">
        <f ca="true">+IF(OFFSET('Sanitation Data'!$F$32,0,10*ROW('Sanitation Data'!F43))="","",OFFSET('Sanitation Data'!$F$32,0,10*ROW('Sanitation Data'!F43)))</f>
        <v/>
      </c>
      <c r="CZ49" s="297" t="str">
        <f ca="true">+IF(OFFSET('Sanitation Data'!$G$28,0,10*ROW('Sanitation Data'!G43))="","",OFFSET('Sanitation Data'!$G$28,0,10*ROW('Sanitation Data'!G43)))</f>
        <v/>
      </c>
      <c r="DA49" s="297" t="str">
        <f ca="true">+IF(OFFSET('Sanitation Data'!$G$29,0,10*ROW('Sanitation Data'!G43))="","",OFFSET('Sanitation Data'!$G$29,0,10*ROW('Sanitation Data'!G43)))</f>
        <v/>
      </c>
      <c r="DB49" s="297" t="str">
        <f ca="true">+IF(OFFSET('Sanitation Data'!$G$30,0,10*ROW('Sanitation Data'!G43))="","",OFFSET('Sanitation Data'!$G$30,0,10*ROW('Sanitation Data'!G43)))</f>
        <v/>
      </c>
      <c r="DC49" s="297" t="str">
        <f ca="true">+IF(OFFSET('Sanitation Data'!$G$31,0,10*ROW('Sanitation Data'!G43))="","",OFFSET('Sanitation Data'!$G$31,0,10*ROW('Sanitation Data'!G43)))</f>
        <v/>
      </c>
      <c r="DD49" s="297" t="str">
        <f ca="true">+IF(OFFSET('Sanitation Data'!$G$32,0,10*ROW('Sanitation Data'!G43))="","",OFFSET('Sanitation Data'!$G$32,0,10*ROW('Sanitation Data'!G43)))</f>
        <v/>
      </c>
      <c r="DE49" s="297" t="str">
        <f ca="true">+IF(OFFSET('Sanitation Data'!$H$28,0,10*ROW('Sanitation Data'!H43))="","",OFFSET('Sanitation Data'!$H$28,0,10*ROW('Sanitation Data'!H43)))</f>
        <v/>
      </c>
      <c r="DF49" s="297" t="str">
        <f ca="true">+IF(OFFSET('Sanitation Data'!$H$29,0,10*ROW('Sanitation Data'!H43))="","",OFFSET('Sanitation Data'!$H$29,0,10*ROW('Sanitation Data'!H43)))</f>
        <v/>
      </c>
      <c r="DG49" s="297" t="str">
        <f ca="true">+IF(OFFSET('Sanitation Data'!$H$30,0,10*ROW('Sanitation Data'!H43))="","",OFFSET('Sanitation Data'!$H$30,0,10*ROW('Sanitation Data'!H43)))</f>
        <v/>
      </c>
      <c r="DH49" s="297" t="str">
        <f ca="true">+IF(OFFSET('Sanitation Data'!$H$31,0,10*ROW('Sanitation Data'!H43))="","",OFFSET('Sanitation Data'!$H$31,0,10*ROW('Sanitation Data'!H43)))</f>
        <v/>
      </c>
      <c r="DI49" s="297" t="str">
        <f ca="true">+IF(OFFSET('Sanitation Data'!$H$32,0,10*ROW('Sanitation Data'!H43))="","",OFFSET('Sanitation Data'!$H$32,0,10*ROW('Sanitation Data'!H43)))</f>
        <v/>
      </c>
      <c r="DJ49" s="297" t="str">
        <f ca="true">+IF(OFFSET('Sanitation Data'!$I$28,0,10*ROW('Sanitation Data'!I43))="","",OFFSET('Sanitation Data'!$I$28,0,10*ROW('Sanitation Data'!I43)))</f>
        <v/>
      </c>
      <c r="DK49" s="297" t="str">
        <f ca="true">+IF(OFFSET('Sanitation Data'!$I$29,0,10*ROW('Sanitation Data'!I43))="","",OFFSET('Sanitation Data'!$I$29,0,10*ROW('Sanitation Data'!I43)))</f>
        <v/>
      </c>
      <c r="DL49" s="297" t="str">
        <f ca="true">+IF(OFFSET('Sanitation Data'!$I$30,0,10*ROW('Sanitation Data'!I43))="","",OFFSET('Sanitation Data'!$I$30,0,10*ROW('Sanitation Data'!I43)))</f>
        <v/>
      </c>
      <c r="DM49" s="297" t="str">
        <f ca="true">+IF(OFFSET('Sanitation Data'!$I$31,0,10*ROW('Sanitation Data'!I43))="","",OFFSET('Sanitation Data'!$I$31,0,10*ROW('Sanitation Data'!I43)))</f>
        <v/>
      </c>
      <c r="DN49" s="297" t="str">
        <f ca="true">+IF(OFFSET('Sanitation Data'!$I$32,0,10*ROW('Sanitation Data'!I43))="","",OFFSET('Sanitation Data'!$I$32,0,10*ROW('Sanitation Data'!I43)))</f>
        <v/>
      </c>
      <c r="DO49" s="297" t="str">
        <f ca="true">+IF(OFFSET('Hygiene Data'!$D$11,0,10*ROW('Hygiene Data'!D43))="","",OFFSET('Hygiene Data'!$D$11,0,10*ROW('Hygiene Data'!D43)))</f>
        <v/>
      </c>
      <c r="DP49" s="297" t="str">
        <f ca="true">+IF(OFFSET('Hygiene Data'!$D$12,0,10*ROW('Hygiene Data'!D43))="","",OFFSET('Hygiene Data'!$D$12,0,10*ROW('Hygiene Data'!D43)))</f>
        <v/>
      </c>
      <c r="DQ49" s="297" t="str">
        <f ca="true">+IF(OFFSET('Hygiene Data'!$D$13,0,10*ROW('Hygiene Data'!D43))="","",OFFSET('Hygiene Data'!$D$13,0,10*ROW('Hygiene Data'!D43)))</f>
        <v/>
      </c>
      <c r="DR49" s="297" t="str">
        <f ca="true">+IF(OFFSET('Hygiene Data'!$E$11,0,10*ROW('Hygiene Data'!E43))="","",OFFSET('Hygiene Data'!$E$11,0,10*ROW('Hygiene Data'!E43)))</f>
        <v/>
      </c>
      <c r="DS49" s="297" t="str">
        <f ca="true">+IF(OFFSET('Hygiene Data'!$E$12,0,10*ROW('Hygiene Data'!E43))="","",OFFSET('Hygiene Data'!$E$12,0,10*ROW('Hygiene Data'!E43)))</f>
        <v/>
      </c>
      <c r="DT49" s="297" t="str">
        <f ca="true">+IF(OFFSET('Hygiene Data'!$E$13,0,10*ROW('Hygiene Data'!E43))="","",OFFSET('Hygiene Data'!$E$13,0,10*ROW('Hygiene Data'!E43)))</f>
        <v/>
      </c>
      <c r="DU49" s="297" t="str">
        <f ca="true">+IF(OFFSET('Hygiene Data'!$F$11,0,10*ROW('Hygiene Data'!F43))="","",OFFSET('Hygiene Data'!$F$11,0,10*ROW('Hygiene Data'!F43)))</f>
        <v/>
      </c>
      <c r="DV49" s="297" t="str">
        <f ca="true">+IF(OFFSET('Hygiene Data'!$F$12,0,10*ROW('Hygiene Data'!F43))="","",OFFSET('Hygiene Data'!$F$12,0,10*ROW('Hygiene Data'!F43)))</f>
        <v/>
      </c>
      <c r="DW49" s="297" t="str">
        <f ca="true">+IF(OFFSET('Hygiene Data'!$F$13,0,10*ROW('Hygiene Data'!F43))="","",OFFSET('Hygiene Data'!$F$13,0,10*ROW('Hygiene Data'!F43)))</f>
        <v/>
      </c>
      <c r="DX49" s="297" t="str">
        <f ca="true">+IF(OFFSET('Hygiene Data'!$G$11,0,10*ROW('Hygiene Data'!G43))="","",OFFSET('Hygiene Data'!$G$11,0,10*ROW('Hygiene Data'!G43)))</f>
        <v/>
      </c>
      <c r="DY49" s="297" t="str">
        <f ca="true">+IF(OFFSET('Hygiene Data'!$G$12,0,10*ROW('Hygiene Data'!G43))="","",OFFSET('Hygiene Data'!$G$12,0,10*ROW('Hygiene Data'!G43)))</f>
        <v/>
      </c>
      <c r="DZ49" s="297" t="str">
        <f ca="true">+IF(OFFSET('Hygiene Data'!$G$13,0,10*ROW('Hygiene Data'!G43))="","",OFFSET('Hygiene Data'!$G$13,0,10*ROW('Hygiene Data'!G43)))</f>
        <v/>
      </c>
      <c r="EA49" s="297" t="str">
        <f ca="true">+IF(OFFSET('Hygiene Data'!$H$11,0,10*ROW('Hygiene Data'!H43))="","",OFFSET('Hygiene Data'!$H$11,0,10*ROW('Hygiene Data'!H43)))</f>
        <v/>
      </c>
      <c r="EB49" s="297" t="str">
        <f ca="true">+IF(OFFSET('Hygiene Data'!$H$12,0,10*ROW('Hygiene Data'!H43))="","",OFFSET('Hygiene Data'!$H$12,0,10*ROW('Hygiene Data'!H43)))</f>
        <v/>
      </c>
      <c r="EC49" s="297" t="str">
        <f ca="true">+IF(OFFSET('Hygiene Data'!$H$13,0,10*ROW('Hygiene Data'!H43))="","",OFFSET('Hygiene Data'!$H$13,0,10*ROW('Hygiene Data'!H43)))</f>
        <v/>
      </c>
      <c r="ED49" s="297" t="str">
        <f ca="true">+IF(OFFSET('Hygiene Data'!$I$11,0,10*ROW('Hygiene Data'!I43))="","",OFFSET('Hygiene Data'!$I$11,0,10*ROW('Hygiene Data'!I43)))</f>
        <v/>
      </c>
      <c r="EE49" s="297" t="str">
        <f ca="true">+IF(OFFSET('Hygiene Data'!$I$12,0,10*ROW('Hygiene Data'!I43))="","",OFFSET('Hygiene Data'!$I$12,0,10*ROW('Hygiene Data'!I43)))</f>
        <v/>
      </c>
      <c r="EF49" s="297"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53"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97"/>
      <c r="BS50" s="297" t="str">
        <f ca="true">+IF(OFFSET('Water Data'!$D$27,0,10*ROW('Water Data'!D44))="","",OFFSET('Water Data'!$D$27,0,10*ROW('Water Data'!D44)))</f>
        <v/>
      </c>
      <c r="BT50" s="297" t="str">
        <f ca="true">+IF(OFFSET('Water Data'!$D$28,0,10*ROW('Water Data'!D44))="","",OFFSET('Water Data'!$D$28,0,10*ROW('Water Data'!D44)))</f>
        <v/>
      </c>
      <c r="BU50" s="297" t="str">
        <f ca="true">+IF(OFFSET('Water Data'!$D$29,0,10*ROW('Water Data'!D44))="","",OFFSET('Water Data'!$D$29,0,10*ROW('Water Data'!D44)))</f>
        <v/>
      </c>
      <c r="BV50" s="297" t="str">
        <f ca="true">+IF(OFFSET('Water Data'!$E$27,0,10*ROW('Water Data'!E44))="","",OFFSET('Water Data'!$E$27,0,10*ROW('Water Data'!E44)))</f>
        <v/>
      </c>
      <c r="BW50" s="297" t="str">
        <f ca="true">+IF(OFFSET('Water Data'!$E$28,0,10*ROW('Water Data'!E44))="","",OFFSET('Water Data'!$E$28,0,10*ROW('Water Data'!E44)))</f>
        <v/>
      </c>
      <c r="BX50" s="297" t="str">
        <f ca="true">+IF(OFFSET('Water Data'!$E$29,0,10*ROW('Water Data'!E44))="","",OFFSET('Water Data'!$E$29,0,10*ROW('Water Data'!E44)))</f>
        <v/>
      </c>
      <c r="BY50" s="297" t="str">
        <f ca="true">+IF(OFFSET('Water Data'!$F$27,0,10*ROW('Water Data'!F44))="","",OFFSET('Water Data'!$F$27,0,10*ROW('Water Data'!F44)))</f>
        <v/>
      </c>
      <c r="BZ50" s="297" t="str">
        <f ca="true">+IF(OFFSET('Water Data'!$F$28,0,10*ROW('Water Data'!F44))="","",OFFSET('Water Data'!$F$28,0,10*ROW('Water Data'!F44)))</f>
        <v/>
      </c>
      <c r="CA50" s="297" t="str">
        <f ca="true">+IF(OFFSET('Water Data'!$F$29,0,10*ROW('Water Data'!F44))="","",OFFSET('Water Data'!$F$29,0,10*ROW('Water Data'!F44)))</f>
        <v/>
      </c>
      <c r="CB50" s="297" t="str">
        <f ca="true">+IF(OFFSET('Water Data'!$G$27,0,10*ROW('Water Data'!G44))="","",OFFSET('Water Data'!$G$27,0,10*ROW('Water Data'!G44)))</f>
        <v/>
      </c>
      <c r="CC50" s="297" t="str">
        <f ca="true">+IF(OFFSET('Water Data'!$G$28,0,10*ROW('Water Data'!G44))="","",OFFSET('Water Data'!$G$28,0,10*ROW('Water Data'!G44)))</f>
        <v/>
      </c>
      <c r="CD50" s="297" t="str">
        <f ca="true">+IF(OFFSET('Water Data'!$G$29,0,10*ROW('Water Data'!G44))="","",OFFSET('Water Data'!$G$29,0,10*ROW('Water Data'!G44)))</f>
        <v/>
      </c>
      <c r="CE50" s="297" t="str">
        <f ca="true">+IF(OFFSET('Water Data'!$H$27,0,10*ROW('Water Data'!H44))="","",OFFSET('Water Data'!$H$27,0,10*ROW('Water Data'!H44)))</f>
        <v/>
      </c>
      <c r="CF50" s="297" t="str">
        <f ca="true">+IF(OFFSET('Water Data'!$H$28,0,10*ROW('Water Data'!H44))="","",OFFSET('Water Data'!$H$28,0,10*ROW('Water Data'!H44)))</f>
        <v/>
      </c>
      <c r="CG50" s="297" t="str">
        <f ca="true">+IF(OFFSET('Water Data'!$H$29,0,10*ROW('Water Data'!H44))="","",OFFSET('Water Data'!$H$29,0,10*ROW('Water Data'!H44)))</f>
        <v/>
      </c>
      <c r="CH50" s="297" t="str">
        <f ca="true">+IF(OFFSET('Water Data'!$I$27,0,10*ROW('Water Data'!I44))="","",OFFSET('Water Data'!$I$27,0,10*ROW('Water Data'!I44)))</f>
        <v/>
      </c>
      <c r="CI50" s="297" t="str">
        <f ca="true">+IF(OFFSET('Water Data'!$I$28,0,10*ROW('Water Data'!I44))="","",OFFSET('Water Data'!$I$28,0,10*ROW('Water Data'!I44)))</f>
        <v/>
      </c>
      <c r="CJ50" s="297" t="str">
        <f ca="true">+IF(OFFSET('Water Data'!$I$29,0,10*ROW('Water Data'!I44))="","",OFFSET('Water Data'!$I$29,0,10*ROW('Water Data'!I44)))</f>
        <v/>
      </c>
      <c r="CK50" s="297" t="str">
        <f ca="true">+IF(OFFSET('Sanitation Data'!$D$28,0,10*ROW('Sanitation Data'!D44))="","",OFFSET('Sanitation Data'!$D$28,0,10*ROW('Sanitation Data'!D44)))</f>
        <v/>
      </c>
      <c r="CL50" s="297" t="str">
        <f ca="true">+IF(OFFSET('Sanitation Data'!$D$29,0,10*ROW('Sanitation Data'!D44))="","",OFFSET('Sanitation Data'!$D$29,0,10*ROW('Sanitation Data'!D44)))</f>
        <v/>
      </c>
      <c r="CM50" s="297" t="str">
        <f ca="true">+IF(OFFSET('Sanitation Data'!$D$30,0,10*ROW('Sanitation Data'!D44))="","",OFFSET('Sanitation Data'!$D$30,0,10*ROW('Sanitation Data'!D44)))</f>
        <v/>
      </c>
      <c r="CN50" s="297" t="str">
        <f ca="true">+IF(OFFSET('Sanitation Data'!$D$31,0,10*ROW('Sanitation Data'!D44))="","",OFFSET('Sanitation Data'!$D$31,0,10*ROW('Sanitation Data'!D44)))</f>
        <v/>
      </c>
      <c r="CO50" s="297" t="str">
        <f ca="true">+IF(OFFSET('Sanitation Data'!$D$32,0,10*ROW('Sanitation Data'!D44))="","",OFFSET('Sanitation Data'!$D$32,0,10*ROW('Sanitation Data'!D44)))</f>
        <v/>
      </c>
      <c r="CP50" s="297" t="str">
        <f ca="true">+IF(OFFSET('Sanitation Data'!$E$28,0,10*ROW('Sanitation Data'!E44))="","",OFFSET('Sanitation Data'!$E$28,0,10*ROW('Sanitation Data'!E44)))</f>
        <v/>
      </c>
      <c r="CQ50" s="297" t="str">
        <f ca="true">+IF(OFFSET('Sanitation Data'!$E$29,0,10*ROW('Sanitation Data'!E44))="","",OFFSET('Sanitation Data'!$E$29,0,10*ROW('Sanitation Data'!E44)))</f>
        <v/>
      </c>
      <c r="CR50" s="297" t="str">
        <f ca="true">+IF(OFFSET('Sanitation Data'!$E$30,0,10*ROW('Sanitation Data'!E44))="","",OFFSET('Sanitation Data'!$E$30,0,10*ROW('Sanitation Data'!E44)))</f>
        <v/>
      </c>
      <c r="CS50" s="297" t="str">
        <f ca="true">+IF(OFFSET('Sanitation Data'!$E$31,0,10*ROW('Sanitation Data'!E44))="","",OFFSET('Sanitation Data'!$E$31,0,10*ROW('Sanitation Data'!E44)))</f>
        <v/>
      </c>
      <c r="CT50" s="297" t="str">
        <f ca="true">+IF(OFFSET('Sanitation Data'!$E$32,0,10*ROW('Sanitation Data'!E44))="","",OFFSET('Sanitation Data'!$E$32,0,10*ROW('Sanitation Data'!E44)))</f>
        <v/>
      </c>
      <c r="CU50" s="297" t="str">
        <f ca="true">+IF(OFFSET('Sanitation Data'!$F$28,0,10*ROW('Sanitation Data'!F44))="","",OFFSET('Sanitation Data'!$F$28,0,10*ROW('Sanitation Data'!F44)))</f>
        <v/>
      </c>
      <c r="CV50" s="297" t="str">
        <f ca="true">+IF(OFFSET('Sanitation Data'!$F$29,0,10*ROW('Sanitation Data'!F44))="","",OFFSET('Sanitation Data'!$F$29,0,10*ROW('Sanitation Data'!F44)))</f>
        <v/>
      </c>
      <c r="CW50" s="297" t="str">
        <f ca="true">+IF(OFFSET('Sanitation Data'!$F$30,0,10*ROW('Sanitation Data'!F44))="","",OFFSET('Sanitation Data'!$F$30,0,10*ROW('Sanitation Data'!F44)))</f>
        <v/>
      </c>
      <c r="CX50" s="297" t="str">
        <f ca="true">+IF(OFFSET('Sanitation Data'!$F$31,0,10*ROW('Sanitation Data'!F44))="","",OFFSET('Sanitation Data'!$F$31,0,10*ROW('Sanitation Data'!F44)))</f>
        <v/>
      </c>
      <c r="CY50" s="297" t="str">
        <f ca="true">+IF(OFFSET('Sanitation Data'!$F$32,0,10*ROW('Sanitation Data'!F44))="","",OFFSET('Sanitation Data'!$F$32,0,10*ROW('Sanitation Data'!F44)))</f>
        <v/>
      </c>
      <c r="CZ50" s="297" t="str">
        <f ca="true">+IF(OFFSET('Sanitation Data'!$G$28,0,10*ROW('Sanitation Data'!G44))="","",OFFSET('Sanitation Data'!$G$28,0,10*ROW('Sanitation Data'!G44)))</f>
        <v/>
      </c>
      <c r="DA50" s="297" t="str">
        <f ca="true">+IF(OFFSET('Sanitation Data'!$G$29,0,10*ROW('Sanitation Data'!G44))="","",OFFSET('Sanitation Data'!$G$29,0,10*ROW('Sanitation Data'!G44)))</f>
        <v/>
      </c>
      <c r="DB50" s="297" t="str">
        <f ca="true">+IF(OFFSET('Sanitation Data'!$G$30,0,10*ROW('Sanitation Data'!G44))="","",OFFSET('Sanitation Data'!$G$30,0,10*ROW('Sanitation Data'!G44)))</f>
        <v/>
      </c>
      <c r="DC50" s="297" t="str">
        <f ca="true">+IF(OFFSET('Sanitation Data'!$G$31,0,10*ROW('Sanitation Data'!G44))="","",OFFSET('Sanitation Data'!$G$31,0,10*ROW('Sanitation Data'!G44)))</f>
        <v/>
      </c>
      <c r="DD50" s="297" t="str">
        <f ca="true">+IF(OFFSET('Sanitation Data'!$G$32,0,10*ROW('Sanitation Data'!G44))="","",OFFSET('Sanitation Data'!$G$32,0,10*ROW('Sanitation Data'!G44)))</f>
        <v/>
      </c>
      <c r="DE50" s="297" t="str">
        <f ca="true">+IF(OFFSET('Sanitation Data'!$H$28,0,10*ROW('Sanitation Data'!H44))="","",OFFSET('Sanitation Data'!$H$28,0,10*ROW('Sanitation Data'!H44)))</f>
        <v/>
      </c>
      <c r="DF50" s="297" t="str">
        <f ca="true">+IF(OFFSET('Sanitation Data'!$H$29,0,10*ROW('Sanitation Data'!H44))="","",OFFSET('Sanitation Data'!$H$29,0,10*ROW('Sanitation Data'!H44)))</f>
        <v/>
      </c>
      <c r="DG50" s="297" t="str">
        <f ca="true">+IF(OFFSET('Sanitation Data'!$H$30,0,10*ROW('Sanitation Data'!H44))="","",OFFSET('Sanitation Data'!$H$30,0,10*ROW('Sanitation Data'!H44)))</f>
        <v/>
      </c>
      <c r="DH50" s="297" t="str">
        <f ca="true">+IF(OFFSET('Sanitation Data'!$H$31,0,10*ROW('Sanitation Data'!H44))="","",OFFSET('Sanitation Data'!$H$31,0,10*ROW('Sanitation Data'!H44)))</f>
        <v/>
      </c>
      <c r="DI50" s="297" t="str">
        <f ca="true">+IF(OFFSET('Sanitation Data'!$H$32,0,10*ROW('Sanitation Data'!H44))="","",OFFSET('Sanitation Data'!$H$32,0,10*ROW('Sanitation Data'!H44)))</f>
        <v/>
      </c>
      <c r="DJ50" s="297" t="str">
        <f ca="true">+IF(OFFSET('Sanitation Data'!$I$28,0,10*ROW('Sanitation Data'!I44))="","",OFFSET('Sanitation Data'!$I$28,0,10*ROW('Sanitation Data'!I44)))</f>
        <v/>
      </c>
      <c r="DK50" s="297" t="str">
        <f ca="true">+IF(OFFSET('Sanitation Data'!$I$29,0,10*ROW('Sanitation Data'!I44))="","",OFFSET('Sanitation Data'!$I$29,0,10*ROW('Sanitation Data'!I44)))</f>
        <v/>
      </c>
      <c r="DL50" s="297" t="str">
        <f ca="true">+IF(OFFSET('Sanitation Data'!$I$30,0,10*ROW('Sanitation Data'!I44))="","",OFFSET('Sanitation Data'!$I$30,0,10*ROW('Sanitation Data'!I44)))</f>
        <v/>
      </c>
      <c r="DM50" s="297" t="str">
        <f ca="true">+IF(OFFSET('Sanitation Data'!$I$31,0,10*ROW('Sanitation Data'!I44))="","",OFFSET('Sanitation Data'!$I$31,0,10*ROW('Sanitation Data'!I44)))</f>
        <v/>
      </c>
      <c r="DN50" s="297" t="str">
        <f ca="true">+IF(OFFSET('Sanitation Data'!$I$32,0,10*ROW('Sanitation Data'!I44))="","",OFFSET('Sanitation Data'!$I$32,0,10*ROW('Sanitation Data'!I44)))</f>
        <v/>
      </c>
      <c r="DO50" s="297" t="str">
        <f ca="true">+IF(OFFSET('Hygiene Data'!$D$11,0,10*ROW('Hygiene Data'!D44))="","",OFFSET('Hygiene Data'!$D$11,0,10*ROW('Hygiene Data'!D44)))</f>
        <v/>
      </c>
      <c r="DP50" s="297" t="str">
        <f ca="true">+IF(OFFSET('Hygiene Data'!$D$12,0,10*ROW('Hygiene Data'!D44))="","",OFFSET('Hygiene Data'!$D$12,0,10*ROW('Hygiene Data'!D44)))</f>
        <v/>
      </c>
      <c r="DQ50" s="297" t="str">
        <f ca="true">+IF(OFFSET('Hygiene Data'!$D$13,0,10*ROW('Hygiene Data'!D44))="","",OFFSET('Hygiene Data'!$D$13,0,10*ROW('Hygiene Data'!D44)))</f>
        <v/>
      </c>
      <c r="DR50" s="297" t="str">
        <f ca="true">+IF(OFFSET('Hygiene Data'!$E$11,0,10*ROW('Hygiene Data'!E44))="","",OFFSET('Hygiene Data'!$E$11,0,10*ROW('Hygiene Data'!E44)))</f>
        <v/>
      </c>
      <c r="DS50" s="297" t="str">
        <f ca="true">+IF(OFFSET('Hygiene Data'!$E$12,0,10*ROW('Hygiene Data'!E44))="","",OFFSET('Hygiene Data'!$E$12,0,10*ROW('Hygiene Data'!E44)))</f>
        <v/>
      </c>
      <c r="DT50" s="297" t="str">
        <f ca="true">+IF(OFFSET('Hygiene Data'!$E$13,0,10*ROW('Hygiene Data'!E44))="","",OFFSET('Hygiene Data'!$E$13,0,10*ROW('Hygiene Data'!E44)))</f>
        <v/>
      </c>
      <c r="DU50" s="297" t="str">
        <f ca="true">+IF(OFFSET('Hygiene Data'!$F$11,0,10*ROW('Hygiene Data'!F44))="","",OFFSET('Hygiene Data'!$F$11,0,10*ROW('Hygiene Data'!F44)))</f>
        <v/>
      </c>
      <c r="DV50" s="297" t="str">
        <f ca="true">+IF(OFFSET('Hygiene Data'!$F$12,0,10*ROW('Hygiene Data'!F44))="","",OFFSET('Hygiene Data'!$F$12,0,10*ROW('Hygiene Data'!F44)))</f>
        <v/>
      </c>
      <c r="DW50" s="297" t="str">
        <f ca="true">+IF(OFFSET('Hygiene Data'!$F$13,0,10*ROW('Hygiene Data'!F44))="","",OFFSET('Hygiene Data'!$F$13,0,10*ROW('Hygiene Data'!F44)))</f>
        <v/>
      </c>
      <c r="DX50" s="297" t="str">
        <f ca="true">+IF(OFFSET('Hygiene Data'!$G$11,0,10*ROW('Hygiene Data'!G44))="","",OFFSET('Hygiene Data'!$G$11,0,10*ROW('Hygiene Data'!G44)))</f>
        <v/>
      </c>
      <c r="DY50" s="297" t="str">
        <f ca="true">+IF(OFFSET('Hygiene Data'!$G$12,0,10*ROW('Hygiene Data'!G44))="","",OFFSET('Hygiene Data'!$G$12,0,10*ROW('Hygiene Data'!G44)))</f>
        <v/>
      </c>
      <c r="DZ50" s="297" t="str">
        <f ca="true">+IF(OFFSET('Hygiene Data'!$G$13,0,10*ROW('Hygiene Data'!G44))="","",OFFSET('Hygiene Data'!$G$13,0,10*ROW('Hygiene Data'!G44)))</f>
        <v/>
      </c>
      <c r="EA50" s="297" t="str">
        <f ca="true">+IF(OFFSET('Hygiene Data'!$H$11,0,10*ROW('Hygiene Data'!H44))="","",OFFSET('Hygiene Data'!$H$11,0,10*ROW('Hygiene Data'!H44)))</f>
        <v/>
      </c>
      <c r="EB50" s="297" t="str">
        <f ca="true">+IF(OFFSET('Hygiene Data'!$H$12,0,10*ROW('Hygiene Data'!H44))="","",OFFSET('Hygiene Data'!$H$12,0,10*ROW('Hygiene Data'!H44)))</f>
        <v/>
      </c>
      <c r="EC50" s="297" t="str">
        <f ca="true">+IF(OFFSET('Hygiene Data'!$H$13,0,10*ROW('Hygiene Data'!H44))="","",OFFSET('Hygiene Data'!$H$13,0,10*ROW('Hygiene Data'!H44)))</f>
        <v/>
      </c>
      <c r="ED50" s="297" t="str">
        <f ca="true">+IF(OFFSET('Hygiene Data'!$I$11,0,10*ROW('Hygiene Data'!I44))="","",OFFSET('Hygiene Data'!$I$11,0,10*ROW('Hygiene Data'!I44)))</f>
        <v/>
      </c>
      <c r="EE50" s="297" t="str">
        <f ca="true">+IF(OFFSET('Hygiene Data'!$I$12,0,10*ROW('Hygiene Data'!I44))="","",OFFSET('Hygiene Data'!$I$12,0,10*ROW('Hygiene Data'!I44)))</f>
        <v/>
      </c>
      <c r="EF50" s="297"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53"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97"/>
      <c r="BS51" s="297" t="str">
        <f ca="true">+IF(OFFSET('Water Data'!$D$27,0,10*ROW('Water Data'!D45))="","",OFFSET('Water Data'!$D$27,0,10*ROW('Water Data'!D45)))</f>
        <v/>
      </c>
      <c r="BT51" s="297" t="str">
        <f ca="true">+IF(OFFSET('Water Data'!$D$28,0,10*ROW('Water Data'!D45))="","",OFFSET('Water Data'!$D$28,0,10*ROW('Water Data'!D45)))</f>
        <v/>
      </c>
      <c r="BU51" s="297" t="str">
        <f ca="true">+IF(OFFSET('Water Data'!$D$29,0,10*ROW('Water Data'!D45))="","",OFFSET('Water Data'!$D$29,0,10*ROW('Water Data'!D45)))</f>
        <v/>
      </c>
      <c r="BV51" s="297" t="str">
        <f ca="true">+IF(OFFSET('Water Data'!$E$27,0,10*ROW('Water Data'!E45))="","",OFFSET('Water Data'!$E$27,0,10*ROW('Water Data'!E45)))</f>
        <v/>
      </c>
      <c r="BW51" s="297" t="str">
        <f ca="true">+IF(OFFSET('Water Data'!$E$28,0,10*ROW('Water Data'!E45))="","",OFFSET('Water Data'!$E$28,0,10*ROW('Water Data'!E45)))</f>
        <v/>
      </c>
      <c r="BX51" s="297" t="str">
        <f ca="true">+IF(OFFSET('Water Data'!$E$29,0,10*ROW('Water Data'!E45))="","",OFFSET('Water Data'!$E$29,0,10*ROW('Water Data'!E45)))</f>
        <v/>
      </c>
      <c r="BY51" s="297" t="str">
        <f ca="true">+IF(OFFSET('Water Data'!$F$27,0,10*ROW('Water Data'!F45))="","",OFFSET('Water Data'!$F$27,0,10*ROW('Water Data'!F45)))</f>
        <v/>
      </c>
      <c r="BZ51" s="297" t="str">
        <f ca="true">+IF(OFFSET('Water Data'!$F$28,0,10*ROW('Water Data'!F45))="","",OFFSET('Water Data'!$F$28,0,10*ROW('Water Data'!F45)))</f>
        <v/>
      </c>
      <c r="CA51" s="297" t="str">
        <f ca="true">+IF(OFFSET('Water Data'!$F$29,0,10*ROW('Water Data'!F45))="","",OFFSET('Water Data'!$F$29,0,10*ROW('Water Data'!F45)))</f>
        <v/>
      </c>
      <c r="CB51" s="297" t="str">
        <f ca="true">+IF(OFFSET('Water Data'!$G$27,0,10*ROW('Water Data'!G45))="","",OFFSET('Water Data'!$G$27,0,10*ROW('Water Data'!G45)))</f>
        <v/>
      </c>
      <c r="CC51" s="297" t="str">
        <f ca="true">+IF(OFFSET('Water Data'!$G$28,0,10*ROW('Water Data'!G45))="","",OFFSET('Water Data'!$G$28,0,10*ROW('Water Data'!G45)))</f>
        <v/>
      </c>
      <c r="CD51" s="297" t="str">
        <f ca="true">+IF(OFFSET('Water Data'!$G$29,0,10*ROW('Water Data'!G45))="","",OFFSET('Water Data'!$G$29,0,10*ROW('Water Data'!G45)))</f>
        <v/>
      </c>
      <c r="CE51" s="297" t="str">
        <f ca="true">+IF(OFFSET('Water Data'!$H$27,0,10*ROW('Water Data'!H45))="","",OFFSET('Water Data'!$H$27,0,10*ROW('Water Data'!H45)))</f>
        <v/>
      </c>
      <c r="CF51" s="297" t="str">
        <f ca="true">+IF(OFFSET('Water Data'!$H$28,0,10*ROW('Water Data'!H45))="","",OFFSET('Water Data'!$H$28,0,10*ROW('Water Data'!H45)))</f>
        <v/>
      </c>
      <c r="CG51" s="297" t="str">
        <f ca="true">+IF(OFFSET('Water Data'!$H$29,0,10*ROW('Water Data'!H45))="","",OFFSET('Water Data'!$H$29,0,10*ROW('Water Data'!H45)))</f>
        <v/>
      </c>
      <c r="CH51" s="297" t="str">
        <f ca="true">+IF(OFFSET('Water Data'!$I$27,0,10*ROW('Water Data'!I45))="","",OFFSET('Water Data'!$I$27,0,10*ROW('Water Data'!I45)))</f>
        <v/>
      </c>
      <c r="CI51" s="297" t="str">
        <f ca="true">+IF(OFFSET('Water Data'!$I$28,0,10*ROW('Water Data'!I45))="","",OFFSET('Water Data'!$I$28,0,10*ROW('Water Data'!I45)))</f>
        <v/>
      </c>
      <c r="CJ51" s="297" t="str">
        <f ca="true">+IF(OFFSET('Water Data'!$I$29,0,10*ROW('Water Data'!I45))="","",OFFSET('Water Data'!$I$29,0,10*ROW('Water Data'!I45)))</f>
        <v/>
      </c>
      <c r="CK51" s="297" t="str">
        <f ca="true">+IF(OFFSET('Sanitation Data'!$D$28,0,10*ROW('Sanitation Data'!D45))="","",OFFSET('Sanitation Data'!$D$28,0,10*ROW('Sanitation Data'!D45)))</f>
        <v/>
      </c>
      <c r="CL51" s="297" t="str">
        <f ca="true">+IF(OFFSET('Sanitation Data'!$D$29,0,10*ROW('Sanitation Data'!D45))="","",OFFSET('Sanitation Data'!$D$29,0,10*ROW('Sanitation Data'!D45)))</f>
        <v/>
      </c>
      <c r="CM51" s="297" t="str">
        <f ca="true">+IF(OFFSET('Sanitation Data'!$D$30,0,10*ROW('Sanitation Data'!D45))="","",OFFSET('Sanitation Data'!$D$30,0,10*ROW('Sanitation Data'!D45)))</f>
        <v/>
      </c>
      <c r="CN51" s="297" t="str">
        <f ca="true">+IF(OFFSET('Sanitation Data'!$D$31,0,10*ROW('Sanitation Data'!D45))="","",OFFSET('Sanitation Data'!$D$31,0,10*ROW('Sanitation Data'!D45)))</f>
        <v/>
      </c>
      <c r="CO51" s="297" t="str">
        <f ca="true">+IF(OFFSET('Sanitation Data'!$D$32,0,10*ROW('Sanitation Data'!D45))="","",OFFSET('Sanitation Data'!$D$32,0,10*ROW('Sanitation Data'!D45)))</f>
        <v/>
      </c>
      <c r="CP51" s="297" t="str">
        <f ca="true">+IF(OFFSET('Sanitation Data'!$E$28,0,10*ROW('Sanitation Data'!E45))="","",OFFSET('Sanitation Data'!$E$28,0,10*ROW('Sanitation Data'!E45)))</f>
        <v/>
      </c>
      <c r="CQ51" s="297" t="str">
        <f ca="true">+IF(OFFSET('Sanitation Data'!$E$29,0,10*ROW('Sanitation Data'!E45))="","",OFFSET('Sanitation Data'!$E$29,0,10*ROW('Sanitation Data'!E45)))</f>
        <v/>
      </c>
      <c r="CR51" s="297" t="str">
        <f ca="true">+IF(OFFSET('Sanitation Data'!$E$30,0,10*ROW('Sanitation Data'!E45))="","",OFFSET('Sanitation Data'!$E$30,0,10*ROW('Sanitation Data'!E45)))</f>
        <v/>
      </c>
      <c r="CS51" s="297" t="str">
        <f ca="true">+IF(OFFSET('Sanitation Data'!$E$31,0,10*ROW('Sanitation Data'!E45))="","",OFFSET('Sanitation Data'!$E$31,0,10*ROW('Sanitation Data'!E45)))</f>
        <v/>
      </c>
      <c r="CT51" s="297" t="str">
        <f ca="true">+IF(OFFSET('Sanitation Data'!$E$32,0,10*ROW('Sanitation Data'!E45))="","",OFFSET('Sanitation Data'!$E$32,0,10*ROW('Sanitation Data'!E45)))</f>
        <v/>
      </c>
      <c r="CU51" s="297" t="str">
        <f ca="true">+IF(OFFSET('Sanitation Data'!$F$28,0,10*ROW('Sanitation Data'!F45))="","",OFFSET('Sanitation Data'!$F$28,0,10*ROW('Sanitation Data'!F45)))</f>
        <v/>
      </c>
      <c r="CV51" s="297" t="str">
        <f ca="true">+IF(OFFSET('Sanitation Data'!$F$29,0,10*ROW('Sanitation Data'!F45))="","",OFFSET('Sanitation Data'!$F$29,0,10*ROW('Sanitation Data'!F45)))</f>
        <v/>
      </c>
      <c r="CW51" s="297" t="str">
        <f ca="true">+IF(OFFSET('Sanitation Data'!$F$30,0,10*ROW('Sanitation Data'!F45))="","",OFFSET('Sanitation Data'!$F$30,0,10*ROW('Sanitation Data'!F45)))</f>
        <v/>
      </c>
      <c r="CX51" s="297" t="str">
        <f ca="true">+IF(OFFSET('Sanitation Data'!$F$31,0,10*ROW('Sanitation Data'!F45))="","",OFFSET('Sanitation Data'!$F$31,0,10*ROW('Sanitation Data'!F45)))</f>
        <v/>
      </c>
      <c r="CY51" s="297" t="str">
        <f ca="true">+IF(OFFSET('Sanitation Data'!$F$32,0,10*ROW('Sanitation Data'!F45))="","",OFFSET('Sanitation Data'!$F$32,0,10*ROW('Sanitation Data'!F45)))</f>
        <v/>
      </c>
      <c r="CZ51" s="297" t="str">
        <f ca="true">+IF(OFFSET('Sanitation Data'!$G$28,0,10*ROW('Sanitation Data'!G45))="","",OFFSET('Sanitation Data'!$G$28,0,10*ROW('Sanitation Data'!G45)))</f>
        <v/>
      </c>
      <c r="DA51" s="297" t="str">
        <f ca="true">+IF(OFFSET('Sanitation Data'!$G$29,0,10*ROW('Sanitation Data'!G45))="","",OFFSET('Sanitation Data'!$G$29,0,10*ROW('Sanitation Data'!G45)))</f>
        <v/>
      </c>
      <c r="DB51" s="297" t="str">
        <f ca="true">+IF(OFFSET('Sanitation Data'!$G$30,0,10*ROW('Sanitation Data'!G45))="","",OFFSET('Sanitation Data'!$G$30,0,10*ROW('Sanitation Data'!G45)))</f>
        <v/>
      </c>
      <c r="DC51" s="297" t="str">
        <f ca="true">+IF(OFFSET('Sanitation Data'!$G$31,0,10*ROW('Sanitation Data'!G45))="","",OFFSET('Sanitation Data'!$G$31,0,10*ROW('Sanitation Data'!G45)))</f>
        <v/>
      </c>
      <c r="DD51" s="297" t="str">
        <f ca="true">+IF(OFFSET('Sanitation Data'!$G$32,0,10*ROW('Sanitation Data'!G45))="","",OFFSET('Sanitation Data'!$G$32,0,10*ROW('Sanitation Data'!G45)))</f>
        <v/>
      </c>
      <c r="DE51" s="297" t="str">
        <f ca="true">+IF(OFFSET('Sanitation Data'!$H$28,0,10*ROW('Sanitation Data'!H45))="","",OFFSET('Sanitation Data'!$H$28,0,10*ROW('Sanitation Data'!H45)))</f>
        <v/>
      </c>
      <c r="DF51" s="297" t="str">
        <f ca="true">+IF(OFFSET('Sanitation Data'!$H$29,0,10*ROW('Sanitation Data'!H45))="","",OFFSET('Sanitation Data'!$H$29,0,10*ROW('Sanitation Data'!H45)))</f>
        <v/>
      </c>
      <c r="DG51" s="297" t="str">
        <f ca="true">+IF(OFFSET('Sanitation Data'!$H$30,0,10*ROW('Sanitation Data'!H45))="","",OFFSET('Sanitation Data'!$H$30,0,10*ROW('Sanitation Data'!H45)))</f>
        <v/>
      </c>
      <c r="DH51" s="297" t="str">
        <f ca="true">+IF(OFFSET('Sanitation Data'!$H$31,0,10*ROW('Sanitation Data'!H45))="","",OFFSET('Sanitation Data'!$H$31,0,10*ROW('Sanitation Data'!H45)))</f>
        <v/>
      </c>
      <c r="DI51" s="297" t="str">
        <f ca="true">+IF(OFFSET('Sanitation Data'!$H$32,0,10*ROW('Sanitation Data'!H45))="","",OFFSET('Sanitation Data'!$H$32,0,10*ROW('Sanitation Data'!H45)))</f>
        <v/>
      </c>
      <c r="DJ51" s="297" t="str">
        <f ca="true">+IF(OFFSET('Sanitation Data'!$I$28,0,10*ROW('Sanitation Data'!I45))="","",OFFSET('Sanitation Data'!$I$28,0,10*ROW('Sanitation Data'!I45)))</f>
        <v/>
      </c>
      <c r="DK51" s="297" t="str">
        <f ca="true">+IF(OFFSET('Sanitation Data'!$I$29,0,10*ROW('Sanitation Data'!I45))="","",OFFSET('Sanitation Data'!$I$29,0,10*ROW('Sanitation Data'!I45)))</f>
        <v/>
      </c>
      <c r="DL51" s="297" t="str">
        <f ca="true">+IF(OFFSET('Sanitation Data'!$I$30,0,10*ROW('Sanitation Data'!I45))="","",OFFSET('Sanitation Data'!$I$30,0,10*ROW('Sanitation Data'!I45)))</f>
        <v/>
      </c>
      <c r="DM51" s="297" t="str">
        <f ca="true">+IF(OFFSET('Sanitation Data'!$I$31,0,10*ROW('Sanitation Data'!I45))="","",OFFSET('Sanitation Data'!$I$31,0,10*ROW('Sanitation Data'!I45)))</f>
        <v/>
      </c>
      <c r="DN51" s="297" t="str">
        <f ca="true">+IF(OFFSET('Sanitation Data'!$I$32,0,10*ROW('Sanitation Data'!I45))="","",OFFSET('Sanitation Data'!$I$32,0,10*ROW('Sanitation Data'!I45)))</f>
        <v/>
      </c>
      <c r="DO51" s="297" t="str">
        <f ca="true">+IF(OFFSET('Hygiene Data'!$D$11,0,10*ROW('Hygiene Data'!D45))="","",OFFSET('Hygiene Data'!$D$11,0,10*ROW('Hygiene Data'!D45)))</f>
        <v/>
      </c>
      <c r="DP51" s="297" t="str">
        <f ca="true">+IF(OFFSET('Hygiene Data'!$D$12,0,10*ROW('Hygiene Data'!D45))="","",OFFSET('Hygiene Data'!$D$12,0,10*ROW('Hygiene Data'!D45)))</f>
        <v/>
      </c>
      <c r="DQ51" s="297" t="str">
        <f ca="true">+IF(OFFSET('Hygiene Data'!$D$13,0,10*ROW('Hygiene Data'!D45))="","",OFFSET('Hygiene Data'!$D$13,0,10*ROW('Hygiene Data'!D45)))</f>
        <v/>
      </c>
      <c r="DR51" s="297" t="str">
        <f ca="true">+IF(OFFSET('Hygiene Data'!$E$11,0,10*ROW('Hygiene Data'!E45))="","",OFFSET('Hygiene Data'!$E$11,0,10*ROW('Hygiene Data'!E45)))</f>
        <v/>
      </c>
      <c r="DS51" s="297" t="str">
        <f ca="true">+IF(OFFSET('Hygiene Data'!$E$12,0,10*ROW('Hygiene Data'!E45))="","",OFFSET('Hygiene Data'!$E$12,0,10*ROW('Hygiene Data'!E45)))</f>
        <v/>
      </c>
      <c r="DT51" s="297" t="str">
        <f ca="true">+IF(OFFSET('Hygiene Data'!$E$13,0,10*ROW('Hygiene Data'!E45))="","",OFFSET('Hygiene Data'!$E$13,0,10*ROW('Hygiene Data'!E45)))</f>
        <v/>
      </c>
      <c r="DU51" s="297" t="str">
        <f ca="true">+IF(OFFSET('Hygiene Data'!$F$11,0,10*ROW('Hygiene Data'!F45))="","",OFFSET('Hygiene Data'!$F$11,0,10*ROW('Hygiene Data'!F45)))</f>
        <v/>
      </c>
      <c r="DV51" s="297" t="str">
        <f ca="true">+IF(OFFSET('Hygiene Data'!$F$12,0,10*ROW('Hygiene Data'!F45))="","",OFFSET('Hygiene Data'!$F$12,0,10*ROW('Hygiene Data'!F45)))</f>
        <v/>
      </c>
      <c r="DW51" s="297" t="str">
        <f ca="true">+IF(OFFSET('Hygiene Data'!$F$13,0,10*ROW('Hygiene Data'!F45))="","",OFFSET('Hygiene Data'!$F$13,0,10*ROW('Hygiene Data'!F45)))</f>
        <v/>
      </c>
      <c r="DX51" s="297" t="str">
        <f ca="true">+IF(OFFSET('Hygiene Data'!$G$11,0,10*ROW('Hygiene Data'!G45))="","",OFFSET('Hygiene Data'!$G$11,0,10*ROW('Hygiene Data'!G45)))</f>
        <v/>
      </c>
      <c r="DY51" s="297" t="str">
        <f ca="true">+IF(OFFSET('Hygiene Data'!$G$12,0,10*ROW('Hygiene Data'!G45))="","",OFFSET('Hygiene Data'!$G$12,0,10*ROW('Hygiene Data'!G45)))</f>
        <v/>
      </c>
      <c r="DZ51" s="297" t="str">
        <f ca="true">+IF(OFFSET('Hygiene Data'!$G$13,0,10*ROW('Hygiene Data'!G45))="","",OFFSET('Hygiene Data'!$G$13,0,10*ROW('Hygiene Data'!G45)))</f>
        <v/>
      </c>
      <c r="EA51" s="297" t="str">
        <f ca="true">+IF(OFFSET('Hygiene Data'!$H$11,0,10*ROW('Hygiene Data'!H45))="","",OFFSET('Hygiene Data'!$H$11,0,10*ROW('Hygiene Data'!H45)))</f>
        <v/>
      </c>
      <c r="EB51" s="297" t="str">
        <f ca="true">+IF(OFFSET('Hygiene Data'!$H$12,0,10*ROW('Hygiene Data'!H45))="","",OFFSET('Hygiene Data'!$H$12,0,10*ROW('Hygiene Data'!H45)))</f>
        <v/>
      </c>
      <c r="EC51" s="297" t="str">
        <f ca="true">+IF(OFFSET('Hygiene Data'!$H$13,0,10*ROW('Hygiene Data'!H45))="","",OFFSET('Hygiene Data'!$H$13,0,10*ROW('Hygiene Data'!H45)))</f>
        <v/>
      </c>
      <c r="ED51" s="297" t="str">
        <f ca="true">+IF(OFFSET('Hygiene Data'!$I$11,0,10*ROW('Hygiene Data'!I45))="","",OFFSET('Hygiene Data'!$I$11,0,10*ROW('Hygiene Data'!I45)))</f>
        <v/>
      </c>
      <c r="EE51" s="297" t="str">
        <f ca="true">+IF(OFFSET('Hygiene Data'!$I$12,0,10*ROW('Hygiene Data'!I45))="","",OFFSET('Hygiene Data'!$I$12,0,10*ROW('Hygiene Data'!I45)))</f>
        <v/>
      </c>
      <c r="EF51" s="297"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53"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97"/>
      <c r="BS52" s="297" t="str">
        <f ca="true">+IF(OFFSET('Water Data'!$D$27,0,10*ROW('Water Data'!D46))="","",OFFSET('Water Data'!$D$27,0,10*ROW('Water Data'!D46)))</f>
        <v/>
      </c>
      <c r="BT52" s="297" t="str">
        <f ca="true">+IF(OFFSET('Water Data'!$D$28,0,10*ROW('Water Data'!D46))="","",OFFSET('Water Data'!$D$28,0,10*ROW('Water Data'!D46)))</f>
        <v/>
      </c>
      <c r="BU52" s="297" t="str">
        <f ca="true">+IF(OFFSET('Water Data'!$D$29,0,10*ROW('Water Data'!D46))="","",OFFSET('Water Data'!$D$29,0,10*ROW('Water Data'!D46)))</f>
        <v/>
      </c>
      <c r="BV52" s="297" t="str">
        <f ca="true">+IF(OFFSET('Water Data'!$E$27,0,10*ROW('Water Data'!E46))="","",OFFSET('Water Data'!$E$27,0,10*ROW('Water Data'!E46)))</f>
        <v/>
      </c>
      <c r="BW52" s="297" t="str">
        <f ca="true">+IF(OFFSET('Water Data'!$E$28,0,10*ROW('Water Data'!E46))="","",OFFSET('Water Data'!$E$28,0,10*ROW('Water Data'!E46)))</f>
        <v/>
      </c>
      <c r="BX52" s="297" t="str">
        <f ca="true">+IF(OFFSET('Water Data'!$E$29,0,10*ROW('Water Data'!E46))="","",OFFSET('Water Data'!$E$29,0,10*ROW('Water Data'!E46)))</f>
        <v/>
      </c>
      <c r="BY52" s="297" t="str">
        <f ca="true">+IF(OFFSET('Water Data'!$F$27,0,10*ROW('Water Data'!F46))="","",OFFSET('Water Data'!$F$27,0,10*ROW('Water Data'!F46)))</f>
        <v/>
      </c>
      <c r="BZ52" s="297" t="str">
        <f ca="true">+IF(OFFSET('Water Data'!$F$28,0,10*ROW('Water Data'!F46))="","",OFFSET('Water Data'!$F$28,0,10*ROW('Water Data'!F46)))</f>
        <v/>
      </c>
      <c r="CA52" s="297" t="str">
        <f ca="true">+IF(OFFSET('Water Data'!$F$29,0,10*ROW('Water Data'!F46))="","",OFFSET('Water Data'!$F$29,0,10*ROW('Water Data'!F46)))</f>
        <v/>
      </c>
      <c r="CB52" s="297" t="str">
        <f ca="true">+IF(OFFSET('Water Data'!$G$27,0,10*ROW('Water Data'!G46))="","",OFFSET('Water Data'!$G$27,0,10*ROW('Water Data'!G46)))</f>
        <v/>
      </c>
      <c r="CC52" s="297" t="str">
        <f ca="true">+IF(OFFSET('Water Data'!$G$28,0,10*ROW('Water Data'!G46))="","",OFFSET('Water Data'!$G$28,0,10*ROW('Water Data'!G46)))</f>
        <v/>
      </c>
      <c r="CD52" s="297" t="str">
        <f ca="true">+IF(OFFSET('Water Data'!$G$29,0,10*ROW('Water Data'!G46))="","",OFFSET('Water Data'!$G$29,0,10*ROW('Water Data'!G46)))</f>
        <v/>
      </c>
      <c r="CE52" s="297" t="str">
        <f ca="true">+IF(OFFSET('Water Data'!$H$27,0,10*ROW('Water Data'!H46))="","",OFFSET('Water Data'!$H$27,0,10*ROW('Water Data'!H46)))</f>
        <v/>
      </c>
      <c r="CF52" s="297" t="str">
        <f ca="true">+IF(OFFSET('Water Data'!$H$28,0,10*ROW('Water Data'!H46))="","",OFFSET('Water Data'!$H$28,0,10*ROW('Water Data'!H46)))</f>
        <v/>
      </c>
      <c r="CG52" s="297" t="str">
        <f ca="true">+IF(OFFSET('Water Data'!$H$29,0,10*ROW('Water Data'!H46))="","",OFFSET('Water Data'!$H$29,0,10*ROW('Water Data'!H46)))</f>
        <v/>
      </c>
      <c r="CH52" s="297" t="str">
        <f ca="true">+IF(OFFSET('Water Data'!$I$27,0,10*ROW('Water Data'!I46))="","",OFFSET('Water Data'!$I$27,0,10*ROW('Water Data'!I46)))</f>
        <v/>
      </c>
      <c r="CI52" s="297" t="str">
        <f ca="true">+IF(OFFSET('Water Data'!$I$28,0,10*ROW('Water Data'!I46))="","",OFFSET('Water Data'!$I$28,0,10*ROW('Water Data'!I46)))</f>
        <v/>
      </c>
      <c r="CJ52" s="297" t="str">
        <f ca="true">+IF(OFFSET('Water Data'!$I$29,0,10*ROW('Water Data'!I46))="","",OFFSET('Water Data'!$I$29,0,10*ROW('Water Data'!I46)))</f>
        <v/>
      </c>
      <c r="CK52" s="297" t="str">
        <f ca="true">+IF(OFFSET('Sanitation Data'!$D$28,0,10*ROW('Sanitation Data'!D46))="","",OFFSET('Sanitation Data'!$D$28,0,10*ROW('Sanitation Data'!D46)))</f>
        <v/>
      </c>
      <c r="CL52" s="297" t="str">
        <f ca="true">+IF(OFFSET('Sanitation Data'!$D$29,0,10*ROW('Sanitation Data'!D46))="","",OFFSET('Sanitation Data'!$D$29,0,10*ROW('Sanitation Data'!D46)))</f>
        <v/>
      </c>
      <c r="CM52" s="297" t="str">
        <f ca="true">+IF(OFFSET('Sanitation Data'!$D$30,0,10*ROW('Sanitation Data'!D46))="","",OFFSET('Sanitation Data'!$D$30,0,10*ROW('Sanitation Data'!D46)))</f>
        <v/>
      </c>
      <c r="CN52" s="297" t="str">
        <f ca="true">+IF(OFFSET('Sanitation Data'!$D$31,0,10*ROW('Sanitation Data'!D46))="","",OFFSET('Sanitation Data'!$D$31,0,10*ROW('Sanitation Data'!D46)))</f>
        <v/>
      </c>
      <c r="CO52" s="297" t="str">
        <f ca="true">+IF(OFFSET('Sanitation Data'!$D$32,0,10*ROW('Sanitation Data'!D46))="","",OFFSET('Sanitation Data'!$D$32,0,10*ROW('Sanitation Data'!D46)))</f>
        <v/>
      </c>
      <c r="CP52" s="297" t="str">
        <f ca="true">+IF(OFFSET('Sanitation Data'!$E$28,0,10*ROW('Sanitation Data'!E46))="","",OFFSET('Sanitation Data'!$E$28,0,10*ROW('Sanitation Data'!E46)))</f>
        <v/>
      </c>
      <c r="CQ52" s="297" t="str">
        <f ca="true">+IF(OFFSET('Sanitation Data'!$E$29,0,10*ROW('Sanitation Data'!E46))="","",OFFSET('Sanitation Data'!$E$29,0,10*ROW('Sanitation Data'!E46)))</f>
        <v/>
      </c>
      <c r="CR52" s="297" t="str">
        <f ca="true">+IF(OFFSET('Sanitation Data'!$E$30,0,10*ROW('Sanitation Data'!E46))="","",OFFSET('Sanitation Data'!$E$30,0,10*ROW('Sanitation Data'!E46)))</f>
        <v/>
      </c>
      <c r="CS52" s="297" t="str">
        <f ca="true">+IF(OFFSET('Sanitation Data'!$E$31,0,10*ROW('Sanitation Data'!E46))="","",OFFSET('Sanitation Data'!$E$31,0,10*ROW('Sanitation Data'!E46)))</f>
        <v/>
      </c>
      <c r="CT52" s="297" t="str">
        <f ca="true">+IF(OFFSET('Sanitation Data'!$E$32,0,10*ROW('Sanitation Data'!E46))="","",OFFSET('Sanitation Data'!$E$32,0,10*ROW('Sanitation Data'!E46)))</f>
        <v/>
      </c>
      <c r="CU52" s="297" t="str">
        <f ca="true">+IF(OFFSET('Sanitation Data'!$F$28,0,10*ROW('Sanitation Data'!F46))="","",OFFSET('Sanitation Data'!$F$28,0,10*ROW('Sanitation Data'!F46)))</f>
        <v/>
      </c>
      <c r="CV52" s="297" t="str">
        <f ca="true">+IF(OFFSET('Sanitation Data'!$F$29,0,10*ROW('Sanitation Data'!F46))="","",OFFSET('Sanitation Data'!$F$29,0,10*ROW('Sanitation Data'!F46)))</f>
        <v/>
      </c>
      <c r="CW52" s="297" t="str">
        <f ca="true">+IF(OFFSET('Sanitation Data'!$F$30,0,10*ROW('Sanitation Data'!F46))="","",OFFSET('Sanitation Data'!$F$30,0,10*ROW('Sanitation Data'!F46)))</f>
        <v/>
      </c>
      <c r="CX52" s="297" t="str">
        <f ca="true">+IF(OFFSET('Sanitation Data'!$F$31,0,10*ROW('Sanitation Data'!F46))="","",OFFSET('Sanitation Data'!$F$31,0,10*ROW('Sanitation Data'!F46)))</f>
        <v/>
      </c>
      <c r="CY52" s="297" t="str">
        <f ca="true">+IF(OFFSET('Sanitation Data'!$F$32,0,10*ROW('Sanitation Data'!F46))="","",OFFSET('Sanitation Data'!$F$32,0,10*ROW('Sanitation Data'!F46)))</f>
        <v/>
      </c>
      <c r="CZ52" s="297" t="str">
        <f ca="true">+IF(OFFSET('Sanitation Data'!$G$28,0,10*ROW('Sanitation Data'!G46))="","",OFFSET('Sanitation Data'!$G$28,0,10*ROW('Sanitation Data'!G46)))</f>
        <v/>
      </c>
      <c r="DA52" s="297" t="str">
        <f ca="true">+IF(OFFSET('Sanitation Data'!$G$29,0,10*ROW('Sanitation Data'!G46))="","",OFFSET('Sanitation Data'!$G$29,0,10*ROW('Sanitation Data'!G46)))</f>
        <v/>
      </c>
      <c r="DB52" s="297" t="str">
        <f ca="true">+IF(OFFSET('Sanitation Data'!$G$30,0,10*ROW('Sanitation Data'!G46))="","",OFFSET('Sanitation Data'!$G$30,0,10*ROW('Sanitation Data'!G46)))</f>
        <v/>
      </c>
      <c r="DC52" s="297" t="str">
        <f ca="true">+IF(OFFSET('Sanitation Data'!$G$31,0,10*ROW('Sanitation Data'!G46))="","",OFFSET('Sanitation Data'!$G$31,0,10*ROW('Sanitation Data'!G46)))</f>
        <v/>
      </c>
      <c r="DD52" s="297" t="str">
        <f ca="true">+IF(OFFSET('Sanitation Data'!$G$32,0,10*ROW('Sanitation Data'!G46))="","",OFFSET('Sanitation Data'!$G$32,0,10*ROW('Sanitation Data'!G46)))</f>
        <v/>
      </c>
      <c r="DE52" s="297" t="str">
        <f ca="true">+IF(OFFSET('Sanitation Data'!$H$28,0,10*ROW('Sanitation Data'!H46))="","",OFFSET('Sanitation Data'!$H$28,0,10*ROW('Sanitation Data'!H46)))</f>
        <v/>
      </c>
      <c r="DF52" s="297" t="str">
        <f ca="true">+IF(OFFSET('Sanitation Data'!$H$29,0,10*ROW('Sanitation Data'!H46))="","",OFFSET('Sanitation Data'!$H$29,0,10*ROW('Sanitation Data'!H46)))</f>
        <v/>
      </c>
      <c r="DG52" s="297" t="str">
        <f ca="true">+IF(OFFSET('Sanitation Data'!$H$30,0,10*ROW('Sanitation Data'!H46))="","",OFFSET('Sanitation Data'!$H$30,0,10*ROW('Sanitation Data'!H46)))</f>
        <v/>
      </c>
      <c r="DH52" s="297" t="str">
        <f ca="true">+IF(OFFSET('Sanitation Data'!$H$31,0,10*ROW('Sanitation Data'!H46))="","",OFFSET('Sanitation Data'!$H$31,0,10*ROW('Sanitation Data'!H46)))</f>
        <v/>
      </c>
      <c r="DI52" s="297" t="str">
        <f ca="true">+IF(OFFSET('Sanitation Data'!$H$32,0,10*ROW('Sanitation Data'!H46))="","",OFFSET('Sanitation Data'!$H$32,0,10*ROW('Sanitation Data'!H46)))</f>
        <v/>
      </c>
      <c r="DJ52" s="297" t="str">
        <f ca="true">+IF(OFFSET('Sanitation Data'!$I$28,0,10*ROW('Sanitation Data'!I46))="","",OFFSET('Sanitation Data'!$I$28,0,10*ROW('Sanitation Data'!I46)))</f>
        <v/>
      </c>
      <c r="DK52" s="297" t="str">
        <f ca="true">+IF(OFFSET('Sanitation Data'!$I$29,0,10*ROW('Sanitation Data'!I46))="","",OFFSET('Sanitation Data'!$I$29,0,10*ROW('Sanitation Data'!I46)))</f>
        <v/>
      </c>
      <c r="DL52" s="297" t="str">
        <f ca="true">+IF(OFFSET('Sanitation Data'!$I$30,0,10*ROW('Sanitation Data'!I46))="","",OFFSET('Sanitation Data'!$I$30,0,10*ROW('Sanitation Data'!I46)))</f>
        <v/>
      </c>
      <c r="DM52" s="297" t="str">
        <f ca="true">+IF(OFFSET('Sanitation Data'!$I$31,0,10*ROW('Sanitation Data'!I46))="","",OFFSET('Sanitation Data'!$I$31,0,10*ROW('Sanitation Data'!I46)))</f>
        <v/>
      </c>
      <c r="DN52" s="297" t="str">
        <f ca="true">+IF(OFFSET('Sanitation Data'!$I$32,0,10*ROW('Sanitation Data'!I46))="","",OFFSET('Sanitation Data'!$I$32,0,10*ROW('Sanitation Data'!I46)))</f>
        <v/>
      </c>
      <c r="DO52" s="297" t="str">
        <f ca="true">+IF(OFFSET('Hygiene Data'!$D$11,0,10*ROW('Hygiene Data'!D46))="","",OFFSET('Hygiene Data'!$D$11,0,10*ROW('Hygiene Data'!D46)))</f>
        <v/>
      </c>
      <c r="DP52" s="297" t="str">
        <f ca="true">+IF(OFFSET('Hygiene Data'!$D$12,0,10*ROW('Hygiene Data'!D46))="","",OFFSET('Hygiene Data'!$D$12,0,10*ROW('Hygiene Data'!D46)))</f>
        <v/>
      </c>
      <c r="DQ52" s="297" t="str">
        <f ca="true">+IF(OFFSET('Hygiene Data'!$D$13,0,10*ROW('Hygiene Data'!D46))="","",OFFSET('Hygiene Data'!$D$13,0,10*ROW('Hygiene Data'!D46)))</f>
        <v/>
      </c>
      <c r="DR52" s="297" t="str">
        <f ca="true">+IF(OFFSET('Hygiene Data'!$E$11,0,10*ROW('Hygiene Data'!E46))="","",OFFSET('Hygiene Data'!$E$11,0,10*ROW('Hygiene Data'!E46)))</f>
        <v/>
      </c>
      <c r="DS52" s="297" t="str">
        <f ca="true">+IF(OFFSET('Hygiene Data'!$E$12,0,10*ROW('Hygiene Data'!E46))="","",OFFSET('Hygiene Data'!$E$12,0,10*ROW('Hygiene Data'!E46)))</f>
        <v/>
      </c>
      <c r="DT52" s="297" t="str">
        <f ca="true">+IF(OFFSET('Hygiene Data'!$E$13,0,10*ROW('Hygiene Data'!E46))="","",OFFSET('Hygiene Data'!$E$13,0,10*ROW('Hygiene Data'!E46)))</f>
        <v/>
      </c>
      <c r="DU52" s="297" t="str">
        <f ca="true">+IF(OFFSET('Hygiene Data'!$F$11,0,10*ROW('Hygiene Data'!F46))="","",OFFSET('Hygiene Data'!$F$11,0,10*ROW('Hygiene Data'!F46)))</f>
        <v/>
      </c>
      <c r="DV52" s="297" t="str">
        <f ca="true">+IF(OFFSET('Hygiene Data'!$F$12,0,10*ROW('Hygiene Data'!F46))="","",OFFSET('Hygiene Data'!$F$12,0,10*ROW('Hygiene Data'!F46)))</f>
        <v/>
      </c>
      <c r="DW52" s="297" t="str">
        <f ca="true">+IF(OFFSET('Hygiene Data'!$F$13,0,10*ROW('Hygiene Data'!F46))="","",OFFSET('Hygiene Data'!$F$13,0,10*ROW('Hygiene Data'!F46)))</f>
        <v/>
      </c>
      <c r="DX52" s="297" t="str">
        <f ca="true">+IF(OFFSET('Hygiene Data'!$G$11,0,10*ROW('Hygiene Data'!G46))="","",OFFSET('Hygiene Data'!$G$11,0,10*ROW('Hygiene Data'!G46)))</f>
        <v/>
      </c>
      <c r="DY52" s="297" t="str">
        <f ca="true">+IF(OFFSET('Hygiene Data'!$G$12,0,10*ROW('Hygiene Data'!G46))="","",OFFSET('Hygiene Data'!$G$12,0,10*ROW('Hygiene Data'!G46)))</f>
        <v/>
      </c>
      <c r="DZ52" s="297" t="str">
        <f ca="true">+IF(OFFSET('Hygiene Data'!$G$13,0,10*ROW('Hygiene Data'!G46))="","",OFFSET('Hygiene Data'!$G$13,0,10*ROW('Hygiene Data'!G46)))</f>
        <v/>
      </c>
      <c r="EA52" s="297" t="str">
        <f ca="true">+IF(OFFSET('Hygiene Data'!$H$11,0,10*ROW('Hygiene Data'!H46))="","",OFFSET('Hygiene Data'!$H$11,0,10*ROW('Hygiene Data'!H46)))</f>
        <v/>
      </c>
      <c r="EB52" s="297" t="str">
        <f ca="true">+IF(OFFSET('Hygiene Data'!$H$12,0,10*ROW('Hygiene Data'!H46))="","",OFFSET('Hygiene Data'!$H$12,0,10*ROW('Hygiene Data'!H46)))</f>
        <v/>
      </c>
      <c r="EC52" s="297" t="str">
        <f ca="true">+IF(OFFSET('Hygiene Data'!$H$13,0,10*ROW('Hygiene Data'!H46))="","",OFFSET('Hygiene Data'!$H$13,0,10*ROW('Hygiene Data'!H46)))</f>
        <v/>
      </c>
      <c r="ED52" s="297" t="str">
        <f ca="true">+IF(OFFSET('Hygiene Data'!$I$11,0,10*ROW('Hygiene Data'!I46))="","",OFFSET('Hygiene Data'!$I$11,0,10*ROW('Hygiene Data'!I46)))</f>
        <v/>
      </c>
      <c r="EE52" s="297" t="str">
        <f ca="true">+IF(OFFSET('Hygiene Data'!$I$12,0,10*ROW('Hygiene Data'!I46))="","",OFFSET('Hygiene Data'!$I$12,0,10*ROW('Hygiene Data'!I46)))</f>
        <v/>
      </c>
      <c r="EF52" s="297"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53"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97"/>
      <c r="BS53" s="297" t="str">
        <f ca="true">+IF(OFFSET('Water Data'!$D$27,0,10*ROW('Water Data'!D47))="","",OFFSET('Water Data'!$D$27,0,10*ROW('Water Data'!D47)))</f>
        <v/>
      </c>
      <c r="BT53" s="297" t="str">
        <f ca="true">+IF(OFFSET('Water Data'!$D$28,0,10*ROW('Water Data'!D47))="","",OFFSET('Water Data'!$D$28,0,10*ROW('Water Data'!D47)))</f>
        <v/>
      </c>
      <c r="BU53" s="297" t="str">
        <f ca="true">+IF(OFFSET('Water Data'!$D$29,0,10*ROW('Water Data'!D47))="","",OFFSET('Water Data'!$D$29,0,10*ROW('Water Data'!D47)))</f>
        <v/>
      </c>
      <c r="BV53" s="297" t="str">
        <f ca="true">+IF(OFFSET('Water Data'!$E$27,0,10*ROW('Water Data'!E47))="","",OFFSET('Water Data'!$E$27,0,10*ROW('Water Data'!E47)))</f>
        <v/>
      </c>
      <c r="BW53" s="297" t="str">
        <f ca="true">+IF(OFFSET('Water Data'!$E$28,0,10*ROW('Water Data'!E47))="","",OFFSET('Water Data'!$E$28,0,10*ROW('Water Data'!E47)))</f>
        <v/>
      </c>
      <c r="BX53" s="297" t="str">
        <f ca="true">+IF(OFFSET('Water Data'!$E$29,0,10*ROW('Water Data'!E47))="","",OFFSET('Water Data'!$E$29,0,10*ROW('Water Data'!E47)))</f>
        <v/>
      </c>
      <c r="BY53" s="297" t="str">
        <f ca="true">+IF(OFFSET('Water Data'!$F$27,0,10*ROW('Water Data'!F47))="","",OFFSET('Water Data'!$F$27,0,10*ROW('Water Data'!F47)))</f>
        <v/>
      </c>
      <c r="BZ53" s="297" t="str">
        <f ca="true">+IF(OFFSET('Water Data'!$F$28,0,10*ROW('Water Data'!F47))="","",OFFSET('Water Data'!$F$28,0,10*ROW('Water Data'!F47)))</f>
        <v/>
      </c>
      <c r="CA53" s="297" t="str">
        <f ca="true">+IF(OFFSET('Water Data'!$F$29,0,10*ROW('Water Data'!F47))="","",OFFSET('Water Data'!$F$29,0,10*ROW('Water Data'!F47)))</f>
        <v/>
      </c>
      <c r="CB53" s="297" t="str">
        <f ca="true">+IF(OFFSET('Water Data'!$G$27,0,10*ROW('Water Data'!G47))="","",OFFSET('Water Data'!$G$27,0,10*ROW('Water Data'!G47)))</f>
        <v/>
      </c>
      <c r="CC53" s="297" t="str">
        <f ca="true">+IF(OFFSET('Water Data'!$G$28,0,10*ROW('Water Data'!G47))="","",OFFSET('Water Data'!$G$28,0,10*ROW('Water Data'!G47)))</f>
        <v/>
      </c>
      <c r="CD53" s="297" t="str">
        <f ca="true">+IF(OFFSET('Water Data'!$G$29,0,10*ROW('Water Data'!G47))="","",OFFSET('Water Data'!$G$29,0,10*ROW('Water Data'!G47)))</f>
        <v/>
      </c>
      <c r="CE53" s="297" t="str">
        <f ca="true">+IF(OFFSET('Water Data'!$H$27,0,10*ROW('Water Data'!H47))="","",OFFSET('Water Data'!$H$27,0,10*ROW('Water Data'!H47)))</f>
        <v/>
      </c>
      <c r="CF53" s="297" t="str">
        <f ca="true">+IF(OFFSET('Water Data'!$H$28,0,10*ROW('Water Data'!H47))="","",OFFSET('Water Data'!$H$28,0,10*ROW('Water Data'!H47)))</f>
        <v/>
      </c>
      <c r="CG53" s="297" t="str">
        <f ca="true">+IF(OFFSET('Water Data'!$H$29,0,10*ROW('Water Data'!H47))="","",OFFSET('Water Data'!$H$29,0,10*ROW('Water Data'!H47)))</f>
        <v/>
      </c>
      <c r="CH53" s="297" t="str">
        <f ca="true">+IF(OFFSET('Water Data'!$I$27,0,10*ROW('Water Data'!I47))="","",OFFSET('Water Data'!$I$27,0,10*ROW('Water Data'!I47)))</f>
        <v/>
      </c>
      <c r="CI53" s="297" t="str">
        <f ca="true">+IF(OFFSET('Water Data'!$I$28,0,10*ROW('Water Data'!I47))="","",OFFSET('Water Data'!$I$28,0,10*ROW('Water Data'!I47)))</f>
        <v/>
      </c>
      <c r="CJ53" s="297" t="str">
        <f ca="true">+IF(OFFSET('Water Data'!$I$29,0,10*ROW('Water Data'!I47))="","",OFFSET('Water Data'!$I$29,0,10*ROW('Water Data'!I47)))</f>
        <v/>
      </c>
      <c r="CK53" s="297" t="str">
        <f ca="true">+IF(OFFSET('Sanitation Data'!$D$28,0,10*ROW('Sanitation Data'!D47))="","",OFFSET('Sanitation Data'!$D$28,0,10*ROW('Sanitation Data'!D47)))</f>
        <v/>
      </c>
      <c r="CL53" s="297" t="str">
        <f ca="true">+IF(OFFSET('Sanitation Data'!$D$29,0,10*ROW('Sanitation Data'!D47))="","",OFFSET('Sanitation Data'!$D$29,0,10*ROW('Sanitation Data'!D47)))</f>
        <v/>
      </c>
      <c r="CM53" s="297" t="str">
        <f ca="true">+IF(OFFSET('Sanitation Data'!$D$30,0,10*ROW('Sanitation Data'!D47))="","",OFFSET('Sanitation Data'!$D$30,0,10*ROW('Sanitation Data'!D47)))</f>
        <v/>
      </c>
      <c r="CN53" s="297" t="str">
        <f ca="true">+IF(OFFSET('Sanitation Data'!$D$31,0,10*ROW('Sanitation Data'!D47))="","",OFFSET('Sanitation Data'!$D$31,0,10*ROW('Sanitation Data'!D47)))</f>
        <v/>
      </c>
      <c r="CO53" s="297" t="str">
        <f ca="true">+IF(OFFSET('Sanitation Data'!$D$32,0,10*ROW('Sanitation Data'!D47))="","",OFFSET('Sanitation Data'!$D$32,0,10*ROW('Sanitation Data'!D47)))</f>
        <v/>
      </c>
      <c r="CP53" s="297" t="str">
        <f ca="true">+IF(OFFSET('Sanitation Data'!$E$28,0,10*ROW('Sanitation Data'!E47))="","",OFFSET('Sanitation Data'!$E$28,0,10*ROW('Sanitation Data'!E47)))</f>
        <v/>
      </c>
      <c r="CQ53" s="297" t="str">
        <f ca="true">+IF(OFFSET('Sanitation Data'!$E$29,0,10*ROW('Sanitation Data'!E47))="","",OFFSET('Sanitation Data'!$E$29,0,10*ROW('Sanitation Data'!E47)))</f>
        <v/>
      </c>
      <c r="CR53" s="297" t="str">
        <f ca="true">+IF(OFFSET('Sanitation Data'!$E$30,0,10*ROW('Sanitation Data'!E47))="","",OFFSET('Sanitation Data'!$E$30,0,10*ROW('Sanitation Data'!E47)))</f>
        <v/>
      </c>
      <c r="CS53" s="297" t="str">
        <f ca="true">+IF(OFFSET('Sanitation Data'!$E$31,0,10*ROW('Sanitation Data'!E47))="","",OFFSET('Sanitation Data'!$E$31,0,10*ROW('Sanitation Data'!E47)))</f>
        <v/>
      </c>
      <c r="CT53" s="297" t="str">
        <f ca="true">+IF(OFFSET('Sanitation Data'!$E$32,0,10*ROW('Sanitation Data'!E47))="","",OFFSET('Sanitation Data'!$E$32,0,10*ROW('Sanitation Data'!E47)))</f>
        <v/>
      </c>
      <c r="CU53" s="297" t="str">
        <f ca="true">+IF(OFFSET('Sanitation Data'!$F$28,0,10*ROW('Sanitation Data'!F47))="","",OFFSET('Sanitation Data'!$F$28,0,10*ROW('Sanitation Data'!F47)))</f>
        <v/>
      </c>
      <c r="CV53" s="297" t="str">
        <f ca="true">+IF(OFFSET('Sanitation Data'!$F$29,0,10*ROW('Sanitation Data'!F47))="","",OFFSET('Sanitation Data'!$F$29,0,10*ROW('Sanitation Data'!F47)))</f>
        <v/>
      </c>
      <c r="CW53" s="297" t="str">
        <f ca="true">+IF(OFFSET('Sanitation Data'!$F$30,0,10*ROW('Sanitation Data'!F47))="","",OFFSET('Sanitation Data'!$F$30,0,10*ROW('Sanitation Data'!F47)))</f>
        <v/>
      </c>
      <c r="CX53" s="297" t="str">
        <f ca="true">+IF(OFFSET('Sanitation Data'!$F$31,0,10*ROW('Sanitation Data'!F47))="","",OFFSET('Sanitation Data'!$F$31,0,10*ROW('Sanitation Data'!F47)))</f>
        <v/>
      </c>
      <c r="CY53" s="297" t="str">
        <f ca="true">+IF(OFFSET('Sanitation Data'!$F$32,0,10*ROW('Sanitation Data'!F47))="","",OFFSET('Sanitation Data'!$F$32,0,10*ROW('Sanitation Data'!F47)))</f>
        <v/>
      </c>
      <c r="CZ53" s="297" t="str">
        <f ca="true">+IF(OFFSET('Sanitation Data'!$G$28,0,10*ROW('Sanitation Data'!G47))="","",OFFSET('Sanitation Data'!$G$28,0,10*ROW('Sanitation Data'!G47)))</f>
        <v/>
      </c>
      <c r="DA53" s="297" t="str">
        <f ca="true">+IF(OFFSET('Sanitation Data'!$G$29,0,10*ROW('Sanitation Data'!G47))="","",OFFSET('Sanitation Data'!$G$29,0,10*ROW('Sanitation Data'!G47)))</f>
        <v/>
      </c>
      <c r="DB53" s="297" t="str">
        <f ca="true">+IF(OFFSET('Sanitation Data'!$G$30,0,10*ROW('Sanitation Data'!G47))="","",OFFSET('Sanitation Data'!$G$30,0,10*ROW('Sanitation Data'!G47)))</f>
        <v/>
      </c>
      <c r="DC53" s="297" t="str">
        <f ca="true">+IF(OFFSET('Sanitation Data'!$G$31,0,10*ROW('Sanitation Data'!G47))="","",OFFSET('Sanitation Data'!$G$31,0,10*ROW('Sanitation Data'!G47)))</f>
        <v/>
      </c>
      <c r="DD53" s="297" t="str">
        <f ca="true">+IF(OFFSET('Sanitation Data'!$G$32,0,10*ROW('Sanitation Data'!G47))="","",OFFSET('Sanitation Data'!$G$32,0,10*ROW('Sanitation Data'!G47)))</f>
        <v/>
      </c>
      <c r="DE53" s="297" t="str">
        <f ca="true">+IF(OFFSET('Sanitation Data'!$H$28,0,10*ROW('Sanitation Data'!H47))="","",OFFSET('Sanitation Data'!$H$28,0,10*ROW('Sanitation Data'!H47)))</f>
        <v/>
      </c>
      <c r="DF53" s="297" t="str">
        <f ca="true">+IF(OFFSET('Sanitation Data'!$H$29,0,10*ROW('Sanitation Data'!H47))="","",OFFSET('Sanitation Data'!$H$29,0,10*ROW('Sanitation Data'!H47)))</f>
        <v/>
      </c>
      <c r="DG53" s="297" t="str">
        <f ca="true">+IF(OFFSET('Sanitation Data'!$H$30,0,10*ROW('Sanitation Data'!H47))="","",OFFSET('Sanitation Data'!$H$30,0,10*ROW('Sanitation Data'!H47)))</f>
        <v/>
      </c>
      <c r="DH53" s="297" t="str">
        <f ca="true">+IF(OFFSET('Sanitation Data'!$H$31,0,10*ROW('Sanitation Data'!H47))="","",OFFSET('Sanitation Data'!$H$31,0,10*ROW('Sanitation Data'!H47)))</f>
        <v/>
      </c>
      <c r="DI53" s="297" t="str">
        <f ca="true">+IF(OFFSET('Sanitation Data'!$H$32,0,10*ROW('Sanitation Data'!H47))="","",OFFSET('Sanitation Data'!$H$32,0,10*ROW('Sanitation Data'!H47)))</f>
        <v/>
      </c>
      <c r="DJ53" s="297" t="str">
        <f ca="true">+IF(OFFSET('Sanitation Data'!$I$28,0,10*ROW('Sanitation Data'!I47))="","",OFFSET('Sanitation Data'!$I$28,0,10*ROW('Sanitation Data'!I47)))</f>
        <v/>
      </c>
      <c r="DK53" s="297" t="str">
        <f ca="true">+IF(OFFSET('Sanitation Data'!$I$29,0,10*ROW('Sanitation Data'!I47))="","",OFFSET('Sanitation Data'!$I$29,0,10*ROW('Sanitation Data'!I47)))</f>
        <v/>
      </c>
      <c r="DL53" s="297" t="str">
        <f ca="true">+IF(OFFSET('Sanitation Data'!$I$30,0,10*ROW('Sanitation Data'!I47))="","",OFFSET('Sanitation Data'!$I$30,0,10*ROW('Sanitation Data'!I47)))</f>
        <v/>
      </c>
      <c r="DM53" s="297" t="str">
        <f ca="true">+IF(OFFSET('Sanitation Data'!$I$31,0,10*ROW('Sanitation Data'!I47))="","",OFFSET('Sanitation Data'!$I$31,0,10*ROW('Sanitation Data'!I47)))</f>
        <v/>
      </c>
      <c r="DN53" s="297" t="str">
        <f ca="true">+IF(OFFSET('Sanitation Data'!$I$32,0,10*ROW('Sanitation Data'!I47))="","",OFFSET('Sanitation Data'!$I$32,0,10*ROW('Sanitation Data'!I47)))</f>
        <v/>
      </c>
      <c r="DO53" s="297" t="str">
        <f ca="true">+IF(OFFSET('Hygiene Data'!$D$11,0,10*ROW('Hygiene Data'!D47))="","",OFFSET('Hygiene Data'!$D$11,0,10*ROW('Hygiene Data'!D47)))</f>
        <v/>
      </c>
      <c r="DP53" s="297" t="str">
        <f ca="true">+IF(OFFSET('Hygiene Data'!$D$12,0,10*ROW('Hygiene Data'!D47))="","",OFFSET('Hygiene Data'!$D$12,0,10*ROW('Hygiene Data'!D47)))</f>
        <v/>
      </c>
      <c r="DQ53" s="297" t="str">
        <f ca="true">+IF(OFFSET('Hygiene Data'!$D$13,0,10*ROW('Hygiene Data'!D47))="","",OFFSET('Hygiene Data'!$D$13,0,10*ROW('Hygiene Data'!D47)))</f>
        <v/>
      </c>
      <c r="DR53" s="297" t="str">
        <f ca="true">+IF(OFFSET('Hygiene Data'!$E$11,0,10*ROW('Hygiene Data'!E47))="","",OFFSET('Hygiene Data'!$E$11,0,10*ROW('Hygiene Data'!E47)))</f>
        <v/>
      </c>
      <c r="DS53" s="297" t="str">
        <f ca="true">+IF(OFFSET('Hygiene Data'!$E$12,0,10*ROW('Hygiene Data'!E47))="","",OFFSET('Hygiene Data'!$E$12,0,10*ROW('Hygiene Data'!E47)))</f>
        <v/>
      </c>
      <c r="DT53" s="297" t="str">
        <f ca="true">+IF(OFFSET('Hygiene Data'!$E$13,0,10*ROW('Hygiene Data'!E47))="","",OFFSET('Hygiene Data'!$E$13,0,10*ROW('Hygiene Data'!E47)))</f>
        <v/>
      </c>
      <c r="DU53" s="297" t="str">
        <f ca="true">+IF(OFFSET('Hygiene Data'!$F$11,0,10*ROW('Hygiene Data'!F47))="","",OFFSET('Hygiene Data'!$F$11,0,10*ROW('Hygiene Data'!F47)))</f>
        <v/>
      </c>
      <c r="DV53" s="297" t="str">
        <f ca="true">+IF(OFFSET('Hygiene Data'!$F$12,0,10*ROW('Hygiene Data'!F47))="","",OFFSET('Hygiene Data'!$F$12,0,10*ROW('Hygiene Data'!F47)))</f>
        <v/>
      </c>
      <c r="DW53" s="297" t="str">
        <f ca="true">+IF(OFFSET('Hygiene Data'!$F$13,0,10*ROW('Hygiene Data'!F47))="","",OFFSET('Hygiene Data'!$F$13,0,10*ROW('Hygiene Data'!F47)))</f>
        <v/>
      </c>
      <c r="DX53" s="297" t="str">
        <f ca="true">+IF(OFFSET('Hygiene Data'!$G$11,0,10*ROW('Hygiene Data'!G47))="","",OFFSET('Hygiene Data'!$G$11,0,10*ROW('Hygiene Data'!G47)))</f>
        <v/>
      </c>
      <c r="DY53" s="297" t="str">
        <f ca="true">+IF(OFFSET('Hygiene Data'!$G$12,0,10*ROW('Hygiene Data'!G47))="","",OFFSET('Hygiene Data'!$G$12,0,10*ROW('Hygiene Data'!G47)))</f>
        <v/>
      </c>
      <c r="DZ53" s="297" t="str">
        <f ca="true">+IF(OFFSET('Hygiene Data'!$G$13,0,10*ROW('Hygiene Data'!G47))="","",OFFSET('Hygiene Data'!$G$13,0,10*ROW('Hygiene Data'!G47)))</f>
        <v/>
      </c>
      <c r="EA53" s="297" t="str">
        <f ca="true">+IF(OFFSET('Hygiene Data'!$H$11,0,10*ROW('Hygiene Data'!H47))="","",OFFSET('Hygiene Data'!$H$11,0,10*ROW('Hygiene Data'!H47)))</f>
        <v/>
      </c>
      <c r="EB53" s="297" t="str">
        <f ca="true">+IF(OFFSET('Hygiene Data'!$H$12,0,10*ROW('Hygiene Data'!H47))="","",OFFSET('Hygiene Data'!$H$12,0,10*ROW('Hygiene Data'!H47)))</f>
        <v/>
      </c>
      <c r="EC53" s="297" t="str">
        <f ca="true">+IF(OFFSET('Hygiene Data'!$H$13,0,10*ROW('Hygiene Data'!H47))="","",OFFSET('Hygiene Data'!$H$13,0,10*ROW('Hygiene Data'!H47)))</f>
        <v/>
      </c>
      <c r="ED53" s="297" t="str">
        <f ca="true">+IF(OFFSET('Hygiene Data'!$I$11,0,10*ROW('Hygiene Data'!I47))="","",OFFSET('Hygiene Data'!$I$11,0,10*ROW('Hygiene Data'!I47)))</f>
        <v/>
      </c>
      <c r="EE53" s="297" t="str">
        <f ca="true">+IF(OFFSET('Hygiene Data'!$I$12,0,10*ROW('Hygiene Data'!I47))="","",OFFSET('Hygiene Data'!$I$12,0,10*ROW('Hygiene Data'!I47)))</f>
        <v/>
      </c>
      <c r="EF53" s="297"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53"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97"/>
      <c r="BS54" s="297" t="str">
        <f ca="true">+IF(OFFSET('Water Data'!$D$27,0,10*ROW('Water Data'!D48))="","",OFFSET('Water Data'!$D$27,0,10*ROW('Water Data'!D48)))</f>
        <v/>
      </c>
      <c r="BT54" s="297" t="str">
        <f ca="true">+IF(OFFSET('Water Data'!$D$28,0,10*ROW('Water Data'!D48))="","",OFFSET('Water Data'!$D$28,0,10*ROW('Water Data'!D48)))</f>
        <v/>
      </c>
      <c r="BU54" s="297" t="str">
        <f ca="true">+IF(OFFSET('Water Data'!$D$29,0,10*ROW('Water Data'!D48))="","",OFFSET('Water Data'!$D$29,0,10*ROW('Water Data'!D48)))</f>
        <v/>
      </c>
      <c r="BV54" s="297" t="str">
        <f ca="true">+IF(OFFSET('Water Data'!$E$27,0,10*ROW('Water Data'!E48))="","",OFFSET('Water Data'!$E$27,0,10*ROW('Water Data'!E48)))</f>
        <v/>
      </c>
      <c r="BW54" s="297" t="str">
        <f ca="true">+IF(OFFSET('Water Data'!$E$28,0,10*ROW('Water Data'!E48))="","",OFFSET('Water Data'!$E$28,0,10*ROW('Water Data'!E48)))</f>
        <v/>
      </c>
      <c r="BX54" s="297" t="str">
        <f ca="true">+IF(OFFSET('Water Data'!$E$29,0,10*ROW('Water Data'!E48))="","",OFFSET('Water Data'!$E$29,0,10*ROW('Water Data'!E48)))</f>
        <v/>
      </c>
      <c r="BY54" s="297" t="str">
        <f ca="true">+IF(OFFSET('Water Data'!$F$27,0,10*ROW('Water Data'!F48))="","",OFFSET('Water Data'!$F$27,0,10*ROW('Water Data'!F48)))</f>
        <v/>
      </c>
      <c r="BZ54" s="297" t="str">
        <f ca="true">+IF(OFFSET('Water Data'!$F$28,0,10*ROW('Water Data'!F48))="","",OFFSET('Water Data'!$F$28,0,10*ROW('Water Data'!F48)))</f>
        <v/>
      </c>
      <c r="CA54" s="297" t="str">
        <f ca="true">+IF(OFFSET('Water Data'!$F$29,0,10*ROW('Water Data'!F48))="","",OFFSET('Water Data'!$F$29,0,10*ROW('Water Data'!F48)))</f>
        <v/>
      </c>
      <c r="CB54" s="297" t="str">
        <f ca="true">+IF(OFFSET('Water Data'!$G$27,0,10*ROW('Water Data'!G48))="","",OFFSET('Water Data'!$G$27,0,10*ROW('Water Data'!G48)))</f>
        <v/>
      </c>
      <c r="CC54" s="297" t="str">
        <f ca="true">+IF(OFFSET('Water Data'!$G$28,0,10*ROW('Water Data'!G48))="","",OFFSET('Water Data'!$G$28,0,10*ROW('Water Data'!G48)))</f>
        <v/>
      </c>
      <c r="CD54" s="297" t="str">
        <f ca="true">+IF(OFFSET('Water Data'!$G$29,0,10*ROW('Water Data'!G48))="","",OFFSET('Water Data'!$G$29,0,10*ROW('Water Data'!G48)))</f>
        <v/>
      </c>
      <c r="CE54" s="297" t="str">
        <f ca="true">+IF(OFFSET('Water Data'!$H$27,0,10*ROW('Water Data'!H48))="","",OFFSET('Water Data'!$H$27,0,10*ROW('Water Data'!H48)))</f>
        <v/>
      </c>
      <c r="CF54" s="297" t="str">
        <f ca="true">+IF(OFFSET('Water Data'!$H$28,0,10*ROW('Water Data'!H48))="","",OFFSET('Water Data'!$H$28,0,10*ROW('Water Data'!H48)))</f>
        <v/>
      </c>
      <c r="CG54" s="297" t="str">
        <f ca="true">+IF(OFFSET('Water Data'!$H$29,0,10*ROW('Water Data'!H48))="","",OFFSET('Water Data'!$H$29,0,10*ROW('Water Data'!H48)))</f>
        <v/>
      </c>
      <c r="CH54" s="297" t="str">
        <f ca="true">+IF(OFFSET('Water Data'!$I$27,0,10*ROW('Water Data'!I48))="","",OFFSET('Water Data'!$I$27,0,10*ROW('Water Data'!I48)))</f>
        <v/>
      </c>
      <c r="CI54" s="297" t="str">
        <f ca="true">+IF(OFFSET('Water Data'!$I$28,0,10*ROW('Water Data'!I48))="","",OFFSET('Water Data'!$I$28,0,10*ROW('Water Data'!I48)))</f>
        <v/>
      </c>
      <c r="CJ54" s="297" t="str">
        <f ca="true">+IF(OFFSET('Water Data'!$I$29,0,10*ROW('Water Data'!I48))="","",OFFSET('Water Data'!$I$29,0,10*ROW('Water Data'!I48)))</f>
        <v/>
      </c>
      <c r="CK54" s="297" t="str">
        <f ca="true">+IF(OFFSET('Sanitation Data'!$D$28,0,10*ROW('Sanitation Data'!D48))="","",OFFSET('Sanitation Data'!$D$28,0,10*ROW('Sanitation Data'!D48)))</f>
        <v/>
      </c>
      <c r="CL54" s="297" t="str">
        <f ca="true">+IF(OFFSET('Sanitation Data'!$D$29,0,10*ROW('Sanitation Data'!D48))="","",OFFSET('Sanitation Data'!$D$29,0,10*ROW('Sanitation Data'!D48)))</f>
        <v/>
      </c>
      <c r="CM54" s="297" t="str">
        <f ca="true">+IF(OFFSET('Sanitation Data'!$D$30,0,10*ROW('Sanitation Data'!D48))="","",OFFSET('Sanitation Data'!$D$30,0,10*ROW('Sanitation Data'!D48)))</f>
        <v/>
      </c>
      <c r="CN54" s="297" t="str">
        <f ca="true">+IF(OFFSET('Sanitation Data'!$D$31,0,10*ROW('Sanitation Data'!D48))="","",OFFSET('Sanitation Data'!$D$31,0,10*ROW('Sanitation Data'!D48)))</f>
        <v/>
      </c>
      <c r="CO54" s="297" t="str">
        <f ca="true">+IF(OFFSET('Sanitation Data'!$D$32,0,10*ROW('Sanitation Data'!D48))="","",OFFSET('Sanitation Data'!$D$32,0,10*ROW('Sanitation Data'!D48)))</f>
        <v/>
      </c>
      <c r="CP54" s="297" t="str">
        <f ca="true">+IF(OFFSET('Sanitation Data'!$E$28,0,10*ROW('Sanitation Data'!E48))="","",OFFSET('Sanitation Data'!$E$28,0,10*ROW('Sanitation Data'!E48)))</f>
        <v/>
      </c>
      <c r="CQ54" s="297" t="str">
        <f ca="true">+IF(OFFSET('Sanitation Data'!$E$29,0,10*ROW('Sanitation Data'!E48))="","",OFFSET('Sanitation Data'!$E$29,0,10*ROW('Sanitation Data'!E48)))</f>
        <v/>
      </c>
      <c r="CR54" s="297" t="str">
        <f ca="true">+IF(OFFSET('Sanitation Data'!$E$30,0,10*ROW('Sanitation Data'!E48))="","",OFFSET('Sanitation Data'!$E$30,0,10*ROW('Sanitation Data'!E48)))</f>
        <v/>
      </c>
      <c r="CS54" s="297" t="str">
        <f ca="true">+IF(OFFSET('Sanitation Data'!$E$31,0,10*ROW('Sanitation Data'!E48))="","",OFFSET('Sanitation Data'!$E$31,0,10*ROW('Sanitation Data'!E48)))</f>
        <v/>
      </c>
      <c r="CT54" s="297" t="str">
        <f ca="true">+IF(OFFSET('Sanitation Data'!$E$32,0,10*ROW('Sanitation Data'!E48))="","",OFFSET('Sanitation Data'!$E$32,0,10*ROW('Sanitation Data'!E48)))</f>
        <v/>
      </c>
      <c r="CU54" s="297" t="str">
        <f ca="true">+IF(OFFSET('Sanitation Data'!$F$28,0,10*ROW('Sanitation Data'!F48))="","",OFFSET('Sanitation Data'!$F$28,0,10*ROW('Sanitation Data'!F48)))</f>
        <v/>
      </c>
      <c r="CV54" s="297" t="str">
        <f ca="true">+IF(OFFSET('Sanitation Data'!$F$29,0,10*ROW('Sanitation Data'!F48))="","",OFFSET('Sanitation Data'!$F$29,0,10*ROW('Sanitation Data'!F48)))</f>
        <v/>
      </c>
      <c r="CW54" s="297" t="str">
        <f ca="true">+IF(OFFSET('Sanitation Data'!$F$30,0,10*ROW('Sanitation Data'!F48))="","",OFFSET('Sanitation Data'!$F$30,0,10*ROW('Sanitation Data'!F48)))</f>
        <v/>
      </c>
      <c r="CX54" s="297" t="str">
        <f ca="true">+IF(OFFSET('Sanitation Data'!$F$31,0,10*ROW('Sanitation Data'!F48))="","",OFFSET('Sanitation Data'!$F$31,0,10*ROW('Sanitation Data'!F48)))</f>
        <v/>
      </c>
      <c r="CY54" s="297" t="str">
        <f ca="true">+IF(OFFSET('Sanitation Data'!$F$32,0,10*ROW('Sanitation Data'!F48))="","",OFFSET('Sanitation Data'!$F$32,0,10*ROW('Sanitation Data'!F48)))</f>
        <v/>
      </c>
      <c r="CZ54" s="297" t="str">
        <f ca="true">+IF(OFFSET('Sanitation Data'!$G$28,0,10*ROW('Sanitation Data'!G48))="","",OFFSET('Sanitation Data'!$G$28,0,10*ROW('Sanitation Data'!G48)))</f>
        <v/>
      </c>
      <c r="DA54" s="297" t="str">
        <f ca="true">+IF(OFFSET('Sanitation Data'!$G$29,0,10*ROW('Sanitation Data'!G48))="","",OFFSET('Sanitation Data'!$G$29,0,10*ROW('Sanitation Data'!G48)))</f>
        <v/>
      </c>
      <c r="DB54" s="297" t="str">
        <f ca="true">+IF(OFFSET('Sanitation Data'!$G$30,0,10*ROW('Sanitation Data'!G48))="","",OFFSET('Sanitation Data'!$G$30,0,10*ROW('Sanitation Data'!G48)))</f>
        <v/>
      </c>
      <c r="DC54" s="297" t="str">
        <f ca="true">+IF(OFFSET('Sanitation Data'!$G$31,0,10*ROW('Sanitation Data'!G48))="","",OFFSET('Sanitation Data'!$G$31,0,10*ROW('Sanitation Data'!G48)))</f>
        <v/>
      </c>
      <c r="DD54" s="297" t="str">
        <f ca="true">+IF(OFFSET('Sanitation Data'!$G$32,0,10*ROW('Sanitation Data'!G48))="","",OFFSET('Sanitation Data'!$G$32,0,10*ROW('Sanitation Data'!G48)))</f>
        <v/>
      </c>
      <c r="DE54" s="297" t="str">
        <f ca="true">+IF(OFFSET('Sanitation Data'!$H$28,0,10*ROW('Sanitation Data'!H48))="","",OFFSET('Sanitation Data'!$H$28,0,10*ROW('Sanitation Data'!H48)))</f>
        <v/>
      </c>
      <c r="DF54" s="297" t="str">
        <f ca="true">+IF(OFFSET('Sanitation Data'!$H$29,0,10*ROW('Sanitation Data'!H48))="","",OFFSET('Sanitation Data'!$H$29,0,10*ROW('Sanitation Data'!H48)))</f>
        <v/>
      </c>
      <c r="DG54" s="297" t="str">
        <f ca="true">+IF(OFFSET('Sanitation Data'!$H$30,0,10*ROW('Sanitation Data'!H48))="","",OFFSET('Sanitation Data'!$H$30,0,10*ROW('Sanitation Data'!H48)))</f>
        <v/>
      </c>
      <c r="DH54" s="297" t="str">
        <f ca="true">+IF(OFFSET('Sanitation Data'!$H$31,0,10*ROW('Sanitation Data'!H48))="","",OFFSET('Sanitation Data'!$H$31,0,10*ROW('Sanitation Data'!H48)))</f>
        <v/>
      </c>
      <c r="DI54" s="297" t="str">
        <f ca="true">+IF(OFFSET('Sanitation Data'!$H$32,0,10*ROW('Sanitation Data'!H48))="","",OFFSET('Sanitation Data'!$H$32,0,10*ROW('Sanitation Data'!H48)))</f>
        <v/>
      </c>
      <c r="DJ54" s="297" t="str">
        <f ca="true">+IF(OFFSET('Sanitation Data'!$I$28,0,10*ROW('Sanitation Data'!I48))="","",OFFSET('Sanitation Data'!$I$28,0,10*ROW('Sanitation Data'!I48)))</f>
        <v/>
      </c>
      <c r="DK54" s="297" t="str">
        <f ca="true">+IF(OFFSET('Sanitation Data'!$I$29,0,10*ROW('Sanitation Data'!I48))="","",OFFSET('Sanitation Data'!$I$29,0,10*ROW('Sanitation Data'!I48)))</f>
        <v/>
      </c>
      <c r="DL54" s="297" t="str">
        <f ca="true">+IF(OFFSET('Sanitation Data'!$I$30,0,10*ROW('Sanitation Data'!I48))="","",OFFSET('Sanitation Data'!$I$30,0,10*ROW('Sanitation Data'!I48)))</f>
        <v/>
      </c>
      <c r="DM54" s="297" t="str">
        <f ca="true">+IF(OFFSET('Sanitation Data'!$I$31,0,10*ROW('Sanitation Data'!I48))="","",OFFSET('Sanitation Data'!$I$31,0,10*ROW('Sanitation Data'!I48)))</f>
        <v/>
      </c>
      <c r="DN54" s="297" t="str">
        <f ca="true">+IF(OFFSET('Sanitation Data'!$I$32,0,10*ROW('Sanitation Data'!I48))="","",OFFSET('Sanitation Data'!$I$32,0,10*ROW('Sanitation Data'!I48)))</f>
        <v/>
      </c>
      <c r="DO54" s="297" t="str">
        <f ca="true">+IF(OFFSET('Hygiene Data'!$D$11,0,10*ROW('Hygiene Data'!D48))="","",OFFSET('Hygiene Data'!$D$11,0,10*ROW('Hygiene Data'!D48)))</f>
        <v/>
      </c>
      <c r="DP54" s="297" t="str">
        <f ca="true">+IF(OFFSET('Hygiene Data'!$D$12,0,10*ROW('Hygiene Data'!D48))="","",OFFSET('Hygiene Data'!$D$12,0,10*ROW('Hygiene Data'!D48)))</f>
        <v/>
      </c>
      <c r="DQ54" s="297" t="str">
        <f ca="true">+IF(OFFSET('Hygiene Data'!$D$13,0,10*ROW('Hygiene Data'!D48))="","",OFFSET('Hygiene Data'!$D$13,0,10*ROW('Hygiene Data'!D48)))</f>
        <v/>
      </c>
      <c r="DR54" s="297" t="str">
        <f ca="true">+IF(OFFSET('Hygiene Data'!$E$11,0,10*ROW('Hygiene Data'!E48))="","",OFFSET('Hygiene Data'!$E$11,0,10*ROW('Hygiene Data'!E48)))</f>
        <v/>
      </c>
      <c r="DS54" s="297" t="str">
        <f ca="true">+IF(OFFSET('Hygiene Data'!$E$12,0,10*ROW('Hygiene Data'!E48))="","",OFFSET('Hygiene Data'!$E$12,0,10*ROW('Hygiene Data'!E48)))</f>
        <v/>
      </c>
      <c r="DT54" s="297" t="str">
        <f ca="true">+IF(OFFSET('Hygiene Data'!$E$13,0,10*ROW('Hygiene Data'!E48))="","",OFFSET('Hygiene Data'!$E$13,0,10*ROW('Hygiene Data'!E48)))</f>
        <v/>
      </c>
      <c r="DU54" s="297" t="str">
        <f ca="true">+IF(OFFSET('Hygiene Data'!$F$11,0,10*ROW('Hygiene Data'!F48))="","",OFFSET('Hygiene Data'!$F$11,0,10*ROW('Hygiene Data'!F48)))</f>
        <v/>
      </c>
      <c r="DV54" s="297" t="str">
        <f ca="true">+IF(OFFSET('Hygiene Data'!$F$12,0,10*ROW('Hygiene Data'!F48))="","",OFFSET('Hygiene Data'!$F$12,0,10*ROW('Hygiene Data'!F48)))</f>
        <v/>
      </c>
      <c r="DW54" s="297" t="str">
        <f ca="true">+IF(OFFSET('Hygiene Data'!$F$13,0,10*ROW('Hygiene Data'!F48))="","",OFFSET('Hygiene Data'!$F$13,0,10*ROW('Hygiene Data'!F48)))</f>
        <v/>
      </c>
      <c r="DX54" s="297" t="str">
        <f ca="true">+IF(OFFSET('Hygiene Data'!$G$11,0,10*ROW('Hygiene Data'!G48))="","",OFFSET('Hygiene Data'!$G$11,0,10*ROW('Hygiene Data'!G48)))</f>
        <v/>
      </c>
      <c r="DY54" s="297" t="str">
        <f ca="true">+IF(OFFSET('Hygiene Data'!$G$12,0,10*ROW('Hygiene Data'!G48))="","",OFFSET('Hygiene Data'!$G$12,0,10*ROW('Hygiene Data'!G48)))</f>
        <v/>
      </c>
      <c r="DZ54" s="297" t="str">
        <f ca="true">+IF(OFFSET('Hygiene Data'!$G$13,0,10*ROW('Hygiene Data'!G48))="","",OFFSET('Hygiene Data'!$G$13,0,10*ROW('Hygiene Data'!G48)))</f>
        <v/>
      </c>
      <c r="EA54" s="297" t="str">
        <f ca="true">+IF(OFFSET('Hygiene Data'!$H$11,0,10*ROW('Hygiene Data'!H48))="","",OFFSET('Hygiene Data'!$H$11,0,10*ROW('Hygiene Data'!H48)))</f>
        <v/>
      </c>
      <c r="EB54" s="297" t="str">
        <f ca="true">+IF(OFFSET('Hygiene Data'!$H$12,0,10*ROW('Hygiene Data'!H48))="","",OFFSET('Hygiene Data'!$H$12,0,10*ROW('Hygiene Data'!H48)))</f>
        <v/>
      </c>
      <c r="EC54" s="297" t="str">
        <f ca="true">+IF(OFFSET('Hygiene Data'!$H$13,0,10*ROW('Hygiene Data'!H48))="","",OFFSET('Hygiene Data'!$H$13,0,10*ROW('Hygiene Data'!H48)))</f>
        <v/>
      </c>
      <c r="ED54" s="297" t="str">
        <f ca="true">+IF(OFFSET('Hygiene Data'!$I$11,0,10*ROW('Hygiene Data'!I48))="","",OFFSET('Hygiene Data'!$I$11,0,10*ROW('Hygiene Data'!I48)))</f>
        <v/>
      </c>
      <c r="EE54" s="297" t="str">
        <f ca="true">+IF(OFFSET('Hygiene Data'!$I$12,0,10*ROW('Hygiene Data'!I48))="","",OFFSET('Hygiene Data'!$I$12,0,10*ROW('Hygiene Data'!I48)))</f>
        <v/>
      </c>
      <c r="EF54" s="297"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53"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97"/>
      <c r="BS55" s="297" t="str">
        <f ca="true">+IF(OFFSET('Water Data'!$D$27,0,10*ROW('Water Data'!D49))="","",OFFSET('Water Data'!$D$27,0,10*ROW('Water Data'!D49)))</f>
        <v/>
      </c>
      <c r="BT55" s="297" t="str">
        <f ca="true">+IF(OFFSET('Water Data'!$D$28,0,10*ROW('Water Data'!D49))="","",OFFSET('Water Data'!$D$28,0,10*ROW('Water Data'!D49)))</f>
        <v/>
      </c>
      <c r="BU55" s="297" t="str">
        <f ca="true">+IF(OFFSET('Water Data'!$D$29,0,10*ROW('Water Data'!D49))="","",OFFSET('Water Data'!$D$29,0,10*ROW('Water Data'!D49)))</f>
        <v/>
      </c>
      <c r="BV55" s="297" t="str">
        <f ca="true">+IF(OFFSET('Water Data'!$E$27,0,10*ROW('Water Data'!E49))="","",OFFSET('Water Data'!$E$27,0,10*ROW('Water Data'!E49)))</f>
        <v/>
      </c>
      <c r="BW55" s="297" t="str">
        <f ca="true">+IF(OFFSET('Water Data'!$E$28,0,10*ROW('Water Data'!E49))="","",OFFSET('Water Data'!$E$28,0,10*ROW('Water Data'!E49)))</f>
        <v/>
      </c>
      <c r="BX55" s="297" t="str">
        <f ca="true">+IF(OFFSET('Water Data'!$E$29,0,10*ROW('Water Data'!E49))="","",OFFSET('Water Data'!$E$29,0,10*ROW('Water Data'!E49)))</f>
        <v/>
      </c>
      <c r="BY55" s="297" t="str">
        <f ca="true">+IF(OFFSET('Water Data'!$F$27,0,10*ROW('Water Data'!F49))="","",OFFSET('Water Data'!$F$27,0,10*ROW('Water Data'!F49)))</f>
        <v/>
      </c>
      <c r="BZ55" s="297" t="str">
        <f ca="true">+IF(OFFSET('Water Data'!$F$28,0,10*ROW('Water Data'!F49))="","",OFFSET('Water Data'!$F$28,0,10*ROW('Water Data'!F49)))</f>
        <v/>
      </c>
      <c r="CA55" s="297" t="str">
        <f ca="true">+IF(OFFSET('Water Data'!$F$29,0,10*ROW('Water Data'!F49))="","",OFFSET('Water Data'!$F$29,0,10*ROW('Water Data'!F49)))</f>
        <v/>
      </c>
      <c r="CB55" s="297" t="str">
        <f ca="true">+IF(OFFSET('Water Data'!$G$27,0,10*ROW('Water Data'!G49))="","",OFFSET('Water Data'!$G$27,0,10*ROW('Water Data'!G49)))</f>
        <v/>
      </c>
      <c r="CC55" s="297" t="str">
        <f ca="true">+IF(OFFSET('Water Data'!$G$28,0,10*ROW('Water Data'!G49))="","",OFFSET('Water Data'!$G$28,0,10*ROW('Water Data'!G49)))</f>
        <v/>
      </c>
      <c r="CD55" s="297" t="str">
        <f ca="true">+IF(OFFSET('Water Data'!$G$29,0,10*ROW('Water Data'!G49))="","",OFFSET('Water Data'!$G$29,0,10*ROW('Water Data'!G49)))</f>
        <v/>
      </c>
      <c r="CE55" s="297" t="str">
        <f ca="true">+IF(OFFSET('Water Data'!$H$27,0,10*ROW('Water Data'!H49))="","",OFFSET('Water Data'!$H$27,0,10*ROW('Water Data'!H49)))</f>
        <v/>
      </c>
      <c r="CF55" s="297" t="str">
        <f ca="true">+IF(OFFSET('Water Data'!$H$28,0,10*ROW('Water Data'!H49))="","",OFFSET('Water Data'!$H$28,0,10*ROW('Water Data'!H49)))</f>
        <v/>
      </c>
      <c r="CG55" s="297" t="str">
        <f ca="true">+IF(OFFSET('Water Data'!$H$29,0,10*ROW('Water Data'!H49))="","",OFFSET('Water Data'!$H$29,0,10*ROW('Water Data'!H49)))</f>
        <v/>
      </c>
      <c r="CH55" s="297" t="str">
        <f ca="true">+IF(OFFSET('Water Data'!$I$27,0,10*ROW('Water Data'!I49))="","",OFFSET('Water Data'!$I$27,0,10*ROW('Water Data'!I49)))</f>
        <v/>
      </c>
      <c r="CI55" s="297" t="str">
        <f ca="true">+IF(OFFSET('Water Data'!$I$28,0,10*ROW('Water Data'!I49))="","",OFFSET('Water Data'!$I$28,0,10*ROW('Water Data'!I49)))</f>
        <v/>
      </c>
      <c r="CJ55" s="297" t="str">
        <f ca="true">+IF(OFFSET('Water Data'!$I$29,0,10*ROW('Water Data'!I49))="","",OFFSET('Water Data'!$I$29,0,10*ROW('Water Data'!I49)))</f>
        <v/>
      </c>
      <c r="CK55" s="297" t="str">
        <f ca="true">+IF(OFFSET('Sanitation Data'!$D$28,0,10*ROW('Sanitation Data'!D49))="","",OFFSET('Sanitation Data'!$D$28,0,10*ROW('Sanitation Data'!D49)))</f>
        <v/>
      </c>
      <c r="CL55" s="297" t="str">
        <f ca="true">+IF(OFFSET('Sanitation Data'!$D$29,0,10*ROW('Sanitation Data'!D49))="","",OFFSET('Sanitation Data'!$D$29,0,10*ROW('Sanitation Data'!D49)))</f>
        <v/>
      </c>
      <c r="CM55" s="297" t="str">
        <f ca="true">+IF(OFFSET('Sanitation Data'!$D$30,0,10*ROW('Sanitation Data'!D49))="","",OFFSET('Sanitation Data'!$D$30,0,10*ROW('Sanitation Data'!D49)))</f>
        <v/>
      </c>
      <c r="CN55" s="297" t="str">
        <f ca="true">+IF(OFFSET('Sanitation Data'!$D$31,0,10*ROW('Sanitation Data'!D49))="","",OFFSET('Sanitation Data'!$D$31,0,10*ROW('Sanitation Data'!D49)))</f>
        <v/>
      </c>
      <c r="CO55" s="297" t="str">
        <f ca="true">+IF(OFFSET('Sanitation Data'!$D$32,0,10*ROW('Sanitation Data'!D49))="","",OFFSET('Sanitation Data'!$D$32,0,10*ROW('Sanitation Data'!D49)))</f>
        <v/>
      </c>
      <c r="CP55" s="297" t="str">
        <f ca="true">+IF(OFFSET('Sanitation Data'!$E$28,0,10*ROW('Sanitation Data'!E49))="","",OFFSET('Sanitation Data'!$E$28,0,10*ROW('Sanitation Data'!E49)))</f>
        <v/>
      </c>
      <c r="CQ55" s="297" t="str">
        <f ca="true">+IF(OFFSET('Sanitation Data'!$E$29,0,10*ROW('Sanitation Data'!E49))="","",OFFSET('Sanitation Data'!$E$29,0,10*ROW('Sanitation Data'!E49)))</f>
        <v/>
      </c>
      <c r="CR55" s="297" t="str">
        <f ca="true">+IF(OFFSET('Sanitation Data'!$E$30,0,10*ROW('Sanitation Data'!E49))="","",OFFSET('Sanitation Data'!$E$30,0,10*ROW('Sanitation Data'!E49)))</f>
        <v/>
      </c>
      <c r="CS55" s="297" t="str">
        <f ca="true">+IF(OFFSET('Sanitation Data'!$E$31,0,10*ROW('Sanitation Data'!E49))="","",OFFSET('Sanitation Data'!$E$31,0,10*ROW('Sanitation Data'!E49)))</f>
        <v/>
      </c>
      <c r="CT55" s="297" t="str">
        <f ca="true">+IF(OFFSET('Sanitation Data'!$E$32,0,10*ROW('Sanitation Data'!E49))="","",OFFSET('Sanitation Data'!$E$32,0,10*ROW('Sanitation Data'!E49)))</f>
        <v/>
      </c>
      <c r="CU55" s="297" t="str">
        <f ca="true">+IF(OFFSET('Sanitation Data'!$F$28,0,10*ROW('Sanitation Data'!F49))="","",OFFSET('Sanitation Data'!$F$28,0,10*ROW('Sanitation Data'!F49)))</f>
        <v/>
      </c>
      <c r="CV55" s="297" t="str">
        <f ca="true">+IF(OFFSET('Sanitation Data'!$F$29,0,10*ROW('Sanitation Data'!F49))="","",OFFSET('Sanitation Data'!$F$29,0,10*ROW('Sanitation Data'!F49)))</f>
        <v/>
      </c>
      <c r="CW55" s="297" t="str">
        <f ca="true">+IF(OFFSET('Sanitation Data'!$F$30,0,10*ROW('Sanitation Data'!F49))="","",OFFSET('Sanitation Data'!$F$30,0,10*ROW('Sanitation Data'!F49)))</f>
        <v/>
      </c>
      <c r="CX55" s="297" t="str">
        <f ca="true">+IF(OFFSET('Sanitation Data'!$F$31,0,10*ROW('Sanitation Data'!F49))="","",OFFSET('Sanitation Data'!$F$31,0,10*ROW('Sanitation Data'!F49)))</f>
        <v/>
      </c>
      <c r="CY55" s="297" t="str">
        <f ca="true">+IF(OFFSET('Sanitation Data'!$F$32,0,10*ROW('Sanitation Data'!F49))="","",OFFSET('Sanitation Data'!$F$32,0,10*ROW('Sanitation Data'!F49)))</f>
        <v/>
      </c>
      <c r="CZ55" s="297" t="str">
        <f ca="true">+IF(OFFSET('Sanitation Data'!$G$28,0,10*ROW('Sanitation Data'!G49))="","",OFFSET('Sanitation Data'!$G$28,0,10*ROW('Sanitation Data'!G49)))</f>
        <v/>
      </c>
      <c r="DA55" s="297" t="str">
        <f ca="true">+IF(OFFSET('Sanitation Data'!$G$29,0,10*ROW('Sanitation Data'!G49))="","",OFFSET('Sanitation Data'!$G$29,0,10*ROW('Sanitation Data'!G49)))</f>
        <v/>
      </c>
      <c r="DB55" s="297" t="str">
        <f ca="true">+IF(OFFSET('Sanitation Data'!$G$30,0,10*ROW('Sanitation Data'!G49))="","",OFFSET('Sanitation Data'!$G$30,0,10*ROW('Sanitation Data'!G49)))</f>
        <v/>
      </c>
      <c r="DC55" s="297" t="str">
        <f ca="true">+IF(OFFSET('Sanitation Data'!$G$31,0,10*ROW('Sanitation Data'!G49))="","",OFFSET('Sanitation Data'!$G$31,0,10*ROW('Sanitation Data'!G49)))</f>
        <v/>
      </c>
      <c r="DD55" s="297" t="str">
        <f ca="true">+IF(OFFSET('Sanitation Data'!$G$32,0,10*ROW('Sanitation Data'!G49))="","",OFFSET('Sanitation Data'!$G$32,0,10*ROW('Sanitation Data'!G49)))</f>
        <v/>
      </c>
      <c r="DE55" s="297" t="str">
        <f ca="true">+IF(OFFSET('Sanitation Data'!$H$28,0,10*ROW('Sanitation Data'!H49))="","",OFFSET('Sanitation Data'!$H$28,0,10*ROW('Sanitation Data'!H49)))</f>
        <v/>
      </c>
      <c r="DF55" s="297" t="str">
        <f ca="true">+IF(OFFSET('Sanitation Data'!$H$29,0,10*ROW('Sanitation Data'!H49))="","",OFFSET('Sanitation Data'!$H$29,0,10*ROW('Sanitation Data'!H49)))</f>
        <v/>
      </c>
      <c r="DG55" s="297" t="str">
        <f ca="true">+IF(OFFSET('Sanitation Data'!$H$30,0,10*ROW('Sanitation Data'!H49))="","",OFFSET('Sanitation Data'!$H$30,0,10*ROW('Sanitation Data'!H49)))</f>
        <v/>
      </c>
      <c r="DH55" s="297" t="str">
        <f ca="true">+IF(OFFSET('Sanitation Data'!$H$31,0,10*ROW('Sanitation Data'!H49))="","",OFFSET('Sanitation Data'!$H$31,0,10*ROW('Sanitation Data'!H49)))</f>
        <v/>
      </c>
      <c r="DI55" s="297" t="str">
        <f ca="true">+IF(OFFSET('Sanitation Data'!$H$32,0,10*ROW('Sanitation Data'!H49))="","",OFFSET('Sanitation Data'!$H$32,0,10*ROW('Sanitation Data'!H49)))</f>
        <v/>
      </c>
      <c r="DJ55" s="297" t="str">
        <f ca="true">+IF(OFFSET('Sanitation Data'!$I$28,0,10*ROW('Sanitation Data'!I49))="","",OFFSET('Sanitation Data'!$I$28,0,10*ROW('Sanitation Data'!I49)))</f>
        <v/>
      </c>
      <c r="DK55" s="297" t="str">
        <f ca="true">+IF(OFFSET('Sanitation Data'!$I$29,0,10*ROW('Sanitation Data'!I49))="","",OFFSET('Sanitation Data'!$I$29,0,10*ROW('Sanitation Data'!I49)))</f>
        <v/>
      </c>
      <c r="DL55" s="297" t="str">
        <f ca="true">+IF(OFFSET('Sanitation Data'!$I$30,0,10*ROW('Sanitation Data'!I49))="","",OFFSET('Sanitation Data'!$I$30,0,10*ROW('Sanitation Data'!I49)))</f>
        <v/>
      </c>
      <c r="DM55" s="297" t="str">
        <f ca="true">+IF(OFFSET('Sanitation Data'!$I$31,0,10*ROW('Sanitation Data'!I49))="","",OFFSET('Sanitation Data'!$I$31,0,10*ROW('Sanitation Data'!I49)))</f>
        <v/>
      </c>
      <c r="DN55" s="297" t="str">
        <f ca="true">+IF(OFFSET('Sanitation Data'!$I$32,0,10*ROW('Sanitation Data'!I49))="","",OFFSET('Sanitation Data'!$I$32,0,10*ROW('Sanitation Data'!I49)))</f>
        <v/>
      </c>
      <c r="DO55" s="297" t="str">
        <f ca="true">+IF(OFFSET('Hygiene Data'!$D$11,0,10*ROW('Hygiene Data'!D49))="","",OFFSET('Hygiene Data'!$D$11,0,10*ROW('Hygiene Data'!D49)))</f>
        <v/>
      </c>
      <c r="DP55" s="297" t="str">
        <f ca="true">+IF(OFFSET('Hygiene Data'!$D$12,0,10*ROW('Hygiene Data'!D49))="","",OFFSET('Hygiene Data'!$D$12,0,10*ROW('Hygiene Data'!D49)))</f>
        <v/>
      </c>
      <c r="DQ55" s="297" t="str">
        <f ca="true">+IF(OFFSET('Hygiene Data'!$D$13,0,10*ROW('Hygiene Data'!D49))="","",OFFSET('Hygiene Data'!$D$13,0,10*ROW('Hygiene Data'!D49)))</f>
        <v/>
      </c>
      <c r="DR55" s="297" t="str">
        <f ca="true">+IF(OFFSET('Hygiene Data'!$E$11,0,10*ROW('Hygiene Data'!E49))="","",OFFSET('Hygiene Data'!$E$11,0,10*ROW('Hygiene Data'!E49)))</f>
        <v/>
      </c>
      <c r="DS55" s="297" t="str">
        <f ca="true">+IF(OFFSET('Hygiene Data'!$E$12,0,10*ROW('Hygiene Data'!E49))="","",OFFSET('Hygiene Data'!$E$12,0,10*ROW('Hygiene Data'!E49)))</f>
        <v/>
      </c>
      <c r="DT55" s="297" t="str">
        <f ca="true">+IF(OFFSET('Hygiene Data'!$E$13,0,10*ROW('Hygiene Data'!E49))="","",OFFSET('Hygiene Data'!$E$13,0,10*ROW('Hygiene Data'!E49)))</f>
        <v/>
      </c>
      <c r="DU55" s="297" t="str">
        <f ca="true">+IF(OFFSET('Hygiene Data'!$F$11,0,10*ROW('Hygiene Data'!F49))="","",OFFSET('Hygiene Data'!$F$11,0,10*ROW('Hygiene Data'!F49)))</f>
        <v/>
      </c>
      <c r="DV55" s="297" t="str">
        <f ca="true">+IF(OFFSET('Hygiene Data'!$F$12,0,10*ROW('Hygiene Data'!F49))="","",OFFSET('Hygiene Data'!$F$12,0,10*ROW('Hygiene Data'!F49)))</f>
        <v/>
      </c>
      <c r="DW55" s="297" t="str">
        <f ca="true">+IF(OFFSET('Hygiene Data'!$F$13,0,10*ROW('Hygiene Data'!F49))="","",OFFSET('Hygiene Data'!$F$13,0,10*ROW('Hygiene Data'!F49)))</f>
        <v/>
      </c>
      <c r="DX55" s="297" t="str">
        <f ca="true">+IF(OFFSET('Hygiene Data'!$G$11,0,10*ROW('Hygiene Data'!G49))="","",OFFSET('Hygiene Data'!$G$11,0,10*ROW('Hygiene Data'!G49)))</f>
        <v/>
      </c>
      <c r="DY55" s="297" t="str">
        <f ca="true">+IF(OFFSET('Hygiene Data'!$G$12,0,10*ROW('Hygiene Data'!G49))="","",OFFSET('Hygiene Data'!$G$12,0,10*ROW('Hygiene Data'!G49)))</f>
        <v/>
      </c>
      <c r="DZ55" s="297" t="str">
        <f ca="true">+IF(OFFSET('Hygiene Data'!$G$13,0,10*ROW('Hygiene Data'!G49))="","",OFFSET('Hygiene Data'!$G$13,0,10*ROW('Hygiene Data'!G49)))</f>
        <v/>
      </c>
      <c r="EA55" s="297" t="str">
        <f ca="true">+IF(OFFSET('Hygiene Data'!$H$11,0,10*ROW('Hygiene Data'!H49))="","",OFFSET('Hygiene Data'!$H$11,0,10*ROW('Hygiene Data'!H49)))</f>
        <v/>
      </c>
      <c r="EB55" s="297" t="str">
        <f ca="true">+IF(OFFSET('Hygiene Data'!$H$12,0,10*ROW('Hygiene Data'!H49))="","",OFFSET('Hygiene Data'!$H$12,0,10*ROW('Hygiene Data'!H49)))</f>
        <v/>
      </c>
      <c r="EC55" s="297" t="str">
        <f ca="true">+IF(OFFSET('Hygiene Data'!$H$13,0,10*ROW('Hygiene Data'!H49))="","",OFFSET('Hygiene Data'!$H$13,0,10*ROW('Hygiene Data'!H49)))</f>
        <v/>
      </c>
      <c r="ED55" s="297" t="str">
        <f ca="true">+IF(OFFSET('Hygiene Data'!$I$11,0,10*ROW('Hygiene Data'!I49))="","",OFFSET('Hygiene Data'!$I$11,0,10*ROW('Hygiene Data'!I49)))</f>
        <v/>
      </c>
      <c r="EE55" s="297" t="str">
        <f ca="true">+IF(OFFSET('Hygiene Data'!$I$12,0,10*ROW('Hygiene Data'!I49))="","",OFFSET('Hygiene Data'!$I$12,0,10*ROW('Hygiene Data'!I49)))</f>
        <v/>
      </c>
      <c r="EF55" s="297"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53"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97"/>
      <c r="BS56" s="297" t="str">
        <f ca="true">+IF(OFFSET('Water Data'!$D$27,0,10*ROW('Water Data'!D50))="","",OFFSET('Water Data'!$D$27,0,10*ROW('Water Data'!D50)))</f>
        <v/>
      </c>
      <c r="BT56" s="297" t="str">
        <f ca="true">+IF(OFFSET('Water Data'!$D$28,0,10*ROW('Water Data'!D50))="","",OFFSET('Water Data'!$D$28,0,10*ROW('Water Data'!D50)))</f>
        <v/>
      </c>
      <c r="BU56" s="297" t="str">
        <f ca="true">+IF(OFFSET('Water Data'!$D$29,0,10*ROW('Water Data'!D50))="","",OFFSET('Water Data'!$D$29,0,10*ROW('Water Data'!D50)))</f>
        <v/>
      </c>
      <c r="BV56" s="297" t="str">
        <f ca="true">+IF(OFFSET('Water Data'!$E$27,0,10*ROW('Water Data'!E50))="","",OFFSET('Water Data'!$E$27,0,10*ROW('Water Data'!E50)))</f>
        <v/>
      </c>
      <c r="BW56" s="297" t="str">
        <f ca="true">+IF(OFFSET('Water Data'!$E$28,0,10*ROW('Water Data'!E50))="","",OFFSET('Water Data'!$E$28,0,10*ROW('Water Data'!E50)))</f>
        <v/>
      </c>
      <c r="BX56" s="297" t="str">
        <f ca="true">+IF(OFFSET('Water Data'!$E$29,0,10*ROW('Water Data'!E50))="","",OFFSET('Water Data'!$E$29,0,10*ROW('Water Data'!E50)))</f>
        <v/>
      </c>
      <c r="BY56" s="297" t="str">
        <f ca="true">+IF(OFFSET('Water Data'!$F$27,0,10*ROW('Water Data'!F50))="","",OFFSET('Water Data'!$F$27,0,10*ROW('Water Data'!F50)))</f>
        <v/>
      </c>
      <c r="BZ56" s="297" t="str">
        <f ca="true">+IF(OFFSET('Water Data'!$F$28,0,10*ROW('Water Data'!F50))="","",OFFSET('Water Data'!$F$28,0,10*ROW('Water Data'!F50)))</f>
        <v/>
      </c>
      <c r="CA56" s="297" t="str">
        <f ca="true">+IF(OFFSET('Water Data'!$F$29,0,10*ROW('Water Data'!F50))="","",OFFSET('Water Data'!$F$29,0,10*ROW('Water Data'!F50)))</f>
        <v/>
      </c>
      <c r="CB56" s="297" t="str">
        <f ca="true">+IF(OFFSET('Water Data'!$G$27,0,10*ROW('Water Data'!G50))="","",OFFSET('Water Data'!$G$27,0,10*ROW('Water Data'!G50)))</f>
        <v/>
      </c>
      <c r="CC56" s="297" t="str">
        <f ca="true">+IF(OFFSET('Water Data'!$G$28,0,10*ROW('Water Data'!G50))="","",OFFSET('Water Data'!$G$28,0,10*ROW('Water Data'!G50)))</f>
        <v/>
      </c>
      <c r="CD56" s="297" t="str">
        <f ca="true">+IF(OFFSET('Water Data'!$G$29,0,10*ROW('Water Data'!G50))="","",OFFSET('Water Data'!$G$29,0,10*ROW('Water Data'!G50)))</f>
        <v/>
      </c>
      <c r="CE56" s="297" t="str">
        <f ca="true">+IF(OFFSET('Water Data'!$H$27,0,10*ROW('Water Data'!H50))="","",OFFSET('Water Data'!$H$27,0,10*ROW('Water Data'!H50)))</f>
        <v/>
      </c>
      <c r="CF56" s="297" t="str">
        <f ca="true">+IF(OFFSET('Water Data'!$H$28,0,10*ROW('Water Data'!H50))="","",OFFSET('Water Data'!$H$28,0,10*ROW('Water Data'!H50)))</f>
        <v/>
      </c>
      <c r="CG56" s="297" t="str">
        <f ca="true">+IF(OFFSET('Water Data'!$H$29,0,10*ROW('Water Data'!H50))="","",OFFSET('Water Data'!$H$29,0,10*ROW('Water Data'!H50)))</f>
        <v/>
      </c>
      <c r="CH56" s="297" t="str">
        <f ca="true">+IF(OFFSET('Water Data'!$I$27,0,10*ROW('Water Data'!I50))="","",OFFSET('Water Data'!$I$27,0,10*ROW('Water Data'!I50)))</f>
        <v/>
      </c>
      <c r="CI56" s="297" t="str">
        <f ca="true">+IF(OFFSET('Water Data'!$I$28,0,10*ROW('Water Data'!I50))="","",OFFSET('Water Data'!$I$28,0,10*ROW('Water Data'!I50)))</f>
        <v/>
      </c>
      <c r="CJ56" s="297" t="str">
        <f ca="true">+IF(OFFSET('Water Data'!$I$29,0,10*ROW('Water Data'!I50))="","",OFFSET('Water Data'!$I$29,0,10*ROW('Water Data'!I50)))</f>
        <v/>
      </c>
      <c r="CK56" s="297" t="str">
        <f ca="true">+IF(OFFSET('Sanitation Data'!$D$28,0,10*ROW('Sanitation Data'!D50))="","",OFFSET('Sanitation Data'!$D$28,0,10*ROW('Sanitation Data'!D50)))</f>
        <v/>
      </c>
      <c r="CL56" s="297" t="str">
        <f ca="true">+IF(OFFSET('Sanitation Data'!$D$29,0,10*ROW('Sanitation Data'!D50))="","",OFFSET('Sanitation Data'!$D$29,0,10*ROW('Sanitation Data'!D50)))</f>
        <v/>
      </c>
      <c r="CM56" s="297" t="str">
        <f ca="true">+IF(OFFSET('Sanitation Data'!$D$30,0,10*ROW('Sanitation Data'!D50))="","",OFFSET('Sanitation Data'!$D$30,0,10*ROW('Sanitation Data'!D50)))</f>
        <v/>
      </c>
      <c r="CN56" s="297" t="str">
        <f ca="true">+IF(OFFSET('Sanitation Data'!$D$31,0,10*ROW('Sanitation Data'!D50))="","",OFFSET('Sanitation Data'!$D$31,0,10*ROW('Sanitation Data'!D50)))</f>
        <v/>
      </c>
      <c r="CO56" s="297" t="str">
        <f ca="true">+IF(OFFSET('Sanitation Data'!$D$32,0,10*ROW('Sanitation Data'!D50))="","",OFFSET('Sanitation Data'!$D$32,0,10*ROW('Sanitation Data'!D50)))</f>
        <v/>
      </c>
      <c r="CP56" s="297" t="str">
        <f ca="true">+IF(OFFSET('Sanitation Data'!$E$28,0,10*ROW('Sanitation Data'!E50))="","",OFFSET('Sanitation Data'!$E$28,0,10*ROW('Sanitation Data'!E50)))</f>
        <v/>
      </c>
      <c r="CQ56" s="297" t="str">
        <f ca="true">+IF(OFFSET('Sanitation Data'!$E$29,0,10*ROW('Sanitation Data'!E50))="","",OFFSET('Sanitation Data'!$E$29,0,10*ROW('Sanitation Data'!E50)))</f>
        <v/>
      </c>
      <c r="CR56" s="297" t="str">
        <f ca="true">+IF(OFFSET('Sanitation Data'!$E$30,0,10*ROW('Sanitation Data'!E50))="","",OFFSET('Sanitation Data'!$E$30,0,10*ROW('Sanitation Data'!E50)))</f>
        <v/>
      </c>
      <c r="CS56" s="297" t="str">
        <f ca="true">+IF(OFFSET('Sanitation Data'!$E$31,0,10*ROW('Sanitation Data'!E50))="","",OFFSET('Sanitation Data'!$E$31,0,10*ROW('Sanitation Data'!E50)))</f>
        <v/>
      </c>
      <c r="CT56" s="297" t="str">
        <f ca="true">+IF(OFFSET('Sanitation Data'!$E$32,0,10*ROW('Sanitation Data'!E50))="","",OFFSET('Sanitation Data'!$E$32,0,10*ROW('Sanitation Data'!E50)))</f>
        <v/>
      </c>
      <c r="CU56" s="297" t="str">
        <f ca="true">+IF(OFFSET('Sanitation Data'!$F$28,0,10*ROW('Sanitation Data'!F50))="","",OFFSET('Sanitation Data'!$F$28,0,10*ROW('Sanitation Data'!F50)))</f>
        <v/>
      </c>
      <c r="CV56" s="297" t="str">
        <f ca="true">+IF(OFFSET('Sanitation Data'!$F$29,0,10*ROW('Sanitation Data'!F50))="","",OFFSET('Sanitation Data'!$F$29,0,10*ROW('Sanitation Data'!F50)))</f>
        <v/>
      </c>
      <c r="CW56" s="297" t="str">
        <f ca="true">+IF(OFFSET('Sanitation Data'!$F$30,0,10*ROW('Sanitation Data'!F50))="","",OFFSET('Sanitation Data'!$F$30,0,10*ROW('Sanitation Data'!F50)))</f>
        <v/>
      </c>
      <c r="CX56" s="297" t="str">
        <f ca="true">+IF(OFFSET('Sanitation Data'!$F$31,0,10*ROW('Sanitation Data'!F50))="","",OFFSET('Sanitation Data'!$F$31,0,10*ROW('Sanitation Data'!F50)))</f>
        <v/>
      </c>
      <c r="CY56" s="297" t="str">
        <f ca="true">+IF(OFFSET('Sanitation Data'!$F$32,0,10*ROW('Sanitation Data'!F50))="","",OFFSET('Sanitation Data'!$F$32,0,10*ROW('Sanitation Data'!F50)))</f>
        <v/>
      </c>
      <c r="CZ56" s="297" t="str">
        <f ca="true">+IF(OFFSET('Sanitation Data'!$G$28,0,10*ROW('Sanitation Data'!G50))="","",OFFSET('Sanitation Data'!$G$28,0,10*ROW('Sanitation Data'!G50)))</f>
        <v/>
      </c>
      <c r="DA56" s="297" t="str">
        <f ca="true">+IF(OFFSET('Sanitation Data'!$G$29,0,10*ROW('Sanitation Data'!G50))="","",OFFSET('Sanitation Data'!$G$29,0,10*ROW('Sanitation Data'!G50)))</f>
        <v/>
      </c>
      <c r="DB56" s="297" t="str">
        <f ca="true">+IF(OFFSET('Sanitation Data'!$G$30,0,10*ROW('Sanitation Data'!G50))="","",OFFSET('Sanitation Data'!$G$30,0,10*ROW('Sanitation Data'!G50)))</f>
        <v/>
      </c>
      <c r="DC56" s="297" t="str">
        <f ca="true">+IF(OFFSET('Sanitation Data'!$G$31,0,10*ROW('Sanitation Data'!G50))="","",OFFSET('Sanitation Data'!$G$31,0,10*ROW('Sanitation Data'!G50)))</f>
        <v/>
      </c>
      <c r="DD56" s="297" t="str">
        <f ca="true">+IF(OFFSET('Sanitation Data'!$G$32,0,10*ROW('Sanitation Data'!G50))="","",OFFSET('Sanitation Data'!$G$32,0,10*ROW('Sanitation Data'!G50)))</f>
        <v/>
      </c>
      <c r="DE56" s="297" t="str">
        <f ca="true">+IF(OFFSET('Sanitation Data'!$H$28,0,10*ROW('Sanitation Data'!H50))="","",OFFSET('Sanitation Data'!$H$28,0,10*ROW('Sanitation Data'!H50)))</f>
        <v/>
      </c>
      <c r="DF56" s="297" t="str">
        <f ca="true">+IF(OFFSET('Sanitation Data'!$H$29,0,10*ROW('Sanitation Data'!H50))="","",OFFSET('Sanitation Data'!$H$29,0,10*ROW('Sanitation Data'!H50)))</f>
        <v/>
      </c>
      <c r="DG56" s="297" t="str">
        <f ca="true">+IF(OFFSET('Sanitation Data'!$H$30,0,10*ROW('Sanitation Data'!H50))="","",OFFSET('Sanitation Data'!$H$30,0,10*ROW('Sanitation Data'!H50)))</f>
        <v/>
      </c>
      <c r="DH56" s="297" t="str">
        <f ca="true">+IF(OFFSET('Sanitation Data'!$H$31,0,10*ROW('Sanitation Data'!H50))="","",OFFSET('Sanitation Data'!$H$31,0,10*ROW('Sanitation Data'!H50)))</f>
        <v/>
      </c>
      <c r="DI56" s="297" t="str">
        <f ca="true">+IF(OFFSET('Sanitation Data'!$H$32,0,10*ROW('Sanitation Data'!H50))="","",OFFSET('Sanitation Data'!$H$32,0,10*ROW('Sanitation Data'!H50)))</f>
        <v/>
      </c>
      <c r="DJ56" s="297" t="str">
        <f ca="true">+IF(OFFSET('Sanitation Data'!$I$28,0,10*ROW('Sanitation Data'!I50))="","",OFFSET('Sanitation Data'!$I$28,0,10*ROW('Sanitation Data'!I50)))</f>
        <v/>
      </c>
      <c r="DK56" s="297" t="str">
        <f ca="true">+IF(OFFSET('Sanitation Data'!$I$29,0,10*ROW('Sanitation Data'!I50))="","",OFFSET('Sanitation Data'!$I$29,0,10*ROW('Sanitation Data'!I50)))</f>
        <v/>
      </c>
      <c r="DL56" s="297" t="str">
        <f ca="true">+IF(OFFSET('Sanitation Data'!$I$30,0,10*ROW('Sanitation Data'!I50))="","",OFFSET('Sanitation Data'!$I$30,0,10*ROW('Sanitation Data'!I50)))</f>
        <v/>
      </c>
      <c r="DM56" s="297" t="str">
        <f ca="true">+IF(OFFSET('Sanitation Data'!$I$31,0,10*ROW('Sanitation Data'!I50))="","",OFFSET('Sanitation Data'!$I$31,0,10*ROW('Sanitation Data'!I50)))</f>
        <v/>
      </c>
      <c r="DN56" s="297" t="str">
        <f ca="true">+IF(OFFSET('Sanitation Data'!$I$32,0,10*ROW('Sanitation Data'!I50))="","",OFFSET('Sanitation Data'!$I$32,0,10*ROW('Sanitation Data'!I50)))</f>
        <v/>
      </c>
      <c r="DO56" s="297" t="str">
        <f ca="true">+IF(OFFSET('Hygiene Data'!$D$11,0,10*ROW('Hygiene Data'!D50))="","",OFFSET('Hygiene Data'!$D$11,0,10*ROW('Hygiene Data'!D50)))</f>
        <v/>
      </c>
      <c r="DP56" s="297" t="str">
        <f ca="true">+IF(OFFSET('Hygiene Data'!$D$12,0,10*ROW('Hygiene Data'!D50))="","",OFFSET('Hygiene Data'!$D$12,0,10*ROW('Hygiene Data'!D50)))</f>
        <v/>
      </c>
      <c r="DQ56" s="297" t="str">
        <f ca="true">+IF(OFFSET('Hygiene Data'!$D$13,0,10*ROW('Hygiene Data'!D50))="","",OFFSET('Hygiene Data'!$D$13,0,10*ROW('Hygiene Data'!D50)))</f>
        <v/>
      </c>
      <c r="DR56" s="297" t="str">
        <f ca="true">+IF(OFFSET('Hygiene Data'!$E$11,0,10*ROW('Hygiene Data'!E50))="","",OFFSET('Hygiene Data'!$E$11,0,10*ROW('Hygiene Data'!E50)))</f>
        <v/>
      </c>
      <c r="DS56" s="297" t="str">
        <f ca="true">+IF(OFFSET('Hygiene Data'!$E$12,0,10*ROW('Hygiene Data'!E50))="","",OFFSET('Hygiene Data'!$E$12,0,10*ROW('Hygiene Data'!E50)))</f>
        <v/>
      </c>
      <c r="DT56" s="297" t="str">
        <f ca="true">+IF(OFFSET('Hygiene Data'!$E$13,0,10*ROW('Hygiene Data'!E50))="","",OFFSET('Hygiene Data'!$E$13,0,10*ROW('Hygiene Data'!E50)))</f>
        <v/>
      </c>
      <c r="DU56" s="297" t="str">
        <f ca="true">+IF(OFFSET('Hygiene Data'!$F$11,0,10*ROW('Hygiene Data'!F50))="","",OFFSET('Hygiene Data'!$F$11,0,10*ROW('Hygiene Data'!F50)))</f>
        <v/>
      </c>
      <c r="DV56" s="297" t="str">
        <f ca="true">+IF(OFFSET('Hygiene Data'!$F$12,0,10*ROW('Hygiene Data'!F50))="","",OFFSET('Hygiene Data'!$F$12,0,10*ROW('Hygiene Data'!F50)))</f>
        <v/>
      </c>
      <c r="DW56" s="297" t="str">
        <f ca="true">+IF(OFFSET('Hygiene Data'!$F$13,0,10*ROW('Hygiene Data'!F50))="","",OFFSET('Hygiene Data'!$F$13,0,10*ROW('Hygiene Data'!F50)))</f>
        <v/>
      </c>
      <c r="DX56" s="297" t="str">
        <f ca="true">+IF(OFFSET('Hygiene Data'!$G$11,0,10*ROW('Hygiene Data'!G50))="","",OFFSET('Hygiene Data'!$G$11,0,10*ROW('Hygiene Data'!G50)))</f>
        <v/>
      </c>
      <c r="DY56" s="297" t="str">
        <f ca="true">+IF(OFFSET('Hygiene Data'!$G$12,0,10*ROW('Hygiene Data'!G50))="","",OFFSET('Hygiene Data'!$G$12,0,10*ROW('Hygiene Data'!G50)))</f>
        <v/>
      </c>
      <c r="DZ56" s="297" t="str">
        <f ca="true">+IF(OFFSET('Hygiene Data'!$G$13,0,10*ROW('Hygiene Data'!G50))="","",OFFSET('Hygiene Data'!$G$13,0,10*ROW('Hygiene Data'!G50)))</f>
        <v/>
      </c>
      <c r="EA56" s="297" t="str">
        <f ca="true">+IF(OFFSET('Hygiene Data'!$H$11,0,10*ROW('Hygiene Data'!H50))="","",OFFSET('Hygiene Data'!$H$11,0,10*ROW('Hygiene Data'!H50)))</f>
        <v/>
      </c>
      <c r="EB56" s="297" t="str">
        <f ca="true">+IF(OFFSET('Hygiene Data'!$H$12,0,10*ROW('Hygiene Data'!H50))="","",OFFSET('Hygiene Data'!$H$12,0,10*ROW('Hygiene Data'!H50)))</f>
        <v/>
      </c>
      <c r="EC56" s="297" t="str">
        <f ca="true">+IF(OFFSET('Hygiene Data'!$H$13,0,10*ROW('Hygiene Data'!H50))="","",OFFSET('Hygiene Data'!$H$13,0,10*ROW('Hygiene Data'!H50)))</f>
        <v/>
      </c>
      <c r="ED56" s="297" t="str">
        <f ca="true">+IF(OFFSET('Hygiene Data'!$I$11,0,10*ROW('Hygiene Data'!I50))="","",OFFSET('Hygiene Data'!$I$11,0,10*ROW('Hygiene Data'!I50)))</f>
        <v/>
      </c>
      <c r="EE56" s="297" t="str">
        <f ca="true">+IF(OFFSET('Hygiene Data'!$I$12,0,10*ROW('Hygiene Data'!I50))="","",OFFSET('Hygiene Data'!$I$12,0,10*ROW('Hygiene Data'!I50)))</f>
        <v/>
      </c>
      <c r="EF56" s="297"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53"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97"/>
      <c r="BS57" s="297" t="str">
        <f ca="true">+IF(OFFSET('Water Data'!$D$27,0,10*ROW('Water Data'!D51))="","",OFFSET('Water Data'!$D$27,0,10*ROW('Water Data'!D51)))</f>
        <v/>
      </c>
      <c r="BT57" s="297" t="str">
        <f ca="true">+IF(OFFSET('Water Data'!$D$28,0,10*ROW('Water Data'!D51))="","",OFFSET('Water Data'!$D$28,0,10*ROW('Water Data'!D51)))</f>
        <v/>
      </c>
      <c r="BU57" s="297" t="str">
        <f ca="true">+IF(OFFSET('Water Data'!$D$29,0,10*ROW('Water Data'!D51))="","",OFFSET('Water Data'!$D$29,0,10*ROW('Water Data'!D51)))</f>
        <v/>
      </c>
      <c r="BV57" s="297" t="str">
        <f ca="true">+IF(OFFSET('Water Data'!$E$27,0,10*ROW('Water Data'!E51))="","",OFFSET('Water Data'!$E$27,0,10*ROW('Water Data'!E51)))</f>
        <v/>
      </c>
      <c r="BW57" s="297" t="str">
        <f ca="true">+IF(OFFSET('Water Data'!$E$28,0,10*ROW('Water Data'!E51))="","",OFFSET('Water Data'!$E$28,0,10*ROW('Water Data'!E51)))</f>
        <v/>
      </c>
      <c r="BX57" s="297" t="str">
        <f ca="true">+IF(OFFSET('Water Data'!$E$29,0,10*ROW('Water Data'!E51))="","",OFFSET('Water Data'!$E$29,0,10*ROW('Water Data'!E51)))</f>
        <v/>
      </c>
      <c r="BY57" s="297" t="str">
        <f ca="true">+IF(OFFSET('Water Data'!$F$27,0,10*ROW('Water Data'!F51))="","",OFFSET('Water Data'!$F$27,0,10*ROW('Water Data'!F51)))</f>
        <v/>
      </c>
      <c r="BZ57" s="297" t="str">
        <f ca="true">+IF(OFFSET('Water Data'!$F$28,0,10*ROW('Water Data'!F51))="","",OFFSET('Water Data'!$F$28,0,10*ROW('Water Data'!F51)))</f>
        <v/>
      </c>
      <c r="CA57" s="297" t="str">
        <f ca="true">+IF(OFFSET('Water Data'!$F$29,0,10*ROW('Water Data'!F51))="","",OFFSET('Water Data'!$F$29,0,10*ROW('Water Data'!F51)))</f>
        <v/>
      </c>
      <c r="CB57" s="297" t="str">
        <f ca="true">+IF(OFFSET('Water Data'!$G$27,0,10*ROW('Water Data'!G51))="","",OFFSET('Water Data'!$G$27,0,10*ROW('Water Data'!G51)))</f>
        <v/>
      </c>
      <c r="CC57" s="297" t="str">
        <f ca="true">+IF(OFFSET('Water Data'!$G$28,0,10*ROW('Water Data'!G51))="","",OFFSET('Water Data'!$G$28,0,10*ROW('Water Data'!G51)))</f>
        <v/>
      </c>
      <c r="CD57" s="297" t="str">
        <f ca="true">+IF(OFFSET('Water Data'!$G$29,0,10*ROW('Water Data'!G51))="","",OFFSET('Water Data'!$G$29,0,10*ROW('Water Data'!G51)))</f>
        <v/>
      </c>
      <c r="CE57" s="297" t="str">
        <f ca="true">+IF(OFFSET('Water Data'!$H$27,0,10*ROW('Water Data'!H51))="","",OFFSET('Water Data'!$H$27,0,10*ROW('Water Data'!H51)))</f>
        <v/>
      </c>
      <c r="CF57" s="297" t="str">
        <f ca="true">+IF(OFFSET('Water Data'!$H$28,0,10*ROW('Water Data'!H51))="","",OFFSET('Water Data'!$H$28,0,10*ROW('Water Data'!H51)))</f>
        <v/>
      </c>
      <c r="CG57" s="297" t="str">
        <f ca="true">+IF(OFFSET('Water Data'!$H$29,0,10*ROW('Water Data'!H51))="","",OFFSET('Water Data'!$H$29,0,10*ROW('Water Data'!H51)))</f>
        <v/>
      </c>
      <c r="CH57" s="297" t="str">
        <f ca="true">+IF(OFFSET('Water Data'!$I$27,0,10*ROW('Water Data'!I51))="","",OFFSET('Water Data'!$I$27,0,10*ROW('Water Data'!I51)))</f>
        <v/>
      </c>
      <c r="CI57" s="297" t="str">
        <f ca="true">+IF(OFFSET('Water Data'!$I$28,0,10*ROW('Water Data'!I51))="","",OFFSET('Water Data'!$I$28,0,10*ROW('Water Data'!I51)))</f>
        <v/>
      </c>
      <c r="CJ57" s="297" t="str">
        <f ca="true">+IF(OFFSET('Water Data'!$I$29,0,10*ROW('Water Data'!I51))="","",OFFSET('Water Data'!$I$29,0,10*ROW('Water Data'!I51)))</f>
        <v/>
      </c>
      <c r="CK57" s="297" t="str">
        <f ca="true">+IF(OFFSET('Sanitation Data'!$D$28,0,10*ROW('Sanitation Data'!D51))="","",OFFSET('Sanitation Data'!$D$28,0,10*ROW('Sanitation Data'!D51)))</f>
        <v/>
      </c>
      <c r="CL57" s="297" t="str">
        <f ca="true">+IF(OFFSET('Sanitation Data'!$D$29,0,10*ROW('Sanitation Data'!D51))="","",OFFSET('Sanitation Data'!$D$29,0,10*ROW('Sanitation Data'!D51)))</f>
        <v/>
      </c>
      <c r="CM57" s="297" t="str">
        <f ca="true">+IF(OFFSET('Sanitation Data'!$D$30,0,10*ROW('Sanitation Data'!D51))="","",OFFSET('Sanitation Data'!$D$30,0,10*ROW('Sanitation Data'!D51)))</f>
        <v/>
      </c>
      <c r="CN57" s="297" t="str">
        <f ca="true">+IF(OFFSET('Sanitation Data'!$D$31,0,10*ROW('Sanitation Data'!D51))="","",OFFSET('Sanitation Data'!$D$31,0,10*ROW('Sanitation Data'!D51)))</f>
        <v/>
      </c>
      <c r="CO57" s="297" t="str">
        <f ca="true">+IF(OFFSET('Sanitation Data'!$D$32,0,10*ROW('Sanitation Data'!D51))="","",OFFSET('Sanitation Data'!$D$32,0,10*ROW('Sanitation Data'!D51)))</f>
        <v/>
      </c>
      <c r="CP57" s="297" t="str">
        <f ca="true">+IF(OFFSET('Sanitation Data'!$E$28,0,10*ROW('Sanitation Data'!E51))="","",OFFSET('Sanitation Data'!$E$28,0,10*ROW('Sanitation Data'!E51)))</f>
        <v/>
      </c>
      <c r="CQ57" s="297" t="str">
        <f ca="true">+IF(OFFSET('Sanitation Data'!$E$29,0,10*ROW('Sanitation Data'!E51))="","",OFFSET('Sanitation Data'!$E$29,0,10*ROW('Sanitation Data'!E51)))</f>
        <v/>
      </c>
      <c r="CR57" s="297" t="str">
        <f ca="true">+IF(OFFSET('Sanitation Data'!$E$30,0,10*ROW('Sanitation Data'!E51))="","",OFFSET('Sanitation Data'!$E$30,0,10*ROW('Sanitation Data'!E51)))</f>
        <v/>
      </c>
      <c r="CS57" s="297" t="str">
        <f ca="true">+IF(OFFSET('Sanitation Data'!$E$31,0,10*ROW('Sanitation Data'!E51))="","",OFFSET('Sanitation Data'!$E$31,0,10*ROW('Sanitation Data'!E51)))</f>
        <v/>
      </c>
      <c r="CT57" s="297" t="str">
        <f ca="true">+IF(OFFSET('Sanitation Data'!$E$32,0,10*ROW('Sanitation Data'!E51))="","",OFFSET('Sanitation Data'!$E$32,0,10*ROW('Sanitation Data'!E51)))</f>
        <v/>
      </c>
      <c r="CU57" s="297" t="str">
        <f ca="true">+IF(OFFSET('Sanitation Data'!$F$28,0,10*ROW('Sanitation Data'!F51))="","",OFFSET('Sanitation Data'!$F$28,0,10*ROW('Sanitation Data'!F51)))</f>
        <v/>
      </c>
      <c r="CV57" s="297" t="str">
        <f ca="true">+IF(OFFSET('Sanitation Data'!$F$29,0,10*ROW('Sanitation Data'!F51))="","",OFFSET('Sanitation Data'!$F$29,0,10*ROW('Sanitation Data'!F51)))</f>
        <v/>
      </c>
      <c r="CW57" s="297" t="str">
        <f ca="true">+IF(OFFSET('Sanitation Data'!$F$30,0,10*ROW('Sanitation Data'!F51))="","",OFFSET('Sanitation Data'!$F$30,0,10*ROW('Sanitation Data'!F51)))</f>
        <v/>
      </c>
      <c r="CX57" s="297" t="str">
        <f ca="true">+IF(OFFSET('Sanitation Data'!$F$31,0,10*ROW('Sanitation Data'!F51))="","",OFFSET('Sanitation Data'!$F$31,0,10*ROW('Sanitation Data'!F51)))</f>
        <v/>
      </c>
      <c r="CY57" s="297" t="str">
        <f ca="true">+IF(OFFSET('Sanitation Data'!$F$32,0,10*ROW('Sanitation Data'!F51))="","",OFFSET('Sanitation Data'!$F$32,0,10*ROW('Sanitation Data'!F51)))</f>
        <v/>
      </c>
      <c r="CZ57" s="297" t="str">
        <f ca="true">+IF(OFFSET('Sanitation Data'!$G$28,0,10*ROW('Sanitation Data'!G51))="","",OFFSET('Sanitation Data'!$G$28,0,10*ROW('Sanitation Data'!G51)))</f>
        <v/>
      </c>
      <c r="DA57" s="297" t="str">
        <f ca="true">+IF(OFFSET('Sanitation Data'!$G$29,0,10*ROW('Sanitation Data'!G51))="","",OFFSET('Sanitation Data'!$G$29,0,10*ROW('Sanitation Data'!G51)))</f>
        <v/>
      </c>
      <c r="DB57" s="297" t="str">
        <f ca="true">+IF(OFFSET('Sanitation Data'!$G$30,0,10*ROW('Sanitation Data'!G51))="","",OFFSET('Sanitation Data'!$G$30,0,10*ROW('Sanitation Data'!G51)))</f>
        <v/>
      </c>
      <c r="DC57" s="297" t="str">
        <f ca="true">+IF(OFFSET('Sanitation Data'!$G$31,0,10*ROW('Sanitation Data'!G51))="","",OFFSET('Sanitation Data'!$G$31,0,10*ROW('Sanitation Data'!G51)))</f>
        <v/>
      </c>
      <c r="DD57" s="297" t="str">
        <f ca="true">+IF(OFFSET('Sanitation Data'!$G$32,0,10*ROW('Sanitation Data'!G51))="","",OFFSET('Sanitation Data'!$G$32,0,10*ROW('Sanitation Data'!G51)))</f>
        <v/>
      </c>
      <c r="DE57" s="297" t="str">
        <f ca="true">+IF(OFFSET('Sanitation Data'!$H$28,0,10*ROW('Sanitation Data'!H51))="","",OFFSET('Sanitation Data'!$H$28,0,10*ROW('Sanitation Data'!H51)))</f>
        <v/>
      </c>
      <c r="DF57" s="297" t="str">
        <f ca="true">+IF(OFFSET('Sanitation Data'!$H$29,0,10*ROW('Sanitation Data'!H51))="","",OFFSET('Sanitation Data'!$H$29,0,10*ROW('Sanitation Data'!H51)))</f>
        <v/>
      </c>
      <c r="DG57" s="297" t="str">
        <f ca="true">+IF(OFFSET('Sanitation Data'!$H$30,0,10*ROW('Sanitation Data'!H51))="","",OFFSET('Sanitation Data'!$H$30,0,10*ROW('Sanitation Data'!H51)))</f>
        <v/>
      </c>
      <c r="DH57" s="297" t="str">
        <f ca="true">+IF(OFFSET('Sanitation Data'!$H$31,0,10*ROW('Sanitation Data'!H51))="","",OFFSET('Sanitation Data'!$H$31,0,10*ROW('Sanitation Data'!H51)))</f>
        <v/>
      </c>
      <c r="DI57" s="297" t="str">
        <f ca="true">+IF(OFFSET('Sanitation Data'!$H$32,0,10*ROW('Sanitation Data'!H51))="","",OFFSET('Sanitation Data'!$H$32,0,10*ROW('Sanitation Data'!H51)))</f>
        <v/>
      </c>
      <c r="DJ57" s="297" t="str">
        <f ca="true">+IF(OFFSET('Sanitation Data'!$I$28,0,10*ROW('Sanitation Data'!I51))="","",OFFSET('Sanitation Data'!$I$28,0,10*ROW('Sanitation Data'!I51)))</f>
        <v/>
      </c>
      <c r="DK57" s="297" t="str">
        <f ca="true">+IF(OFFSET('Sanitation Data'!$I$29,0,10*ROW('Sanitation Data'!I51))="","",OFFSET('Sanitation Data'!$I$29,0,10*ROW('Sanitation Data'!I51)))</f>
        <v/>
      </c>
      <c r="DL57" s="297" t="str">
        <f ca="true">+IF(OFFSET('Sanitation Data'!$I$30,0,10*ROW('Sanitation Data'!I51))="","",OFFSET('Sanitation Data'!$I$30,0,10*ROW('Sanitation Data'!I51)))</f>
        <v/>
      </c>
      <c r="DM57" s="297" t="str">
        <f ca="true">+IF(OFFSET('Sanitation Data'!$I$31,0,10*ROW('Sanitation Data'!I51))="","",OFFSET('Sanitation Data'!$I$31,0,10*ROW('Sanitation Data'!I51)))</f>
        <v/>
      </c>
      <c r="DN57" s="297" t="str">
        <f ca="true">+IF(OFFSET('Sanitation Data'!$I$32,0,10*ROW('Sanitation Data'!I51))="","",OFFSET('Sanitation Data'!$I$32,0,10*ROW('Sanitation Data'!I51)))</f>
        <v/>
      </c>
      <c r="DO57" s="297" t="str">
        <f ca="true">+IF(OFFSET('Hygiene Data'!$D$11,0,10*ROW('Hygiene Data'!D51))="","",OFFSET('Hygiene Data'!$D$11,0,10*ROW('Hygiene Data'!D51)))</f>
        <v/>
      </c>
      <c r="DP57" s="297" t="str">
        <f ca="true">+IF(OFFSET('Hygiene Data'!$D$12,0,10*ROW('Hygiene Data'!D51))="","",OFFSET('Hygiene Data'!$D$12,0,10*ROW('Hygiene Data'!D51)))</f>
        <v/>
      </c>
      <c r="DQ57" s="297" t="str">
        <f ca="true">+IF(OFFSET('Hygiene Data'!$D$13,0,10*ROW('Hygiene Data'!D51))="","",OFFSET('Hygiene Data'!$D$13,0,10*ROW('Hygiene Data'!D51)))</f>
        <v/>
      </c>
      <c r="DR57" s="297" t="str">
        <f ca="true">+IF(OFFSET('Hygiene Data'!$E$11,0,10*ROW('Hygiene Data'!E51))="","",OFFSET('Hygiene Data'!$E$11,0,10*ROW('Hygiene Data'!E51)))</f>
        <v/>
      </c>
      <c r="DS57" s="297" t="str">
        <f ca="true">+IF(OFFSET('Hygiene Data'!$E$12,0,10*ROW('Hygiene Data'!E51))="","",OFFSET('Hygiene Data'!$E$12,0,10*ROW('Hygiene Data'!E51)))</f>
        <v/>
      </c>
      <c r="DT57" s="297" t="str">
        <f ca="true">+IF(OFFSET('Hygiene Data'!$E$13,0,10*ROW('Hygiene Data'!E51))="","",OFFSET('Hygiene Data'!$E$13,0,10*ROW('Hygiene Data'!E51)))</f>
        <v/>
      </c>
      <c r="DU57" s="297" t="str">
        <f ca="true">+IF(OFFSET('Hygiene Data'!$F$11,0,10*ROW('Hygiene Data'!F51))="","",OFFSET('Hygiene Data'!$F$11,0,10*ROW('Hygiene Data'!F51)))</f>
        <v/>
      </c>
      <c r="DV57" s="297" t="str">
        <f ca="true">+IF(OFFSET('Hygiene Data'!$F$12,0,10*ROW('Hygiene Data'!F51))="","",OFFSET('Hygiene Data'!$F$12,0,10*ROW('Hygiene Data'!F51)))</f>
        <v/>
      </c>
      <c r="DW57" s="297" t="str">
        <f ca="true">+IF(OFFSET('Hygiene Data'!$F$13,0,10*ROW('Hygiene Data'!F51))="","",OFFSET('Hygiene Data'!$F$13,0,10*ROW('Hygiene Data'!F51)))</f>
        <v/>
      </c>
      <c r="DX57" s="297" t="str">
        <f ca="true">+IF(OFFSET('Hygiene Data'!$G$11,0,10*ROW('Hygiene Data'!G51))="","",OFFSET('Hygiene Data'!$G$11,0,10*ROW('Hygiene Data'!G51)))</f>
        <v/>
      </c>
      <c r="DY57" s="297" t="str">
        <f ca="true">+IF(OFFSET('Hygiene Data'!$G$12,0,10*ROW('Hygiene Data'!G51))="","",OFFSET('Hygiene Data'!$G$12,0,10*ROW('Hygiene Data'!G51)))</f>
        <v/>
      </c>
      <c r="DZ57" s="297" t="str">
        <f ca="true">+IF(OFFSET('Hygiene Data'!$G$13,0,10*ROW('Hygiene Data'!G51))="","",OFFSET('Hygiene Data'!$G$13,0,10*ROW('Hygiene Data'!G51)))</f>
        <v/>
      </c>
      <c r="EA57" s="297" t="str">
        <f ca="true">+IF(OFFSET('Hygiene Data'!$H$11,0,10*ROW('Hygiene Data'!H51))="","",OFFSET('Hygiene Data'!$H$11,0,10*ROW('Hygiene Data'!H51)))</f>
        <v/>
      </c>
      <c r="EB57" s="297" t="str">
        <f ca="true">+IF(OFFSET('Hygiene Data'!$H$12,0,10*ROW('Hygiene Data'!H51))="","",OFFSET('Hygiene Data'!$H$12,0,10*ROW('Hygiene Data'!H51)))</f>
        <v/>
      </c>
      <c r="EC57" s="297" t="str">
        <f ca="true">+IF(OFFSET('Hygiene Data'!$H$13,0,10*ROW('Hygiene Data'!H51))="","",OFFSET('Hygiene Data'!$H$13,0,10*ROW('Hygiene Data'!H51)))</f>
        <v/>
      </c>
      <c r="ED57" s="297" t="str">
        <f ca="true">+IF(OFFSET('Hygiene Data'!$I$11,0,10*ROW('Hygiene Data'!I51))="","",OFFSET('Hygiene Data'!$I$11,0,10*ROW('Hygiene Data'!I51)))</f>
        <v/>
      </c>
      <c r="EE57" s="297" t="str">
        <f ca="true">+IF(OFFSET('Hygiene Data'!$I$12,0,10*ROW('Hygiene Data'!I51))="","",OFFSET('Hygiene Data'!$I$12,0,10*ROW('Hygiene Data'!I51)))</f>
        <v/>
      </c>
      <c r="EF57" s="297"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53"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97"/>
      <c r="BS58" s="297" t="str">
        <f ca="true">+IF(OFFSET('Water Data'!$D$27,0,10*ROW('Water Data'!D52))="","",OFFSET('Water Data'!$D$27,0,10*ROW('Water Data'!D52)))</f>
        <v/>
      </c>
      <c r="BT58" s="297" t="str">
        <f ca="true">+IF(OFFSET('Water Data'!$D$28,0,10*ROW('Water Data'!D52))="","",OFFSET('Water Data'!$D$28,0,10*ROW('Water Data'!D52)))</f>
        <v/>
      </c>
      <c r="BU58" s="297" t="str">
        <f ca="true">+IF(OFFSET('Water Data'!$D$29,0,10*ROW('Water Data'!D52))="","",OFFSET('Water Data'!$D$29,0,10*ROW('Water Data'!D52)))</f>
        <v/>
      </c>
      <c r="BV58" s="297" t="str">
        <f ca="true">+IF(OFFSET('Water Data'!$E$27,0,10*ROW('Water Data'!E52))="","",OFFSET('Water Data'!$E$27,0,10*ROW('Water Data'!E52)))</f>
        <v/>
      </c>
      <c r="BW58" s="297" t="str">
        <f ca="true">+IF(OFFSET('Water Data'!$E$28,0,10*ROW('Water Data'!E52))="","",OFFSET('Water Data'!$E$28,0,10*ROW('Water Data'!E52)))</f>
        <v/>
      </c>
      <c r="BX58" s="297" t="str">
        <f ca="true">+IF(OFFSET('Water Data'!$E$29,0,10*ROW('Water Data'!E52))="","",OFFSET('Water Data'!$E$29,0,10*ROW('Water Data'!E52)))</f>
        <v/>
      </c>
      <c r="BY58" s="297" t="str">
        <f ca="true">+IF(OFFSET('Water Data'!$F$27,0,10*ROW('Water Data'!F52))="","",OFFSET('Water Data'!$F$27,0,10*ROW('Water Data'!F52)))</f>
        <v/>
      </c>
      <c r="BZ58" s="297" t="str">
        <f ca="true">+IF(OFFSET('Water Data'!$F$28,0,10*ROW('Water Data'!F52))="","",OFFSET('Water Data'!$F$28,0,10*ROW('Water Data'!F52)))</f>
        <v/>
      </c>
      <c r="CA58" s="297" t="str">
        <f ca="true">+IF(OFFSET('Water Data'!$F$29,0,10*ROW('Water Data'!F52))="","",OFFSET('Water Data'!$F$29,0,10*ROW('Water Data'!F52)))</f>
        <v/>
      </c>
      <c r="CB58" s="297" t="str">
        <f ca="true">+IF(OFFSET('Water Data'!$G$27,0,10*ROW('Water Data'!G52))="","",OFFSET('Water Data'!$G$27,0,10*ROW('Water Data'!G52)))</f>
        <v/>
      </c>
      <c r="CC58" s="297" t="str">
        <f ca="true">+IF(OFFSET('Water Data'!$G$28,0,10*ROW('Water Data'!G52))="","",OFFSET('Water Data'!$G$28,0,10*ROW('Water Data'!G52)))</f>
        <v/>
      </c>
      <c r="CD58" s="297" t="str">
        <f ca="true">+IF(OFFSET('Water Data'!$G$29,0,10*ROW('Water Data'!G52))="","",OFFSET('Water Data'!$G$29,0,10*ROW('Water Data'!G52)))</f>
        <v/>
      </c>
      <c r="CE58" s="297" t="str">
        <f ca="true">+IF(OFFSET('Water Data'!$H$27,0,10*ROW('Water Data'!H52))="","",OFFSET('Water Data'!$H$27,0,10*ROW('Water Data'!H52)))</f>
        <v/>
      </c>
      <c r="CF58" s="297" t="str">
        <f ca="true">+IF(OFFSET('Water Data'!$H$28,0,10*ROW('Water Data'!H52))="","",OFFSET('Water Data'!$H$28,0,10*ROW('Water Data'!H52)))</f>
        <v/>
      </c>
      <c r="CG58" s="297" t="str">
        <f ca="true">+IF(OFFSET('Water Data'!$H$29,0,10*ROW('Water Data'!H52))="","",OFFSET('Water Data'!$H$29,0,10*ROW('Water Data'!H52)))</f>
        <v/>
      </c>
      <c r="CH58" s="297" t="str">
        <f ca="true">+IF(OFFSET('Water Data'!$I$27,0,10*ROW('Water Data'!I52))="","",OFFSET('Water Data'!$I$27,0,10*ROW('Water Data'!I52)))</f>
        <v/>
      </c>
      <c r="CI58" s="297" t="str">
        <f ca="true">+IF(OFFSET('Water Data'!$I$28,0,10*ROW('Water Data'!I52))="","",OFFSET('Water Data'!$I$28,0,10*ROW('Water Data'!I52)))</f>
        <v/>
      </c>
      <c r="CJ58" s="297" t="str">
        <f ca="true">+IF(OFFSET('Water Data'!$I$29,0,10*ROW('Water Data'!I52))="","",OFFSET('Water Data'!$I$29,0,10*ROW('Water Data'!I52)))</f>
        <v/>
      </c>
      <c r="CK58" s="297" t="str">
        <f ca="true">+IF(OFFSET('Sanitation Data'!$D$28,0,10*ROW('Sanitation Data'!D52))="","",OFFSET('Sanitation Data'!$D$28,0,10*ROW('Sanitation Data'!D52)))</f>
        <v/>
      </c>
      <c r="CL58" s="297" t="str">
        <f ca="true">+IF(OFFSET('Sanitation Data'!$D$29,0,10*ROW('Sanitation Data'!D52))="","",OFFSET('Sanitation Data'!$D$29,0,10*ROW('Sanitation Data'!D52)))</f>
        <v/>
      </c>
      <c r="CM58" s="297" t="str">
        <f ca="true">+IF(OFFSET('Sanitation Data'!$D$30,0,10*ROW('Sanitation Data'!D52))="","",OFFSET('Sanitation Data'!$D$30,0,10*ROW('Sanitation Data'!D52)))</f>
        <v/>
      </c>
      <c r="CN58" s="297" t="str">
        <f ca="true">+IF(OFFSET('Sanitation Data'!$D$31,0,10*ROW('Sanitation Data'!D52))="","",OFFSET('Sanitation Data'!$D$31,0,10*ROW('Sanitation Data'!D52)))</f>
        <v/>
      </c>
      <c r="CO58" s="297" t="str">
        <f ca="true">+IF(OFFSET('Sanitation Data'!$D$32,0,10*ROW('Sanitation Data'!D52))="","",OFFSET('Sanitation Data'!$D$32,0,10*ROW('Sanitation Data'!D52)))</f>
        <v/>
      </c>
      <c r="CP58" s="297" t="str">
        <f ca="true">+IF(OFFSET('Sanitation Data'!$E$28,0,10*ROW('Sanitation Data'!E52))="","",OFFSET('Sanitation Data'!$E$28,0,10*ROW('Sanitation Data'!E52)))</f>
        <v/>
      </c>
      <c r="CQ58" s="297" t="str">
        <f ca="true">+IF(OFFSET('Sanitation Data'!$E$29,0,10*ROW('Sanitation Data'!E52))="","",OFFSET('Sanitation Data'!$E$29,0,10*ROW('Sanitation Data'!E52)))</f>
        <v/>
      </c>
      <c r="CR58" s="297" t="str">
        <f ca="true">+IF(OFFSET('Sanitation Data'!$E$30,0,10*ROW('Sanitation Data'!E52))="","",OFFSET('Sanitation Data'!$E$30,0,10*ROW('Sanitation Data'!E52)))</f>
        <v/>
      </c>
      <c r="CS58" s="297" t="str">
        <f ca="true">+IF(OFFSET('Sanitation Data'!$E$31,0,10*ROW('Sanitation Data'!E52))="","",OFFSET('Sanitation Data'!$E$31,0,10*ROW('Sanitation Data'!E52)))</f>
        <v/>
      </c>
      <c r="CT58" s="297" t="str">
        <f ca="true">+IF(OFFSET('Sanitation Data'!$E$32,0,10*ROW('Sanitation Data'!E52))="","",OFFSET('Sanitation Data'!$E$32,0,10*ROW('Sanitation Data'!E52)))</f>
        <v/>
      </c>
      <c r="CU58" s="297" t="str">
        <f ca="true">+IF(OFFSET('Sanitation Data'!$F$28,0,10*ROW('Sanitation Data'!F52))="","",OFFSET('Sanitation Data'!$F$28,0,10*ROW('Sanitation Data'!F52)))</f>
        <v/>
      </c>
      <c r="CV58" s="297" t="str">
        <f ca="true">+IF(OFFSET('Sanitation Data'!$F$29,0,10*ROW('Sanitation Data'!F52))="","",OFFSET('Sanitation Data'!$F$29,0,10*ROW('Sanitation Data'!F52)))</f>
        <v/>
      </c>
      <c r="CW58" s="297" t="str">
        <f ca="true">+IF(OFFSET('Sanitation Data'!$F$30,0,10*ROW('Sanitation Data'!F52))="","",OFFSET('Sanitation Data'!$F$30,0,10*ROW('Sanitation Data'!F52)))</f>
        <v/>
      </c>
      <c r="CX58" s="297" t="str">
        <f ca="true">+IF(OFFSET('Sanitation Data'!$F$31,0,10*ROW('Sanitation Data'!F52))="","",OFFSET('Sanitation Data'!$F$31,0,10*ROW('Sanitation Data'!F52)))</f>
        <v/>
      </c>
      <c r="CY58" s="297" t="str">
        <f ca="true">+IF(OFFSET('Sanitation Data'!$F$32,0,10*ROW('Sanitation Data'!F52))="","",OFFSET('Sanitation Data'!$F$32,0,10*ROW('Sanitation Data'!F52)))</f>
        <v/>
      </c>
      <c r="CZ58" s="297" t="str">
        <f ca="true">+IF(OFFSET('Sanitation Data'!$G$28,0,10*ROW('Sanitation Data'!G52))="","",OFFSET('Sanitation Data'!$G$28,0,10*ROW('Sanitation Data'!G52)))</f>
        <v/>
      </c>
      <c r="DA58" s="297" t="str">
        <f ca="true">+IF(OFFSET('Sanitation Data'!$G$29,0,10*ROW('Sanitation Data'!G52))="","",OFFSET('Sanitation Data'!$G$29,0,10*ROW('Sanitation Data'!G52)))</f>
        <v/>
      </c>
      <c r="DB58" s="297" t="str">
        <f ca="true">+IF(OFFSET('Sanitation Data'!$G$30,0,10*ROW('Sanitation Data'!G52))="","",OFFSET('Sanitation Data'!$G$30,0,10*ROW('Sanitation Data'!G52)))</f>
        <v/>
      </c>
      <c r="DC58" s="297" t="str">
        <f ca="true">+IF(OFFSET('Sanitation Data'!$G$31,0,10*ROW('Sanitation Data'!G52))="","",OFFSET('Sanitation Data'!$G$31,0,10*ROW('Sanitation Data'!G52)))</f>
        <v/>
      </c>
      <c r="DD58" s="297" t="str">
        <f ca="true">+IF(OFFSET('Sanitation Data'!$G$32,0,10*ROW('Sanitation Data'!G52))="","",OFFSET('Sanitation Data'!$G$32,0,10*ROW('Sanitation Data'!G52)))</f>
        <v/>
      </c>
      <c r="DE58" s="297" t="str">
        <f ca="true">+IF(OFFSET('Sanitation Data'!$H$28,0,10*ROW('Sanitation Data'!H52))="","",OFFSET('Sanitation Data'!$H$28,0,10*ROW('Sanitation Data'!H52)))</f>
        <v/>
      </c>
      <c r="DF58" s="297" t="str">
        <f ca="true">+IF(OFFSET('Sanitation Data'!$H$29,0,10*ROW('Sanitation Data'!H52))="","",OFFSET('Sanitation Data'!$H$29,0,10*ROW('Sanitation Data'!H52)))</f>
        <v/>
      </c>
      <c r="DG58" s="297" t="str">
        <f ca="true">+IF(OFFSET('Sanitation Data'!$H$30,0,10*ROW('Sanitation Data'!H52))="","",OFFSET('Sanitation Data'!$H$30,0,10*ROW('Sanitation Data'!H52)))</f>
        <v/>
      </c>
      <c r="DH58" s="297" t="str">
        <f ca="true">+IF(OFFSET('Sanitation Data'!$H$31,0,10*ROW('Sanitation Data'!H52))="","",OFFSET('Sanitation Data'!$H$31,0,10*ROW('Sanitation Data'!H52)))</f>
        <v/>
      </c>
      <c r="DI58" s="297" t="str">
        <f ca="true">+IF(OFFSET('Sanitation Data'!$H$32,0,10*ROW('Sanitation Data'!H52))="","",OFFSET('Sanitation Data'!$H$32,0,10*ROW('Sanitation Data'!H52)))</f>
        <v/>
      </c>
      <c r="DJ58" s="297" t="str">
        <f ca="true">+IF(OFFSET('Sanitation Data'!$I$28,0,10*ROW('Sanitation Data'!I52))="","",OFFSET('Sanitation Data'!$I$28,0,10*ROW('Sanitation Data'!I52)))</f>
        <v/>
      </c>
      <c r="DK58" s="297" t="str">
        <f ca="true">+IF(OFFSET('Sanitation Data'!$I$29,0,10*ROW('Sanitation Data'!I52))="","",OFFSET('Sanitation Data'!$I$29,0,10*ROW('Sanitation Data'!I52)))</f>
        <v/>
      </c>
      <c r="DL58" s="297" t="str">
        <f ca="true">+IF(OFFSET('Sanitation Data'!$I$30,0,10*ROW('Sanitation Data'!I52))="","",OFFSET('Sanitation Data'!$I$30,0,10*ROW('Sanitation Data'!I52)))</f>
        <v/>
      </c>
      <c r="DM58" s="297" t="str">
        <f ca="true">+IF(OFFSET('Sanitation Data'!$I$31,0,10*ROW('Sanitation Data'!I52))="","",OFFSET('Sanitation Data'!$I$31,0,10*ROW('Sanitation Data'!I52)))</f>
        <v/>
      </c>
      <c r="DN58" s="297" t="str">
        <f ca="true">+IF(OFFSET('Sanitation Data'!$I$32,0,10*ROW('Sanitation Data'!I52))="","",OFFSET('Sanitation Data'!$I$32,0,10*ROW('Sanitation Data'!I52)))</f>
        <v/>
      </c>
      <c r="DO58" s="297" t="str">
        <f ca="true">+IF(OFFSET('Hygiene Data'!$D$11,0,10*ROW('Hygiene Data'!D52))="","",OFFSET('Hygiene Data'!$D$11,0,10*ROW('Hygiene Data'!D52)))</f>
        <v/>
      </c>
      <c r="DP58" s="297" t="str">
        <f ca="true">+IF(OFFSET('Hygiene Data'!$D$12,0,10*ROW('Hygiene Data'!D52))="","",OFFSET('Hygiene Data'!$D$12,0,10*ROW('Hygiene Data'!D52)))</f>
        <v/>
      </c>
      <c r="DQ58" s="297" t="str">
        <f ca="true">+IF(OFFSET('Hygiene Data'!$D$13,0,10*ROW('Hygiene Data'!D52))="","",OFFSET('Hygiene Data'!$D$13,0,10*ROW('Hygiene Data'!D52)))</f>
        <v/>
      </c>
      <c r="DR58" s="297" t="str">
        <f ca="true">+IF(OFFSET('Hygiene Data'!$E$11,0,10*ROW('Hygiene Data'!E52))="","",OFFSET('Hygiene Data'!$E$11,0,10*ROW('Hygiene Data'!E52)))</f>
        <v/>
      </c>
      <c r="DS58" s="297" t="str">
        <f ca="true">+IF(OFFSET('Hygiene Data'!$E$12,0,10*ROW('Hygiene Data'!E52))="","",OFFSET('Hygiene Data'!$E$12,0,10*ROW('Hygiene Data'!E52)))</f>
        <v/>
      </c>
      <c r="DT58" s="297" t="str">
        <f ca="true">+IF(OFFSET('Hygiene Data'!$E$13,0,10*ROW('Hygiene Data'!E52))="","",OFFSET('Hygiene Data'!$E$13,0,10*ROW('Hygiene Data'!E52)))</f>
        <v/>
      </c>
      <c r="DU58" s="297" t="str">
        <f ca="true">+IF(OFFSET('Hygiene Data'!$F$11,0,10*ROW('Hygiene Data'!F52))="","",OFFSET('Hygiene Data'!$F$11,0,10*ROW('Hygiene Data'!F52)))</f>
        <v/>
      </c>
      <c r="DV58" s="297" t="str">
        <f ca="true">+IF(OFFSET('Hygiene Data'!$F$12,0,10*ROW('Hygiene Data'!F52))="","",OFFSET('Hygiene Data'!$F$12,0,10*ROW('Hygiene Data'!F52)))</f>
        <v/>
      </c>
      <c r="DW58" s="297" t="str">
        <f ca="true">+IF(OFFSET('Hygiene Data'!$F$13,0,10*ROW('Hygiene Data'!F52))="","",OFFSET('Hygiene Data'!$F$13,0,10*ROW('Hygiene Data'!F52)))</f>
        <v/>
      </c>
      <c r="DX58" s="297" t="str">
        <f ca="true">+IF(OFFSET('Hygiene Data'!$G$11,0,10*ROW('Hygiene Data'!G52))="","",OFFSET('Hygiene Data'!$G$11,0,10*ROW('Hygiene Data'!G52)))</f>
        <v/>
      </c>
      <c r="DY58" s="297" t="str">
        <f ca="true">+IF(OFFSET('Hygiene Data'!$G$12,0,10*ROW('Hygiene Data'!G52))="","",OFFSET('Hygiene Data'!$G$12,0,10*ROW('Hygiene Data'!G52)))</f>
        <v/>
      </c>
      <c r="DZ58" s="297" t="str">
        <f ca="true">+IF(OFFSET('Hygiene Data'!$G$13,0,10*ROW('Hygiene Data'!G52))="","",OFFSET('Hygiene Data'!$G$13,0,10*ROW('Hygiene Data'!G52)))</f>
        <v/>
      </c>
      <c r="EA58" s="297" t="str">
        <f ca="true">+IF(OFFSET('Hygiene Data'!$H$11,0,10*ROW('Hygiene Data'!H52))="","",OFFSET('Hygiene Data'!$H$11,0,10*ROW('Hygiene Data'!H52)))</f>
        <v/>
      </c>
      <c r="EB58" s="297" t="str">
        <f ca="true">+IF(OFFSET('Hygiene Data'!$H$12,0,10*ROW('Hygiene Data'!H52))="","",OFFSET('Hygiene Data'!$H$12,0,10*ROW('Hygiene Data'!H52)))</f>
        <v/>
      </c>
      <c r="EC58" s="297" t="str">
        <f ca="true">+IF(OFFSET('Hygiene Data'!$H$13,0,10*ROW('Hygiene Data'!H52))="","",OFFSET('Hygiene Data'!$H$13,0,10*ROW('Hygiene Data'!H52)))</f>
        <v/>
      </c>
      <c r="ED58" s="297" t="str">
        <f ca="true">+IF(OFFSET('Hygiene Data'!$I$11,0,10*ROW('Hygiene Data'!I52))="","",OFFSET('Hygiene Data'!$I$11,0,10*ROW('Hygiene Data'!I52)))</f>
        <v/>
      </c>
      <c r="EE58" s="297" t="str">
        <f ca="true">+IF(OFFSET('Hygiene Data'!$I$12,0,10*ROW('Hygiene Data'!I52))="","",OFFSET('Hygiene Data'!$I$12,0,10*ROW('Hygiene Data'!I52)))</f>
        <v/>
      </c>
      <c r="EF58" s="297"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53"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97"/>
      <c r="BS59" s="297" t="str">
        <f ca="true">+IF(OFFSET('Water Data'!$D$27,0,10*ROW('Water Data'!D53))="","",OFFSET('Water Data'!$D$27,0,10*ROW('Water Data'!D53)))</f>
        <v/>
      </c>
      <c r="BT59" s="297" t="str">
        <f ca="true">+IF(OFFSET('Water Data'!$D$28,0,10*ROW('Water Data'!D53))="","",OFFSET('Water Data'!$D$28,0,10*ROW('Water Data'!D53)))</f>
        <v/>
      </c>
      <c r="BU59" s="297" t="str">
        <f ca="true">+IF(OFFSET('Water Data'!$D$29,0,10*ROW('Water Data'!D53))="","",OFFSET('Water Data'!$D$29,0,10*ROW('Water Data'!D53)))</f>
        <v/>
      </c>
      <c r="BV59" s="297" t="str">
        <f ca="true">+IF(OFFSET('Water Data'!$E$27,0,10*ROW('Water Data'!E53))="","",OFFSET('Water Data'!$E$27,0,10*ROW('Water Data'!E53)))</f>
        <v/>
      </c>
      <c r="BW59" s="297" t="str">
        <f ca="true">+IF(OFFSET('Water Data'!$E$28,0,10*ROW('Water Data'!E53))="","",OFFSET('Water Data'!$E$28,0,10*ROW('Water Data'!E53)))</f>
        <v/>
      </c>
      <c r="BX59" s="297" t="str">
        <f ca="true">+IF(OFFSET('Water Data'!$E$29,0,10*ROW('Water Data'!E53))="","",OFFSET('Water Data'!$E$29,0,10*ROW('Water Data'!E53)))</f>
        <v/>
      </c>
      <c r="BY59" s="297" t="str">
        <f ca="true">+IF(OFFSET('Water Data'!$F$27,0,10*ROW('Water Data'!F53))="","",OFFSET('Water Data'!$F$27,0,10*ROW('Water Data'!F53)))</f>
        <v/>
      </c>
      <c r="BZ59" s="297" t="str">
        <f ca="true">+IF(OFFSET('Water Data'!$F$28,0,10*ROW('Water Data'!F53))="","",OFFSET('Water Data'!$F$28,0,10*ROW('Water Data'!F53)))</f>
        <v/>
      </c>
      <c r="CA59" s="297" t="str">
        <f ca="true">+IF(OFFSET('Water Data'!$F$29,0,10*ROW('Water Data'!F53))="","",OFFSET('Water Data'!$F$29,0,10*ROW('Water Data'!F53)))</f>
        <v/>
      </c>
      <c r="CB59" s="297" t="str">
        <f ca="true">+IF(OFFSET('Water Data'!$G$27,0,10*ROW('Water Data'!G53))="","",OFFSET('Water Data'!$G$27,0,10*ROW('Water Data'!G53)))</f>
        <v/>
      </c>
      <c r="CC59" s="297" t="str">
        <f ca="true">+IF(OFFSET('Water Data'!$G$28,0,10*ROW('Water Data'!G53))="","",OFFSET('Water Data'!$G$28,0,10*ROW('Water Data'!G53)))</f>
        <v/>
      </c>
      <c r="CD59" s="297" t="str">
        <f ca="true">+IF(OFFSET('Water Data'!$G$29,0,10*ROW('Water Data'!G53))="","",OFFSET('Water Data'!$G$29,0,10*ROW('Water Data'!G53)))</f>
        <v/>
      </c>
      <c r="CE59" s="297" t="str">
        <f ca="true">+IF(OFFSET('Water Data'!$H$27,0,10*ROW('Water Data'!H53))="","",OFFSET('Water Data'!$H$27,0,10*ROW('Water Data'!H53)))</f>
        <v/>
      </c>
      <c r="CF59" s="297" t="str">
        <f ca="true">+IF(OFFSET('Water Data'!$H$28,0,10*ROW('Water Data'!H53))="","",OFFSET('Water Data'!$H$28,0,10*ROW('Water Data'!H53)))</f>
        <v/>
      </c>
      <c r="CG59" s="297" t="str">
        <f ca="true">+IF(OFFSET('Water Data'!$H$29,0,10*ROW('Water Data'!H53))="","",OFFSET('Water Data'!$H$29,0,10*ROW('Water Data'!H53)))</f>
        <v/>
      </c>
      <c r="CH59" s="297" t="str">
        <f ca="true">+IF(OFFSET('Water Data'!$I$27,0,10*ROW('Water Data'!I53))="","",OFFSET('Water Data'!$I$27,0,10*ROW('Water Data'!I53)))</f>
        <v/>
      </c>
      <c r="CI59" s="297" t="str">
        <f ca="true">+IF(OFFSET('Water Data'!$I$28,0,10*ROW('Water Data'!I53))="","",OFFSET('Water Data'!$I$28,0,10*ROW('Water Data'!I53)))</f>
        <v/>
      </c>
      <c r="CJ59" s="297" t="str">
        <f ca="true">+IF(OFFSET('Water Data'!$I$29,0,10*ROW('Water Data'!I53))="","",OFFSET('Water Data'!$I$29,0,10*ROW('Water Data'!I53)))</f>
        <v/>
      </c>
      <c r="CK59" s="297" t="str">
        <f ca="true">+IF(OFFSET('Sanitation Data'!$D$28,0,10*ROW('Sanitation Data'!D53))="","",OFFSET('Sanitation Data'!$D$28,0,10*ROW('Sanitation Data'!D53)))</f>
        <v/>
      </c>
      <c r="CL59" s="297" t="str">
        <f ca="true">+IF(OFFSET('Sanitation Data'!$D$29,0,10*ROW('Sanitation Data'!D53))="","",OFFSET('Sanitation Data'!$D$29,0,10*ROW('Sanitation Data'!D53)))</f>
        <v/>
      </c>
      <c r="CM59" s="297" t="str">
        <f ca="true">+IF(OFFSET('Sanitation Data'!$D$30,0,10*ROW('Sanitation Data'!D53))="","",OFFSET('Sanitation Data'!$D$30,0,10*ROW('Sanitation Data'!D53)))</f>
        <v/>
      </c>
      <c r="CN59" s="297" t="str">
        <f ca="true">+IF(OFFSET('Sanitation Data'!$D$31,0,10*ROW('Sanitation Data'!D53))="","",OFFSET('Sanitation Data'!$D$31,0,10*ROW('Sanitation Data'!D53)))</f>
        <v/>
      </c>
      <c r="CO59" s="297" t="str">
        <f ca="true">+IF(OFFSET('Sanitation Data'!$D$32,0,10*ROW('Sanitation Data'!D53))="","",OFFSET('Sanitation Data'!$D$32,0,10*ROW('Sanitation Data'!D53)))</f>
        <v/>
      </c>
      <c r="CP59" s="297" t="str">
        <f ca="true">+IF(OFFSET('Sanitation Data'!$E$28,0,10*ROW('Sanitation Data'!E53))="","",OFFSET('Sanitation Data'!$E$28,0,10*ROW('Sanitation Data'!E53)))</f>
        <v/>
      </c>
      <c r="CQ59" s="297" t="str">
        <f ca="true">+IF(OFFSET('Sanitation Data'!$E$29,0,10*ROW('Sanitation Data'!E53))="","",OFFSET('Sanitation Data'!$E$29,0,10*ROW('Sanitation Data'!E53)))</f>
        <v/>
      </c>
      <c r="CR59" s="297" t="str">
        <f ca="true">+IF(OFFSET('Sanitation Data'!$E$30,0,10*ROW('Sanitation Data'!E53))="","",OFFSET('Sanitation Data'!$E$30,0,10*ROW('Sanitation Data'!E53)))</f>
        <v/>
      </c>
      <c r="CS59" s="297" t="str">
        <f ca="true">+IF(OFFSET('Sanitation Data'!$E$31,0,10*ROW('Sanitation Data'!E53))="","",OFFSET('Sanitation Data'!$E$31,0,10*ROW('Sanitation Data'!E53)))</f>
        <v/>
      </c>
      <c r="CT59" s="297" t="str">
        <f ca="true">+IF(OFFSET('Sanitation Data'!$E$32,0,10*ROW('Sanitation Data'!E53))="","",OFFSET('Sanitation Data'!$E$32,0,10*ROW('Sanitation Data'!E53)))</f>
        <v/>
      </c>
      <c r="CU59" s="297" t="str">
        <f ca="true">+IF(OFFSET('Sanitation Data'!$F$28,0,10*ROW('Sanitation Data'!F53))="","",OFFSET('Sanitation Data'!$F$28,0,10*ROW('Sanitation Data'!F53)))</f>
        <v/>
      </c>
      <c r="CV59" s="297" t="str">
        <f ca="true">+IF(OFFSET('Sanitation Data'!$F$29,0,10*ROW('Sanitation Data'!F53))="","",OFFSET('Sanitation Data'!$F$29,0,10*ROW('Sanitation Data'!F53)))</f>
        <v/>
      </c>
      <c r="CW59" s="297" t="str">
        <f ca="true">+IF(OFFSET('Sanitation Data'!$F$30,0,10*ROW('Sanitation Data'!F53))="","",OFFSET('Sanitation Data'!$F$30,0,10*ROW('Sanitation Data'!F53)))</f>
        <v/>
      </c>
      <c r="CX59" s="297" t="str">
        <f ca="true">+IF(OFFSET('Sanitation Data'!$F$31,0,10*ROW('Sanitation Data'!F53))="","",OFFSET('Sanitation Data'!$F$31,0,10*ROW('Sanitation Data'!F53)))</f>
        <v/>
      </c>
      <c r="CY59" s="297" t="str">
        <f ca="true">+IF(OFFSET('Sanitation Data'!$F$32,0,10*ROW('Sanitation Data'!F53))="","",OFFSET('Sanitation Data'!$F$32,0,10*ROW('Sanitation Data'!F53)))</f>
        <v/>
      </c>
      <c r="CZ59" s="297" t="str">
        <f ca="true">+IF(OFFSET('Sanitation Data'!$G$28,0,10*ROW('Sanitation Data'!G53))="","",OFFSET('Sanitation Data'!$G$28,0,10*ROW('Sanitation Data'!G53)))</f>
        <v/>
      </c>
      <c r="DA59" s="297" t="str">
        <f ca="true">+IF(OFFSET('Sanitation Data'!$G$29,0,10*ROW('Sanitation Data'!G53))="","",OFFSET('Sanitation Data'!$G$29,0,10*ROW('Sanitation Data'!G53)))</f>
        <v/>
      </c>
      <c r="DB59" s="297" t="str">
        <f ca="true">+IF(OFFSET('Sanitation Data'!$G$30,0,10*ROW('Sanitation Data'!G53))="","",OFFSET('Sanitation Data'!$G$30,0,10*ROW('Sanitation Data'!G53)))</f>
        <v/>
      </c>
      <c r="DC59" s="297" t="str">
        <f ca="true">+IF(OFFSET('Sanitation Data'!$G$31,0,10*ROW('Sanitation Data'!G53))="","",OFFSET('Sanitation Data'!$G$31,0,10*ROW('Sanitation Data'!G53)))</f>
        <v/>
      </c>
      <c r="DD59" s="297" t="str">
        <f ca="true">+IF(OFFSET('Sanitation Data'!$G$32,0,10*ROW('Sanitation Data'!G53))="","",OFFSET('Sanitation Data'!$G$32,0,10*ROW('Sanitation Data'!G53)))</f>
        <v/>
      </c>
      <c r="DE59" s="297" t="str">
        <f ca="true">+IF(OFFSET('Sanitation Data'!$H$28,0,10*ROW('Sanitation Data'!H53))="","",OFFSET('Sanitation Data'!$H$28,0,10*ROW('Sanitation Data'!H53)))</f>
        <v/>
      </c>
      <c r="DF59" s="297" t="str">
        <f ca="true">+IF(OFFSET('Sanitation Data'!$H$29,0,10*ROW('Sanitation Data'!H53))="","",OFFSET('Sanitation Data'!$H$29,0,10*ROW('Sanitation Data'!H53)))</f>
        <v/>
      </c>
      <c r="DG59" s="297" t="str">
        <f ca="true">+IF(OFFSET('Sanitation Data'!$H$30,0,10*ROW('Sanitation Data'!H53))="","",OFFSET('Sanitation Data'!$H$30,0,10*ROW('Sanitation Data'!H53)))</f>
        <v/>
      </c>
      <c r="DH59" s="297" t="str">
        <f ca="true">+IF(OFFSET('Sanitation Data'!$H$31,0,10*ROW('Sanitation Data'!H53))="","",OFFSET('Sanitation Data'!$H$31,0,10*ROW('Sanitation Data'!H53)))</f>
        <v/>
      </c>
      <c r="DI59" s="297" t="str">
        <f ca="true">+IF(OFFSET('Sanitation Data'!$H$32,0,10*ROW('Sanitation Data'!H53))="","",OFFSET('Sanitation Data'!$H$32,0,10*ROW('Sanitation Data'!H53)))</f>
        <v/>
      </c>
      <c r="DJ59" s="297" t="str">
        <f ca="true">+IF(OFFSET('Sanitation Data'!$I$28,0,10*ROW('Sanitation Data'!I53))="","",OFFSET('Sanitation Data'!$I$28,0,10*ROW('Sanitation Data'!I53)))</f>
        <v/>
      </c>
      <c r="DK59" s="297" t="str">
        <f ca="true">+IF(OFFSET('Sanitation Data'!$I$29,0,10*ROW('Sanitation Data'!I53))="","",OFFSET('Sanitation Data'!$I$29,0,10*ROW('Sanitation Data'!I53)))</f>
        <v/>
      </c>
      <c r="DL59" s="297" t="str">
        <f ca="true">+IF(OFFSET('Sanitation Data'!$I$30,0,10*ROW('Sanitation Data'!I53))="","",OFFSET('Sanitation Data'!$I$30,0,10*ROW('Sanitation Data'!I53)))</f>
        <v/>
      </c>
      <c r="DM59" s="297" t="str">
        <f ca="true">+IF(OFFSET('Sanitation Data'!$I$31,0,10*ROW('Sanitation Data'!I53))="","",OFFSET('Sanitation Data'!$I$31,0,10*ROW('Sanitation Data'!I53)))</f>
        <v/>
      </c>
      <c r="DN59" s="297" t="str">
        <f ca="true">+IF(OFFSET('Sanitation Data'!$I$32,0,10*ROW('Sanitation Data'!I53))="","",OFFSET('Sanitation Data'!$I$32,0,10*ROW('Sanitation Data'!I53)))</f>
        <v/>
      </c>
      <c r="DO59" s="297" t="str">
        <f ca="true">+IF(OFFSET('Hygiene Data'!$D$11,0,10*ROW('Hygiene Data'!D53))="","",OFFSET('Hygiene Data'!$D$11,0,10*ROW('Hygiene Data'!D53)))</f>
        <v/>
      </c>
      <c r="DP59" s="297" t="str">
        <f ca="true">+IF(OFFSET('Hygiene Data'!$D$12,0,10*ROW('Hygiene Data'!D53))="","",OFFSET('Hygiene Data'!$D$12,0,10*ROW('Hygiene Data'!D53)))</f>
        <v/>
      </c>
      <c r="DQ59" s="297" t="str">
        <f ca="true">+IF(OFFSET('Hygiene Data'!$D$13,0,10*ROW('Hygiene Data'!D53))="","",OFFSET('Hygiene Data'!$D$13,0,10*ROW('Hygiene Data'!D53)))</f>
        <v/>
      </c>
      <c r="DR59" s="297" t="str">
        <f ca="true">+IF(OFFSET('Hygiene Data'!$E$11,0,10*ROW('Hygiene Data'!E53))="","",OFFSET('Hygiene Data'!$E$11,0,10*ROW('Hygiene Data'!E53)))</f>
        <v/>
      </c>
      <c r="DS59" s="297" t="str">
        <f ca="true">+IF(OFFSET('Hygiene Data'!$E$12,0,10*ROW('Hygiene Data'!E53))="","",OFFSET('Hygiene Data'!$E$12,0,10*ROW('Hygiene Data'!E53)))</f>
        <v/>
      </c>
      <c r="DT59" s="297" t="str">
        <f ca="true">+IF(OFFSET('Hygiene Data'!$E$13,0,10*ROW('Hygiene Data'!E53))="","",OFFSET('Hygiene Data'!$E$13,0,10*ROW('Hygiene Data'!E53)))</f>
        <v/>
      </c>
      <c r="DU59" s="297" t="str">
        <f ca="true">+IF(OFFSET('Hygiene Data'!$F$11,0,10*ROW('Hygiene Data'!F53))="","",OFFSET('Hygiene Data'!$F$11,0,10*ROW('Hygiene Data'!F53)))</f>
        <v/>
      </c>
      <c r="DV59" s="297" t="str">
        <f ca="true">+IF(OFFSET('Hygiene Data'!$F$12,0,10*ROW('Hygiene Data'!F53))="","",OFFSET('Hygiene Data'!$F$12,0,10*ROW('Hygiene Data'!F53)))</f>
        <v/>
      </c>
      <c r="DW59" s="297" t="str">
        <f ca="true">+IF(OFFSET('Hygiene Data'!$F$13,0,10*ROW('Hygiene Data'!F53))="","",OFFSET('Hygiene Data'!$F$13,0,10*ROW('Hygiene Data'!F53)))</f>
        <v/>
      </c>
      <c r="DX59" s="297" t="str">
        <f ca="true">+IF(OFFSET('Hygiene Data'!$G$11,0,10*ROW('Hygiene Data'!G53))="","",OFFSET('Hygiene Data'!$G$11,0,10*ROW('Hygiene Data'!G53)))</f>
        <v/>
      </c>
      <c r="DY59" s="297" t="str">
        <f ca="true">+IF(OFFSET('Hygiene Data'!$G$12,0,10*ROW('Hygiene Data'!G53))="","",OFFSET('Hygiene Data'!$G$12,0,10*ROW('Hygiene Data'!G53)))</f>
        <v/>
      </c>
      <c r="DZ59" s="297" t="str">
        <f ca="true">+IF(OFFSET('Hygiene Data'!$G$13,0,10*ROW('Hygiene Data'!G53))="","",OFFSET('Hygiene Data'!$G$13,0,10*ROW('Hygiene Data'!G53)))</f>
        <v/>
      </c>
      <c r="EA59" s="297" t="str">
        <f ca="true">+IF(OFFSET('Hygiene Data'!$H$11,0,10*ROW('Hygiene Data'!H53))="","",OFFSET('Hygiene Data'!$H$11,0,10*ROW('Hygiene Data'!H53)))</f>
        <v/>
      </c>
      <c r="EB59" s="297" t="str">
        <f ca="true">+IF(OFFSET('Hygiene Data'!$H$12,0,10*ROW('Hygiene Data'!H53))="","",OFFSET('Hygiene Data'!$H$12,0,10*ROW('Hygiene Data'!H53)))</f>
        <v/>
      </c>
      <c r="EC59" s="297" t="str">
        <f ca="true">+IF(OFFSET('Hygiene Data'!$H$13,0,10*ROW('Hygiene Data'!H53))="","",OFFSET('Hygiene Data'!$H$13,0,10*ROW('Hygiene Data'!H53)))</f>
        <v/>
      </c>
      <c r="ED59" s="297" t="str">
        <f ca="true">+IF(OFFSET('Hygiene Data'!$I$11,0,10*ROW('Hygiene Data'!I53))="","",OFFSET('Hygiene Data'!$I$11,0,10*ROW('Hygiene Data'!I53)))</f>
        <v/>
      </c>
      <c r="EE59" s="297" t="str">
        <f ca="true">+IF(OFFSET('Hygiene Data'!$I$12,0,10*ROW('Hygiene Data'!I53))="","",OFFSET('Hygiene Data'!$I$12,0,10*ROW('Hygiene Data'!I53)))</f>
        <v/>
      </c>
      <c r="EF59" s="297"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53"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97"/>
      <c r="BS60" s="297" t="str">
        <f ca="true">+IF(OFFSET('Water Data'!$D$27,0,10*ROW('Water Data'!D54))="","",OFFSET('Water Data'!$D$27,0,10*ROW('Water Data'!D54)))</f>
        <v/>
      </c>
      <c r="BT60" s="297" t="str">
        <f ca="true">+IF(OFFSET('Water Data'!$D$28,0,10*ROW('Water Data'!D54))="","",OFFSET('Water Data'!$D$28,0,10*ROW('Water Data'!D54)))</f>
        <v/>
      </c>
      <c r="BU60" s="297" t="str">
        <f ca="true">+IF(OFFSET('Water Data'!$D$29,0,10*ROW('Water Data'!D54))="","",OFFSET('Water Data'!$D$29,0,10*ROW('Water Data'!D54)))</f>
        <v/>
      </c>
      <c r="BV60" s="297" t="str">
        <f ca="true">+IF(OFFSET('Water Data'!$E$27,0,10*ROW('Water Data'!E54))="","",OFFSET('Water Data'!$E$27,0,10*ROW('Water Data'!E54)))</f>
        <v/>
      </c>
      <c r="BW60" s="297" t="str">
        <f ca="true">+IF(OFFSET('Water Data'!$E$28,0,10*ROW('Water Data'!E54))="","",OFFSET('Water Data'!$E$28,0,10*ROW('Water Data'!E54)))</f>
        <v/>
      </c>
      <c r="BX60" s="297" t="str">
        <f ca="true">+IF(OFFSET('Water Data'!$E$29,0,10*ROW('Water Data'!E54))="","",OFFSET('Water Data'!$E$29,0,10*ROW('Water Data'!E54)))</f>
        <v/>
      </c>
      <c r="BY60" s="297" t="str">
        <f ca="true">+IF(OFFSET('Water Data'!$F$27,0,10*ROW('Water Data'!F54))="","",OFFSET('Water Data'!$F$27,0,10*ROW('Water Data'!F54)))</f>
        <v/>
      </c>
      <c r="BZ60" s="297" t="str">
        <f ca="true">+IF(OFFSET('Water Data'!$F$28,0,10*ROW('Water Data'!F54))="","",OFFSET('Water Data'!$F$28,0,10*ROW('Water Data'!F54)))</f>
        <v/>
      </c>
      <c r="CA60" s="297" t="str">
        <f ca="true">+IF(OFFSET('Water Data'!$F$29,0,10*ROW('Water Data'!F54))="","",OFFSET('Water Data'!$F$29,0,10*ROW('Water Data'!F54)))</f>
        <v/>
      </c>
      <c r="CB60" s="297" t="str">
        <f ca="true">+IF(OFFSET('Water Data'!$G$27,0,10*ROW('Water Data'!G54))="","",OFFSET('Water Data'!$G$27,0,10*ROW('Water Data'!G54)))</f>
        <v/>
      </c>
      <c r="CC60" s="297" t="str">
        <f ca="true">+IF(OFFSET('Water Data'!$G$28,0,10*ROW('Water Data'!G54))="","",OFFSET('Water Data'!$G$28,0,10*ROW('Water Data'!G54)))</f>
        <v/>
      </c>
      <c r="CD60" s="297" t="str">
        <f ca="true">+IF(OFFSET('Water Data'!$G$29,0,10*ROW('Water Data'!G54))="","",OFFSET('Water Data'!$G$29,0,10*ROW('Water Data'!G54)))</f>
        <v/>
      </c>
      <c r="CE60" s="297" t="str">
        <f ca="true">+IF(OFFSET('Water Data'!$H$27,0,10*ROW('Water Data'!H54))="","",OFFSET('Water Data'!$H$27,0,10*ROW('Water Data'!H54)))</f>
        <v/>
      </c>
      <c r="CF60" s="297" t="str">
        <f ca="true">+IF(OFFSET('Water Data'!$H$28,0,10*ROW('Water Data'!H54))="","",OFFSET('Water Data'!$H$28,0,10*ROW('Water Data'!H54)))</f>
        <v/>
      </c>
      <c r="CG60" s="297" t="str">
        <f ca="true">+IF(OFFSET('Water Data'!$H$29,0,10*ROW('Water Data'!H54))="","",OFFSET('Water Data'!$H$29,0,10*ROW('Water Data'!H54)))</f>
        <v/>
      </c>
      <c r="CH60" s="297" t="str">
        <f ca="true">+IF(OFFSET('Water Data'!$I$27,0,10*ROW('Water Data'!I54))="","",OFFSET('Water Data'!$I$27,0,10*ROW('Water Data'!I54)))</f>
        <v/>
      </c>
      <c r="CI60" s="297" t="str">
        <f ca="true">+IF(OFFSET('Water Data'!$I$28,0,10*ROW('Water Data'!I54))="","",OFFSET('Water Data'!$I$28,0,10*ROW('Water Data'!I54)))</f>
        <v/>
      </c>
      <c r="CJ60" s="297" t="str">
        <f ca="true">+IF(OFFSET('Water Data'!$I$29,0,10*ROW('Water Data'!I54))="","",OFFSET('Water Data'!$I$29,0,10*ROW('Water Data'!I54)))</f>
        <v/>
      </c>
      <c r="CK60" s="297" t="str">
        <f ca="true">+IF(OFFSET('Sanitation Data'!$D$28,0,10*ROW('Sanitation Data'!D54))="","",OFFSET('Sanitation Data'!$D$28,0,10*ROW('Sanitation Data'!D54)))</f>
        <v/>
      </c>
      <c r="CL60" s="297" t="str">
        <f ca="true">+IF(OFFSET('Sanitation Data'!$D$29,0,10*ROW('Sanitation Data'!D54))="","",OFFSET('Sanitation Data'!$D$29,0,10*ROW('Sanitation Data'!D54)))</f>
        <v/>
      </c>
      <c r="CM60" s="297" t="str">
        <f ca="true">+IF(OFFSET('Sanitation Data'!$D$30,0,10*ROW('Sanitation Data'!D54))="","",OFFSET('Sanitation Data'!$D$30,0,10*ROW('Sanitation Data'!D54)))</f>
        <v/>
      </c>
      <c r="CN60" s="297" t="str">
        <f ca="true">+IF(OFFSET('Sanitation Data'!$D$31,0,10*ROW('Sanitation Data'!D54))="","",OFFSET('Sanitation Data'!$D$31,0,10*ROW('Sanitation Data'!D54)))</f>
        <v/>
      </c>
      <c r="CO60" s="297" t="str">
        <f ca="true">+IF(OFFSET('Sanitation Data'!$D$32,0,10*ROW('Sanitation Data'!D54))="","",OFFSET('Sanitation Data'!$D$32,0,10*ROW('Sanitation Data'!D54)))</f>
        <v/>
      </c>
      <c r="CP60" s="297" t="str">
        <f ca="true">+IF(OFFSET('Sanitation Data'!$E$28,0,10*ROW('Sanitation Data'!E54))="","",OFFSET('Sanitation Data'!$E$28,0,10*ROW('Sanitation Data'!E54)))</f>
        <v/>
      </c>
      <c r="CQ60" s="297" t="str">
        <f ca="true">+IF(OFFSET('Sanitation Data'!$E$29,0,10*ROW('Sanitation Data'!E54))="","",OFFSET('Sanitation Data'!$E$29,0,10*ROW('Sanitation Data'!E54)))</f>
        <v/>
      </c>
      <c r="CR60" s="297" t="str">
        <f ca="true">+IF(OFFSET('Sanitation Data'!$E$30,0,10*ROW('Sanitation Data'!E54))="","",OFFSET('Sanitation Data'!$E$30,0,10*ROW('Sanitation Data'!E54)))</f>
        <v/>
      </c>
      <c r="CS60" s="297" t="str">
        <f ca="true">+IF(OFFSET('Sanitation Data'!$E$31,0,10*ROW('Sanitation Data'!E54))="","",OFFSET('Sanitation Data'!$E$31,0,10*ROW('Sanitation Data'!E54)))</f>
        <v/>
      </c>
      <c r="CT60" s="297" t="str">
        <f ca="true">+IF(OFFSET('Sanitation Data'!$E$32,0,10*ROW('Sanitation Data'!E54))="","",OFFSET('Sanitation Data'!$E$32,0,10*ROW('Sanitation Data'!E54)))</f>
        <v/>
      </c>
      <c r="CU60" s="297" t="str">
        <f ca="true">+IF(OFFSET('Sanitation Data'!$F$28,0,10*ROW('Sanitation Data'!F54))="","",OFFSET('Sanitation Data'!$F$28,0,10*ROW('Sanitation Data'!F54)))</f>
        <v/>
      </c>
      <c r="CV60" s="297" t="str">
        <f ca="true">+IF(OFFSET('Sanitation Data'!$F$29,0,10*ROW('Sanitation Data'!F54))="","",OFFSET('Sanitation Data'!$F$29,0,10*ROW('Sanitation Data'!F54)))</f>
        <v/>
      </c>
      <c r="CW60" s="297" t="str">
        <f ca="true">+IF(OFFSET('Sanitation Data'!$F$30,0,10*ROW('Sanitation Data'!F54))="","",OFFSET('Sanitation Data'!$F$30,0,10*ROW('Sanitation Data'!F54)))</f>
        <v/>
      </c>
      <c r="CX60" s="297" t="str">
        <f ca="true">+IF(OFFSET('Sanitation Data'!$F$31,0,10*ROW('Sanitation Data'!F54))="","",OFFSET('Sanitation Data'!$F$31,0,10*ROW('Sanitation Data'!F54)))</f>
        <v/>
      </c>
      <c r="CY60" s="297" t="str">
        <f ca="true">+IF(OFFSET('Sanitation Data'!$F$32,0,10*ROW('Sanitation Data'!F54))="","",OFFSET('Sanitation Data'!$F$32,0,10*ROW('Sanitation Data'!F54)))</f>
        <v/>
      </c>
      <c r="CZ60" s="297" t="str">
        <f ca="true">+IF(OFFSET('Sanitation Data'!$G$28,0,10*ROW('Sanitation Data'!G54))="","",OFFSET('Sanitation Data'!$G$28,0,10*ROW('Sanitation Data'!G54)))</f>
        <v/>
      </c>
      <c r="DA60" s="297" t="str">
        <f ca="true">+IF(OFFSET('Sanitation Data'!$G$29,0,10*ROW('Sanitation Data'!G54))="","",OFFSET('Sanitation Data'!$G$29,0,10*ROW('Sanitation Data'!G54)))</f>
        <v/>
      </c>
      <c r="DB60" s="297" t="str">
        <f ca="true">+IF(OFFSET('Sanitation Data'!$G$30,0,10*ROW('Sanitation Data'!G54))="","",OFFSET('Sanitation Data'!$G$30,0,10*ROW('Sanitation Data'!G54)))</f>
        <v/>
      </c>
      <c r="DC60" s="297" t="str">
        <f ca="true">+IF(OFFSET('Sanitation Data'!$G$31,0,10*ROW('Sanitation Data'!G54))="","",OFFSET('Sanitation Data'!$G$31,0,10*ROW('Sanitation Data'!G54)))</f>
        <v/>
      </c>
      <c r="DD60" s="297" t="str">
        <f ca="true">+IF(OFFSET('Sanitation Data'!$G$32,0,10*ROW('Sanitation Data'!G54))="","",OFFSET('Sanitation Data'!$G$32,0,10*ROW('Sanitation Data'!G54)))</f>
        <v/>
      </c>
      <c r="DE60" s="297" t="str">
        <f ca="true">+IF(OFFSET('Sanitation Data'!$H$28,0,10*ROW('Sanitation Data'!H54))="","",OFFSET('Sanitation Data'!$H$28,0,10*ROW('Sanitation Data'!H54)))</f>
        <v/>
      </c>
      <c r="DF60" s="297" t="str">
        <f ca="true">+IF(OFFSET('Sanitation Data'!$H$29,0,10*ROW('Sanitation Data'!H54))="","",OFFSET('Sanitation Data'!$H$29,0,10*ROW('Sanitation Data'!H54)))</f>
        <v/>
      </c>
      <c r="DG60" s="297" t="str">
        <f ca="true">+IF(OFFSET('Sanitation Data'!$H$30,0,10*ROW('Sanitation Data'!H54))="","",OFFSET('Sanitation Data'!$H$30,0,10*ROW('Sanitation Data'!H54)))</f>
        <v/>
      </c>
      <c r="DH60" s="297" t="str">
        <f ca="true">+IF(OFFSET('Sanitation Data'!$H$31,0,10*ROW('Sanitation Data'!H54))="","",OFFSET('Sanitation Data'!$H$31,0,10*ROW('Sanitation Data'!H54)))</f>
        <v/>
      </c>
      <c r="DI60" s="297" t="str">
        <f ca="true">+IF(OFFSET('Sanitation Data'!$H$32,0,10*ROW('Sanitation Data'!H54))="","",OFFSET('Sanitation Data'!$H$32,0,10*ROW('Sanitation Data'!H54)))</f>
        <v/>
      </c>
      <c r="DJ60" s="297" t="str">
        <f ca="true">+IF(OFFSET('Sanitation Data'!$I$28,0,10*ROW('Sanitation Data'!I54))="","",OFFSET('Sanitation Data'!$I$28,0,10*ROW('Sanitation Data'!I54)))</f>
        <v/>
      </c>
      <c r="DK60" s="297" t="str">
        <f ca="true">+IF(OFFSET('Sanitation Data'!$I$29,0,10*ROW('Sanitation Data'!I54))="","",OFFSET('Sanitation Data'!$I$29,0,10*ROW('Sanitation Data'!I54)))</f>
        <v/>
      </c>
      <c r="DL60" s="297" t="str">
        <f ca="true">+IF(OFFSET('Sanitation Data'!$I$30,0,10*ROW('Sanitation Data'!I54))="","",OFFSET('Sanitation Data'!$I$30,0,10*ROW('Sanitation Data'!I54)))</f>
        <v/>
      </c>
      <c r="DM60" s="297" t="str">
        <f ca="true">+IF(OFFSET('Sanitation Data'!$I$31,0,10*ROW('Sanitation Data'!I54))="","",OFFSET('Sanitation Data'!$I$31,0,10*ROW('Sanitation Data'!I54)))</f>
        <v/>
      </c>
      <c r="DN60" s="297" t="str">
        <f ca="true">+IF(OFFSET('Sanitation Data'!$I$32,0,10*ROW('Sanitation Data'!I54))="","",OFFSET('Sanitation Data'!$I$32,0,10*ROW('Sanitation Data'!I54)))</f>
        <v/>
      </c>
      <c r="DO60" s="297" t="str">
        <f ca="true">+IF(OFFSET('Hygiene Data'!$D$11,0,10*ROW('Hygiene Data'!D54))="","",OFFSET('Hygiene Data'!$D$11,0,10*ROW('Hygiene Data'!D54)))</f>
        <v/>
      </c>
      <c r="DP60" s="297" t="str">
        <f ca="true">+IF(OFFSET('Hygiene Data'!$D$12,0,10*ROW('Hygiene Data'!D54))="","",OFFSET('Hygiene Data'!$D$12,0,10*ROW('Hygiene Data'!D54)))</f>
        <v/>
      </c>
      <c r="DQ60" s="297" t="str">
        <f ca="true">+IF(OFFSET('Hygiene Data'!$D$13,0,10*ROW('Hygiene Data'!D54))="","",OFFSET('Hygiene Data'!$D$13,0,10*ROW('Hygiene Data'!D54)))</f>
        <v/>
      </c>
      <c r="DR60" s="297" t="str">
        <f ca="true">+IF(OFFSET('Hygiene Data'!$E$11,0,10*ROW('Hygiene Data'!E54))="","",OFFSET('Hygiene Data'!$E$11,0,10*ROW('Hygiene Data'!E54)))</f>
        <v/>
      </c>
      <c r="DS60" s="297" t="str">
        <f ca="true">+IF(OFFSET('Hygiene Data'!$E$12,0,10*ROW('Hygiene Data'!E54))="","",OFFSET('Hygiene Data'!$E$12,0,10*ROW('Hygiene Data'!E54)))</f>
        <v/>
      </c>
      <c r="DT60" s="297" t="str">
        <f ca="true">+IF(OFFSET('Hygiene Data'!$E$13,0,10*ROW('Hygiene Data'!E54))="","",OFFSET('Hygiene Data'!$E$13,0,10*ROW('Hygiene Data'!E54)))</f>
        <v/>
      </c>
      <c r="DU60" s="297" t="str">
        <f ca="true">+IF(OFFSET('Hygiene Data'!$F$11,0,10*ROW('Hygiene Data'!F54))="","",OFFSET('Hygiene Data'!$F$11,0,10*ROW('Hygiene Data'!F54)))</f>
        <v/>
      </c>
      <c r="DV60" s="297" t="str">
        <f ca="true">+IF(OFFSET('Hygiene Data'!$F$12,0,10*ROW('Hygiene Data'!F54))="","",OFFSET('Hygiene Data'!$F$12,0,10*ROW('Hygiene Data'!F54)))</f>
        <v/>
      </c>
      <c r="DW60" s="297" t="str">
        <f ca="true">+IF(OFFSET('Hygiene Data'!$F$13,0,10*ROW('Hygiene Data'!F54))="","",OFFSET('Hygiene Data'!$F$13,0,10*ROW('Hygiene Data'!F54)))</f>
        <v/>
      </c>
      <c r="DX60" s="297" t="str">
        <f ca="true">+IF(OFFSET('Hygiene Data'!$G$11,0,10*ROW('Hygiene Data'!G54))="","",OFFSET('Hygiene Data'!$G$11,0,10*ROW('Hygiene Data'!G54)))</f>
        <v/>
      </c>
      <c r="DY60" s="297" t="str">
        <f ca="true">+IF(OFFSET('Hygiene Data'!$G$12,0,10*ROW('Hygiene Data'!G54))="","",OFFSET('Hygiene Data'!$G$12,0,10*ROW('Hygiene Data'!G54)))</f>
        <v/>
      </c>
      <c r="DZ60" s="297" t="str">
        <f ca="true">+IF(OFFSET('Hygiene Data'!$G$13,0,10*ROW('Hygiene Data'!G54))="","",OFFSET('Hygiene Data'!$G$13,0,10*ROW('Hygiene Data'!G54)))</f>
        <v/>
      </c>
      <c r="EA60" s="297" t="str">
        <f ca="true">+IF(OFFSET('Hygiene Data'!$H$11,0,10*ROW('Hygiene Data'!H54))="","",OFFSET('Hygiene Data'!$H$11,0,10*ROW('Hygiene Data'!H54)))</f>
        <v/>
      </c>
      <c r="EB60" s="297" t="str">
        <f ca="true">+IF(OFFSET('Hygiene Data'!$H$12,0,10*ROW('Hygiene Data'!H54))="","",OFFSET('Hygiene Data'!$H$12,0,10*ROW('Hygiene Data'!H54)))</f>
        <v/>
      </c>
      <c r="EC60" s="297" t="str">
        <f ca="true">+IF(OFFSET('Hygiene Data'!$H$13,0,10*ROW('Hygiene Data'!H54))="","",OFFSET('Hygiene Data'!$H$13,0,10*ROW('Hygiene Data'!H54)))</f>
        <v/>
      </c>
      <c r="ED60" s="297" t="str">
        <f ca="true">+IF(OFFSET('Hygiene Data'!$I$11,0,10*ROW('Hygiene Data'!I54))="","",OFFSET('Hygiene Data'!$I$11,0,10*ROW('Hygiene Data'!I54)))</f>
        <v/>
      </c>
      <c r="EE60" s="297" t="str">
        <f ca="true">+IF(OFFSET('Hygiene Data'!$I$12,0,10*ROW('Hygiene Data'!I54))="","",OFFSET('Hygiene Data'!$I$12,0,10*ROW('Hygiene Data'!I54)))</f>
        <v/>
      </c>
      <c r="EF60" s="297"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53"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97"/>
      <c r="BS61" s="297" t="str">
        <f ca="true">+IF(OFFSET('Water Data'!$D$27,0,10*ROW('Water Data'!D55))="","",OFFSET('Water Data'!$D$27,0,10*ROW('Water Data'!D55)))</f>
        <v/>
      </c>
      <c r="BT61" s="297" t="str">
        <f ca="true">+IF(OFFSET('Water Data'!$D$28,0,10*ROW('Water Data'!D55))="","",OFFSET('Water Data'!$D$28,0,10*ROW('Water Data'!D55)))</f>
        <v/>
      </c>
      <c r="BU61" s="297" t="str">
        <f ca="true">+IF(OFFSET('Water Data'!$D$29,0,10*ROW('Water Data'!D55))="","",OFFSET('Water Data'!$D$29,0,10*ROW('Water Data'!D55)))</f>
        <v/>
      </c>
      <c r="BV61" s="297" t="str">
        <f ca="true">+IF(OFFSET('Water Data'!$E$27,0,10*ROW('Water Data'!E55))="","",OFFSET('Water Data'!$E$27,0,10*ROW('Water Data'!E55)))</f>
        <v/>
      </c>
      <c r="BW61" s="297" t="str">
        <f ca="true">+IF(OFFSET('Water Data'!$E$28,0,10*ROW('Water Data'!E55))="","",OFFSET('Water Data'!$E$28,0,10*ROW('Water Data'!E55)))</f>
        <v/>
      </c>
      <c r="BX61" s="297" t="str">
        <f ca="true">+IF(OFFSET('Water Data'!$E$29,0,10*ROW('Water Data'!E55))="","",OFFSET('Water Data'!$E$29,0,10*ROW('Water Data'!E55)))</f>
        <v/>
      </c>
      <c r="BY61" s="297" t="str">
        <f ca="true">+IF(OFFSET('Water Data'!$F$27,0,10*ROW('Water Data'!F55))="","",OFFSET('Water Data'!$F$27,0,10*ROW('Water Data'!F55)))</f>
        <v/>
      </c>
      <c r="BZ61" s="297" t="str">
        <f ca="true">+IF(OFFSET('Water Data'!$F$28,0,10*ROW('Water Data'!F55))="","",OFFSET('Water Data'!$F$28,0,10*ROW('Water Data'!F55)))</f>
        <v/>
      </c>
      <c r="CA61" s="297" t="str">
        <f ca="true">+IF(OFFSET('Water Data'!$F$29,0,10*ROW('Water Data'!F55))="","",OFFSET('Water Data'!$F$29,0,10*ROW('Water Data'!F55)))</f>
        <v/>
      </c>
      <c r="CB61" s="297" t="str">
        <f ca="true">+IF(OFFSET('Water Data'!$G$27,0,10*ROW('Water Data'!G55))="","",OFFSET('Water Data'!$G$27,0,10*ROW('Water Data'!G55)))</f>
        <v/>
      </c>
      <c r="CC61" s="297" t="str">
        <f ca="true">+IF(OFFSET('Water Data'!$G$28,0,10*ROW('Water Data'!G55))="","",OFFSET('Water Data'!$G$28,0,10*ROW('Water Data'!G55)))</f>
        <v/>
      </c>
      <c r="CD61" s="297" t="str">
        <f ca="true">+IF(OFFSET('Water Data'!$G$29,0,10*ROW('Water Data'!G55))="","",OFFSET('Water Data'!$G$29,0,10*ROW('Water Data'!G55)))</f>
        <v/>
      </c>
      <c r="CE61" s="297" t="str">
        <f ca="true">+IF(OFFSET('Water Data'!$H$27,0,10*ROW('Water Data'!H55))="","",OFFSET('Water Data'!$H$27,0,10*ROW('Water Data'!H55)))</f>
        <v/>
      </c>
      <c r="CF61" s="297" t="str">
        <f ca="true">+IF(OFFSET('Water Data'!$H$28,0,10*ROW('Water Data'!H55))="","",OFFSET('Water Data'!$H$28,0,10*ROW('Water Data'!H55)))</f>
        <v/>
      </c>
      <c r="CG61" s="297" t="str">
        <f ca="true">+IF(OFFSET('Water Data'!$H$29,0,10*ROW('Water Data'!H55))="","",OFFSET('Water Data'!$H$29,0,10*ROW('Water Data'!H55)))</f>
        <v/>
      </c>
      <c r="CH61" s="297" t="str">
        <f ca="true">+IF(OFFSET('Water Data'!$I$27,0,10*ROW('Water Data'!I55))="","",OFFSET('Water Data'!$I$27,0,10*ROW('Water Data'!I55)))</f>
        <v/>
      </c>
      <c r="CI61" s="297" t="str">
        <f ca="true">+IF(OFFSET('Water Data'!$I$28,0,10*ROW('Water Data'!I55))="","",OFFSET('Water Data'!$I$28,0,10*ROW('Water Data'!I55)))</f>
        <v/>
      </c>
      <c r="CJ61" s="297" t="str">
        <f ca="true">+IF(OFFSET('Water Data'!$I$29,0,10*ROW('Water Data'!I55))="","",OFFSET('Water Data'!$I$29,0,10*ROW('Water Data'!I55)))</f>
        <v/>
      </c>
      <c r="CK61" s="297" t="str">
        <f ca="true">+IF(OFFSET('Sanitation Data'!$D$28,0,10*ROW('Sanitation Data'!D55))="","",OFFSET('Sanitation Data'!$D$28,0,10*ROW('Sanitation Data'!D55)))</f>
        <v/>
      </c>
      <c r="CL61" s="297" t="str">
        <f ca="true">+IF(OFFSET('Sanitation Data'!$D$29,0,10*ROW('Sanitation Data'!D55))="","",OFFSET('Sanitation Data'!$D$29,0,10*ROW('Sanitation Data'!D55)))</f>
        <v/>
      </c>
      <c r="CM61" s="297" t="str">
        <f ca="true">+IF(OFFSET('Sanitation Data'!$D$30,0,10*ROW('Sanitation Data'!D55))="","",OFFSET('Sanitation Data'!$D$30,0,10*ROW('Sanitation Data'!D55)))</f>
        <v/>
      </c>
      <c r="CN61" s="297" t="str">
        <f ca="true">+IF(OFFSET('Sanitation Data'!$D$31,0,10*ROW('Sanitation Data'!D55))="","",OFFSET('Sanitation Data'!$D$31,0,10*ROW('Sanitation Data'!D55)))</f>
        <v/>
      </c>
      <c r="CO61" s="297" t="str">
        <f ca="true">+IF(OFFSET('Sanitation Data'!$D$32,0,10*ROW('Sanitation Data'!D55))="","",OFFSET('Sanitation Data'!$D$32,0,10*ROW('Sanitation Data'!D55)))</f>
        <v/>
      </c>
      <c r="CP61" s="297" t="str">
        <f ca="true">+IF(OFFSET('Sanitation Data'!$E$28,0,10*ROW('Sanitation Data'!E55))="","",OFFSET('Sanitation Data'!$E$28,0,10*ROW('Sanitation Data'!E55)))</f>
        <v/>
      </c>
      <c r="CQ61" s="297" t="str">
        <f ca="true">+IF(OFFSET('Sanitation Data'!$E$29,0,10*ROW('Sanitation Data'!E55))="","",OFFSET('Sanitation Data'!$E$29,0,10*ROW('Sanitation Data'!E55)))</f>
        <v/>
      </c>
      <c r="CR61" s="297" t="str">
        <f ca="true">+IF(OFFSET('Sanitation Data'!$E$30,0,10*ROW('Sanitation Data'!E55))="","",OFFSET('Sanitation Data'!$E$30,0,10*ROW('Sanitation Data'!E55)))</f>
        <v/>
      </c>
      <c r="CS61" s="297" t="str">
        <f ca="true">+IF(OFFSET('Sanitation Data'!$E$31,0,10*ROW('Sanitation Data'!E55))="","",OFFSET('Sanitation Data'!$E$31,0,10*ROW('Sanitation Data'!E55)))</f>
        <v/>
      </c>
      <c r="CT61" s="297" t="str">
        <f ca="true">+IF(OFFSET('Sanitation Data'!$E$32,0,10*ROW('Sanitation Data'!E55))="","",OFFSET('Sanitation Data'!$E$32,0,10*ROW('Sanitation Data'!E55)))</f>
        <v/>
      </c>
      <c r="CU61" s="297" t="str">
        <f ca="true">+IF(OFFSET('Sanitation Data'!$F$28,0,10*ROW('Sanitation Data'!F55))="","",OFFSET('Sanitation Data'!$F$28,0,10*ROW('Sanitation Data'!F55)))</f>
        <v/>
      </c>
      <c r="CV61" s="297" t="str">
        <f ca="true">+IF(OFFSET('Sanitation Data'!$F$29,0,10*ROW('Sanitation Data'!F55))="","",OFFSET('Sanitation Data'!$F$29,0,10*ROW('Sanitation Data'!F55)))</f>
        <v/>
      </c>
      <c r="CW61" s="297" t="str">
        <f ca="true">+IF(OFFSET('Sanitation Data'!$F$30,0,10*ROW('Sanitation Data'!F55))="","",OFFSET('Sanitation Data'!$F$30,0,10*ROW('Sanitation Data'!F55)))</f>
        <v/>
      </c>
      <c r="CX61" s="297" t="str">
        <f ca="true">+IF(OFFSET('Sanitation Data'!$F$31,0,10*ROW('Sanitation Data'!F55))="","",OFFSET('Sanitation Data'!$F$31,0,10*ROW('Sanitation Data'!F55)))</f>
        <v/>
      </c>
      <c r="CY61" s="297" t="str">
        <f ca="true">+IF(OFFSET('Sanitation Data'!$F$32,0,10*ROW('Sanitation Data'!F55))="","",OFFSET('Sanitation Data'!$F$32,0,10*ROW('Sanitation Data'!F55)))</f>
        <v/>
      </c>
      <c r="CZ61" s="297" t="str">
        <f ca="true">+IF(OFFSET('Sanitation Data'!$G$28,0,10*ROW('Sanitation Data'!G55))="","",OFFSET('Sanitation Data'!$G$28,0,10*ROW('Sanitation Data'!G55)))</f>
        <v/>
      </c>
      <c r="DA61" s="297" t="str">
        <f ca="true">+IF(OFFSET('Sanitation Data'!$G$29,0,10*ROW('Sanitation Data'!G55))="","",OFFSET('Sanitation Data'!$G$29,0,10*ROW('Sanitation Data'!G55)))</f>
        <v/>
      </c>
      <c r="DB61" s="297" t="str">
        <f ca="true">+IF(OFFSET('Sanitation Data'!$G$30,0,10*ROW('Sanitation Data'!G55))="","",OFFSET('Sanitation Data'!$G$30,0,10*ROW('Sanitation Data'!G55)))</f>
        <v/>
      </c>
      <c r="DC61" s="297" t="str">
        <f ca="true">+IF(OFFSET('Sanitation Data'!$G$31,0,10*ROW('Sanitation Data'!G55))="","",OFFSET('Sanitation Data'!$G$31,0,10*ROW('Sanitation Data'!G55)))</f>
        <v/>
      </c>
      <c r="DD61" s="297" t="str">
        <f ca="true">+IF(OFFSET('Sanitation Data'!$G$32,0,10*ROW('Sanitation Data'!G55))="","",OFFSET('Sanitation Data'!$G$32,0,10*ROW('Sanitation Data'!G55)))</f>
        <v/>
      </c>
      <c r="DE61" s="297" t="str">
        <f ca="true">+IF(OFFSET('Sanitation Data'!$H$28,0,10*ROW('Sanitation Data'!H55))="","",OFFSET('Sanitation Data'!$H$28,0,10*ROW('Sanitation Data'!H55)))</f>
        <v/>
      </c>
      <c r="DF61" s="297" t="str">
        <f ca="true">+IF(OFFSET('Sanitation Data'!$H$29,0,10*ROW('Sanitation Data'!H55))="","",OFFSET('Sanitation Data'!$H$29,0,10*ROW('Sanitation Data'!H55)))</f>
        <v/>
      </c>
      <c r="DG61" s="297" t="str">
        <f ca="true">+IF(OFFSET('Sanitation Data'!$H$30,0,10*ROW('Sanitation Data'!H55))="","",OFFSET('Sanitation Data'!$H$30,0,10*ROW('Sanitation Data'!H55)))</f>
        <v/>
      </c>
      <c r="DH61" s="297" t="str">
        <f ca="true">+IF(OFFSET('Sanitation Data'!$H$31,0,10*ROW('Sanitation Data'!H55))="","",OFFSET('Sanitation Data'!$H$31,0,10*ROW('Sanitation Data'!H55)))</f>
        <v/>
      </c>
      <c r="DI61" s="297" t="str">
        <f ca="true">+IF(OFFSET('Sanitation Data'!$H$32,0,10*ROW('Sanitation Data'!H55))="","",OFFSET('Sanitation Data'!$H$32,0,10*ROW('Sanitation Data'!H55)))</f>
        <v/>
      </c>
      <c r="DJ61" s="297" t="str">
        <f ca="true">+IF(OFFSET('Sanitation Data'!$I$28,0,10*ROW('Sanitation Data'!I55))="","",OFFSET('Sanitation Data'!$I$28,0,10*ROW('Sanitation Data'!I55)))</f>
        <v/>
      </c>
      <c r="DK61" s="297" t="str">
        <f ca="true">+IF(OFFSET('Sanitation Data'!$I$29,0,10*ROW('Sanitation Data'!I55))="","",OFFSET('Sanitation Data'!$I$29,0,10*ROW('Sanitation Data'!I55)))</f>
        <v/>
      </c>
      <c r="DL61" s="297" t="str">
        <f ca="true">+IF(OFFSET('Sanitation Data'!$I$30,0,10*ROW('Sanitation Data'!I55))="","",OFFSET('Sanitation Data'!$I$30,0,10*ROW('Sanitation Data'!I55)))</f>
        <v/>
      </c>
      <c r="DM61" s="297" t="str">
        <f ca="true">+IF(OFFSET('Sanitation Data'!$I$31,0,10*ROW('Sanitation Data'!I55))="","",OFFSET('Sanitation Data'!$I$31,0,10*ROW('Sanitation Data'!I55)))</f>
        <v/>
      </c>
      <c r="DN61" s="297" t="str">
        <f ca="true">+IF(OFFSET('Sanitation Data'!$I$32,0,10*ROW('Sanitation Data'!I55))="","",OFFSET('Sanitation Data'!$I$32,0,10*ROW('Sanitation Data'!I55)))</f>
        <v/>
      </c>
      <c r="DO61" s="297" t="str">
        <f ca="true">+IF(OFFSET('Hygiene Data'!$D$11,0,10*ROW('Hygiene Data'!D55))="","",OFFSET('Hygiene Data'!$D$11,0,10*ROW('Hygiene Data'!D55)))</f>
        <v/>
      </c>
      <c r="DP61" s="297" t="str">
        <f ca="true">+IF(OFFSET('Hygiene Data'!$D$12,0,10*ROW('Hygiene Data'!D55))="","",OFFSET('Hygiene Data'!$D$12,0,10*ROW('Hygiene Data'!D55)))</f>
        <v/>
      </c>
      <c r="DQ61" s="297" t="str">
        <f ca="true">+IF(OFFSET('Hygiene Data'!$D$13,0,10*ROW('Hygiene Data'!D55))="","",OFFSET('Hygiene Data'!$D$13,0,10*ROW('Hygiene Data'!D55)))</f>
        <v/>
      </c>
      <c r="DR61" s="297" t="str">
        <f ca="true">+IF(OFFSET('Hygiene Data'!$E$11,0,10*ROW('Hygiene Data'!E55))="","",OFFSET('Hygiene Data'!$E$11,0,10*ROW('Hygiene Data'!E55)))</f>
        <v/>
      </c>
      <c r="DS61" s="297" t="str">
        <f ca="true">+IF(OFFSET('Hygiene Data'!$E$12,0,10*ROW('Hygiene Data'!E55))="","",OFFSET('Hygiene Data'!$E$12,0,10*ROW('Hygiene Data'!E55)))</f>
        <v/>
      </c>
      <c r="DT61" s="297" t="str">
        <f ca="true">+IF(OFFSET('Hygiene Data'!$E$13,0,10*ROW('Hygiene Data'!E55))="","",OFFSET('Hygiene Data'!$E$13,0,10*ROW('Hygiene Data'!E55)))</f>
        <v/>
      </c>
      <c r="DU61" s="297" t="str">
        <f ca="true">+IF(OFFSET('Hygiene Data'!$F$11,0,10*ROW('Hygiene Data'!F55))="","",OFFSET('Hygiene Data'!$F$11,0,10*ROW('Hygiene Data'!F55)))</f>
        <v/>
      </c>
      <c r="DV61" s="297" t="str">
        <f ca="true">+IF(OFFSET('Hygiene Data'!$F$12,0,10*ROW('Hygiene Data'!F55))="","",OFFSET('Hygiene Data'!$F$12,0,10*ROW('Hygiene Data'!F55)))</f>
        <v/>
      </c>
      <c r="DW61" s="297" t="str">
        <f ca="true">+IF(OFFSET('Hygiene Data'!$F$13,0,10*ROW('Hygiene Data'!F55))="","",OFFSET('Hygiene Data'!$F$13,0,10*ROW('Hygiene Data'!F55)))</f>
        <v/>
      </c>
      <c r="DX61" s="297" t="str">
        <f ca="true">+IF(OFFSET('Hygiene Data'!$G$11,0,10*ROW('Hygiene Data'!G55))="","",OFFSET('Hygiene Data'!$G$11,0,10*ROW('Hygiene Data'!G55)))</f>
        <v/>
      </c>
      <c r="DY61" s="297" t="str">
        <f ca="true">+IF(OFFSET('Hygiene Data'!$G$12,0,10*ROW('Hygiene Data'!G55))="","",OFFSET('Hygiene Data'!$G$12,0,10*ROW('Hygiene Data'!G55)))</f>
        <v/>
      </c>
      <c r="DZ61" s="297" t="str">
        <f ca="true">+IF(OFFSET('Hygiene Data'!$G$13,0,10*ROW('Hygiene Data'!G55))="","",OFFSET('Hygiene Data'!$G$13,0,10*ROW('Hygiene Data'!G55)))</f>
        <v/>
      </c>
      <c r="EA61" s="297" t="str">
        <f ca="true">+IF(OFFSET('Hygiene Data'!$H$11,0,10*ROW('Hygiene Data'!H55))="","",OFFSET('Hygiene Data'!$H$11,0,10*ROW('Hygiene Data'!H55)))</f>
        <v/>
      </c>
      <c r="EB61" s="297" t="str">
        <f ca="true">+IF(OFFSET('Hygiene Data'!$H$12,0,10*ROW('Hygiene Data'!H55))="","",OFFSET('Hygiene Data'!$H$12,0,10*ROW('Hygiene Data'!H55)))</f>
        <v/>
      </c>
      <c r="EC61" s="297" t="str">
        <f ca="true">+IF(OFFSET('Hygiene Data'!$H$13,0,10*ROW('Hygiene Data'!H55))="","",OFFSET('Hygiene Data'!$H$13,0,10*ROW('Hygiene Data'!H55)))</f>
        <v/>
      </c>
      <c r="ED61" s="297" t="str">
        <f ca="true">+IF(OFFSET('Hygiene Data'!$I$11,0,10*ROW('Hygiene Data'!I55))="","",OFFSET('Hygiene Data'!$I$11,0,10*ROW('Hygiene Data'!I55)))</f>
        <v/>
      </c>
      <c r="EE61" s="297" t="str">
        <f ca="true">+IF(OFFSET('Hygiene Data'!$I$12,0,10*ROW('Hygiene Data'!I55))="","",OFFSET('Hygiene Data'!$I$12,0,10*ROW('Hygiene Data'!I55)))</f>
        <v/>
      </c>
      <c r="EF61" s="297"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53"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97"/>
      <c r="BS62" s="297" t="str">
        <f ca="true">+IF(OFFSET('Water Data'!$D$27,0,10*ROW('Water Data'!D56))="","",OFFSET('Water Data'!$D$27,0,10*ROW('Water Data'!D56)))</f>
        <v/>
      </c>
      <c r="BT62" s="297" t="str">
        <f ca="true">+IF(OFFSET('Water Data'!$D$28,0,10*ROW('Water Data'!D56))="","",OFFSET('Water Data'!$D$28,0,10*ROW('Water Data'!D56)))</f>
        <v/>
      </c>
      <c r="BU62" s="297" t="str">
        <f ca="true">+IF(OFFSET('Water Data'!$D$29,0,10*ROW('Water Data'!D56))="","",OFFSET('Water Data'!$D$29,0,10*ROW('Water Data'!D56)))</f>
        <v/>
      </c>
      <c r="BV62" s="297" t="str">
        <f ca="true">+IF(OFFSET('Water Data'!$E$27,0,10*ROW('Water Data'!E56))="","",OFFSET('Water Data'!$E$27,0,10*ROW('Water Data'!E56)))</f>
        <v/>
      </c>
      <c r="BW62" s="297" t="str">
        <f ca="true">+IF(OFFSET('Water Data'!$E$28,0,10*ROW('Water Data'!E56))="","",OFFSET('Water Data'!$E$28,0,10*ROW('Water Data'!E56)))</f>
        <v/>
      </c>
      <c r="BX62" s="297" t="str">
        <f ca="true">+IF(OFFSET('Water Data'!$E$29,0,10*ROW('Water Data'!E56))="","",OFFSET('Water Data'!$E$29,0,10*ROW('Water Data'!E56)))</f>
        <v/>
      </c>
      <c r="BY62" s="297" t="str">
        <f ca="true">+IF(OFFSET('Water Data'!$F$27,0,10*ROW('Water Data'!F56))="","",OFFSET('Water Data'!$F$27,0,10*ROW('Water Data'!F56)))</f>
        <v/>
      </c>
      <c r="BZ62" s="297" t="str">
        <f ca="true">+IF(OFFSET('Water Data'!$F$28,0,10*ROW('Water Data'!F56))="","",OFFSET('Water Data'!$F$28,0,10*ROW('Water Data'!F56)))</f>
        <v/>
      </c>
      <c r="CA62" s="297" t="str">
        <f ca="true">+IF(OFFSET('Water Data'!$F$29,0,10*ROW('Water Data'!F56))="","",OFFSET('Water Data'!$F$29,0,10*ROW('Water Data'!F56)))</f>
        <v/>
      </c>
      <c r="CB62" s="297" t="str">
        <f ca="true">+IF(OFFSET('Water Data'!$G$27,0,10*ROW('Water Data'!G56))="","",OFFSET('Water Data'!$G$27,0,10*ROW('Water Data'!G56)))</f>
        <v/>
      </c>
      <c r="CC62" s="297" t="str">
        <f ca="true">+IF(OFFSET('Water Data'!$G$28,0,10*ROW('Water Data'!G56))="","",OFFSET('Water Data'!$G$28,0,10*ROW('Water Data'!G56)))</f>
        <v/>
      </c>
      <c r="CD62" s="297" t="str">
        <f ca="true">+IF(OFFSET('Water Data'!$G$29,0,10*ROW('Water Data'!G56))="","",OFFSET('Water Data'!$G$29,0,10*ROW('Water Data'!G56)))</f>
        <v/>
      </c>
      <c r="CE62" s="297" t="str">
        <f ca="true">+IF(OFFSET('Water Data'!$H$27,0,10*ROW('Water Data'!H56))="","",OFFSET('Water Data'!$H$27,0,10*ROW('Water Data'!H56)))</f>
        <v/>
      </c>
      <c r="CF62" s="297" t="str">
        <f ca="true">+IF(OFFSET('Water Data'!$H$28,0,10*ROW('Water Data'!H56))="","",OFFSET('Water Data'!$H$28,0,10*ROW('Water Data'!H56)))</f>
        <v/>
      </c>
      <c r="CG62" s="297" t="str">
        <f ca="true">+IF(OFFSET('Water Data'!$H$29,0,10*ROW('Water Data'!H56))="","",OFFSET('Water Data'!$H$29,0,10*ROW('Water Data'!H56)))</f>
        <v/>
      </c>
      <c r="CH62" s="297" t="str">
        <f ca="true">+IF(OFFSET('Water Data'!$I$27,0,10*ROW('Water Data'!I56))="","",OFFSET('Water Data'!$I$27,0,10*ROW('Water Data'!I56)))</f>
        <v/>
      </c>
      <c r="CI62" s="297" t="str">
        <f ca="true">+IF(OFFSET('Water Data'!$I$28,0,10*ROW('Water Data'!I56))="","",OFFSET('Water Data'!$I$28,0,10*ROW('Water Data'!I56)))</f>
        <v/>
      </c>
      <c r="CJ62" s="297" t="str">
        <f ca="true">+IF(OFFSET('Water Data'!$I$29,0,10*ROW('Water Data'!I56))="","",OFFSET('Water Data'!$I$29,0,10*ROW('Water Data'!I56)))</f>
        <v/>
      </c>
      <c r="CK62" s="297" t="str">
        <f ca="true">+IF(OFFSET('Sanitation Data'!$D$28,0,10*ROW('Sanitation Data'!D56))="","",OFFSET('Sanitation Data'!$D$28,0,10*ROW('Sanitation Data'!D56)))</f>
        <v/>
      </c>
      <c r="CL62" s="297" t="str">
        <f ca="true">+IF(OFFSET('Sanitation Data'!$D$29,0,10*ROW('Sanitation Data'!D56))="","",OFFSET('Sanitation Data'!$D$29,0,10*ROW('Sanitation Data'!D56)))</f>
        <v/>
      </c>
      <c r="CM62" s="297" t="str">
        <f ca="true">+IF(OFFSET('Sanitation Data'!$D$30,0,10*ROW('Sanitation Data'!D56))="","",OFFSET('Sanitation Data'!$D$30,0,10*ROW('Sanitation Data'!D56)))</f>
        <v/>
      </c>
      <c r="CN62" s="297" t="str">
        <f ca="true">+IF(OFFSET('Sanitation Data'!$D$31,0,10*ROW('Sanitation Data'!D56))="","",OFFSET('Sanitation Data'!$D$31,0,10*ROW('Sanitation Data'!D56)))</f>
        <v/>
      </c>
      <c r="CO62" s="297" t="str">
        <f ca="true">+IF(OFFSET('Sanitation Data'!$D$32,0,10*ROW('Sanitation Data'!D56))="","",OFFSET('Sanitation Data'!$D$32,0,10*ROW('Sanitation Data'!D56)))</f>
        <v/>
      </c>
      <c r="CP62" s="297" t="str">
        <f ca="true">+IF(OFFSET('Sanitation Data'!$E$28,0,10*ROW('Sanitation Data'!E56))="","",OFFSET('Sanitation Data'!$E$28,0,10*ROW('Sanitation Data'!E56)))</f>
        <v/>
      </c>
      <c r="CQ62" s="297" t="str">
        <f ca="true">+IF(OFFSET('Sanitation Data'!$E$29,0,10*ROW('Sanitation Data'!E56))="","",OFFSET('Sanitation Data'!$E$29,0,10*ROW('Sanitation Data'!E56)))</f>
        <v/>
      </c>
      <c r="CR62" s="297" t="str">
        <f ca="true">+IF(OFFSET('Sanitation Data'!$E$30,0,10*ROW('Sanitation Data'!E56))="","",OFFSET('Sanitation Data'!$E$30,0,10*ROW('Sanitation Data'!E56)))</f>
        <v/>
      </c>
      <c r="CS62" s="297" t="str">
        <f ca="true">+IF(OFFSET('Sanitation Data'!$E$31,0,10*ROW('Sanitation Data'!E56))="","",OFFSET('Sanitation Data'!$E$31,0,10*ROW('Sanitation Data'!E56)))</f>
        <v/>
      </c>
      <c r="CT62" s="297" t="str">
        <f ca="true">+IF(OFFSET('Sanitation Data'!$E$32,0,10*ROW('Sanitation Data'!E56))="","",OFFSET('Sanitation Data'!$E$32,0,10*ROW('Sanitation Data'!E56)))</f>
        <v/>
      </c>
      <c r="CU62" s="297" t="str">
        <f ca="true">+IF(OFFSET('Sanitation Data'!$F$28,0,10*ROW('Sanitation Data'!F56))="","",OFFSET('Sanitation Data'!$F$28,0,10*ROW('Sanitation Data'!F56)))</f>
        <v/>
      </c>
      <c r="CV62" s="297" t="str">
        <f ca="true">+IF(OFFSET('Sanitation Data'!$F$29,0,10*ROW('Sanitation Data'!F56))="","",OFFSET('Sanitation Data'!$F$29,0,10*ROW('Sanitation Data'!F56)))</f>
        <v/>
      </c>
      <c r="CW62" s="297" t="str">
        <f ca="true">+IF(OFFSET('Sanitation Data'!$F$30,0,10*ROW('Sanitation Data'!F56))="","",OFFSET('Sanitation Data'!$F$30,0,10*ROW('Sanitation Data'!F56)))</f>
        <v/>
      </c>
      <c r="CX62" s="297" t="str">
        <f ca="true">+IF(OFFSET('Sanitation Data'!$F$31,0,10*ROW('Sanitation Data'!F56))="","",OFFSET('Sanitation Data'!$F$31,0,10*ROW('Sanitation Data'!F56)))</f>
        <v/>
      </c>
      <c r="CY62" s="297" t="str">
        <f ca="true">+IF(OFFSET('Sanitation Data'!$F$32,0,10*ROW('Sanitation Data'!F56))="","",OFFSET('Sanitation Data'!$F$32,0,10*ROW('Sanitation Data'!F56)))</f>
        <v/>
      </c>
      <c r="CZ62" s="297" t="str">
        <f ca="true">+IF(OFFSET('Sanitation Data'!$G$28,0,10*ROW('Sanitation Data'!G56))="","",OFFSET('Sanitation Data'!$G$28,0,10*ROW('Sanitation Data'!G56)))</f>
        <v/>
      </c>
      <c r="DA62" s="297" t="str">
        <f ca="true">+IF(OFFSET('Sanitation Data'!$G$29,0,10*ROW('Sanitation Data'!G56))="","",OFFSET('Sanitation Data'!$G$29,0,10*ROW('Sanitation Data'!G56)))</f>
        <v/>
      </c>
      <c r="DB62" s="297" t="str">
        <f ca="true">+IF(OFFSET('Sanitation Data'!$G$30,0,10*ROW('Sanitation Data'!G56))="","",OFFSET('Sanitation Data'!$G$30,0,10*ROW('Sanitation Data'!G56)))</f>
        <v/>
      </c>
      <c r="DC62" s="297" t="str">
        <f ca="true">+IF(OFFSET('Sanitation Data'!$G$31,0,10*ROW('Sanitation Data'!G56))="","",OFFSET('Sanitation Data'!$G$31,0,10*ROW('Sanitation Data'!G56)))</f>
        <v/>
      </c>
      <c r="DD62" s="297" t="str">
        <f ca="true">+IF(OFFSET('Sanitation Data'!$G$32,0,10*ROW('Sanitation Data'!G56))="","",OFFSET('Sanitation Data'!$G$32,0,10*ROW('Sanitation Data'!G56)))</f>
        <v/>
      </c>
      <c r="DE62" s="297" t="str">
        <f ca="true">+IF(OFFSET('Sanitation Data'!$H$28,0,10*ROW('Sanitation Data'!H56))="","",OFFSET('Sanitation Data'!$H$28,0,10*ROW('Sanitation Data'!H56)))</f>
        <v/>
      </c>
      <c r="DF62" s="297" t="str">
        <f ca="true">+IF(OFFSET('Sanitation Data'!$H$29,0,10*ROW('Sanitation Data'!H56))="","",OFFSET('Sanitation Data'!$H$29,0,10*ROW('Sanitation Data'!H56)))</f>
        <v/>
      </c>
      <c r="DG62" s="297" t="str">
        <f ca="true">+IF(OFFSET('Sanitation Data'!$H$30,0,10*ROW('Sanitation Data'!H56))="","",OFFSET('Sanitation Data'!$H$30,0,10*ROW('Sanitation Data'!H56)))</f>
        <v/>
      </c>
      <c r="DH62" s="297" t="str">
        <f ca="true">+IF(OFFSET('Sanitation Data'!$H$31,0,10*ROW('Sanitation Data'!H56))="","",OFFSET('Sanitation Data'!$H$31,0,10*ROW('Sanitation Data'!H56)))</f>
        <v/>
      </c>
      <c r="DI62" s="297" t="str">
        <f ca="true">+IF(OFFSET('Sanitation Data'!$H$32,0,10*ROW('Sanitation Data'!H56))="","",OFFSET('Sanitation Data'!$H$32,0,10*ROW('Sanitation Data'!H56)))</f>
        <v/>
      </c>
      <c r="DJ62" s="297" t="str">
        <f ca="true">+IF(OFFSET('Sanitation Data'!$I$28,0,10*ROW('Sanitation Data'!I56))="","",OFFSET('Sanitation Data'!$I$28,0,10*ROW('Sanitation Data'!I56)))</f>
        <v/>
      </c>
      <c r="DK62" s="297" t="str">
        <f ca="true">+IF(OFFSET('Sanitation Data'!$I$29,0,10*ROW('Sanitation Data'!I56))="","",OFFSET('Sanitation Data'!$I$29,0,10*ROW('Sanitation Data'!I56)))</f>
        <v/>
      </c>
      <c r="DL62" s="297" t="str">
        <f ca="true">+IF(OFFSET('Sanitation Data'!$I$30,0,10*ROW('Sanitation Data'!I56))="","",OFFSET('Sanitation Data'!$I$30,0,10*ROW('Sanitation Data'!I56)))</f>
        <v/>
      </c>
      <c r="DM62" s="297" t="str">
        <f ca="true">+IF(OFFSET('Sanitation Data'!$I$31,0,10*ROW('Sanitation Data'!I56))="","",OFFSET('Sanitation Data'!$I$31,0,10*ROW('Sanitation Data'!I56)))</f>
        <v/>
      </c>
      <c r="DN62" s="297" t="str">
        <f ca="true">+IF(OFFSET('Sanitation Data'!$I$32,0,10*ROW('Sanitation Data'!I56))="","",OFFSET('Sanitation Data'!$I$32,0,10*ROW('Sanitation Data'!I56)))</f>
        <v/>
      </c>
      <c r="DO62" s="297" t="str">
        <f ca="true">+IF(OFFSET('Hygiene Data'!$D$11,0,10*ROW('Hygiene Data'!D56))="","",OFFSET('Hygiene Data'!$D$11,0,10*ROW('Hygiene Data'!D56)))</f>
        <v/>
      </c>
      <c r="DP62" s="297" t="str">
        <f ca="true">+IF(OFFSET('Hygiene Data'!$D$12,0,10*ROW('Hygiene Data'!D56))="","",OFFSET('Hygiene Data'!$D$12,0,10*ROW('Hygiene Data'!D56)))</f>
        <v/>
      </c>
      <c r="DQ62" s="297" t="str">
        <f ca="true">+IF(OFFSET('Hygiene Data'!$D$13,0,10*ROW('Hygiene Data'!D56))="","",OFFSET('Hygiene Data'!$D$13,0,10*ROW('Hygiene Data'!D56)))</f>
        <v/>
      </c>
      <c r="DR62" s="297" t="str">
        <f ca="true">+IF(OFFSET('Hygiene Data'!$E$11,0,10*ROW('Hygiene Data'!E56))="","",OFFSET('Hygiene Data'!$E$11,0,10*ROW('Hygiene Data'!E56)))</f>
        <v/>
      </c>
      <c r="DS62" s="297" t="str">
        <f ca="true">+IF(OFFSET('Hygiene Data'!$E$12,0,10*ROW('Hygiene Data'!E56))="","",OFFSET('Hygiene Data'!$E$12,0,10*ROW('Hygiene Data'!E56)))</f>
        <v/>
      </c>
      <c r="DT62" s="297" t="str">
        <f ca="true">+IF(OFFSET('Hygiene Data'!$E$13,0,10*ROW('Hygiene Data'!E56))="","",OFFSET('Hygiene Data'!$E$13,0,10*ROW('Hygiene Data'!E56)))</f>
        <v/>
      </c>
      <c r="DU62" s="297" t="str">
        <f ca="true">+IF(OFFSET('Hygiene Data'!$F$11,0,10*ROW('Hygiene Data'!F56))="","",OFFSET('Hygiene Data'!$F$11,0,10*ROW('Hygiene Data'!F56)))</f>
        <v/>
      </c>
      <c r="DV62" s="297" t="str">
        <f ca="true">+IF(OFFSET('Hygiene Data'!$F$12,0,10*ROW('Hygiene Data'!F56))="","",OFFSET('Hygiene Data'!$F$12,0,10*ROW('Hygiene Data'!F56)))</f>
        <v/>
      </c>
      <c r="DW62" s="297" t="str">
        <f ca="true">+IF(OFFSET('Hygiene Data'!$F$13,0,10*ROW('Hygiene Data'!F56))="","",OFFSET('Hygiene Data'!$F$13,0,10*ROW('Hygiene Data'!F56)))</f>
        <v/>
      </c>
      <c r="DX62" s="297" t="str">
        <f ca="true">+IF(OFFSET('Hygiene Data'!$G$11,0,10*ROW('Hygiene Data'!G56))="","",OFFSET('Hygiene Data'!$G$11,0,10*ROW('Hygiene Data'!G56)))</f>
        <v/>
      </c>
      <c r="DY62" s="297" t="str">
        <f ca="true">+IF(OFFSET('Hygiene Data'!$G$12,0,10*ROW('Hygiene Data'!G56))="","",OFFSET('Hygiene Data'!$G$12,0,10*ROW('Hygiene Data'!G56)))</f>
        <v/>
      </c>
      <c r="DZ62" s="297" t="str">
        <f ca="true">+IF(OFFSET('Hygiene Data'!$G$13,0,10*ROW('Hygiene Data'!G56))="","",OFFSET('Hygiene Data'!$G$13,0,10*ROW('Hygiene Data'!G56)))</f>
        <v/>
      </c>
      <c r="EA62" s="297" t="str">
        <f ca="true">+IF(OFFSET('Hygiene Data'!$H$11,0,10*ROW('Hygiene Data'!H56))="","",OFFSET('Hygiene Data'!$H$11,0,10*ROW('Hygiene Data'!H56)))</f>
        <v/>
      </c>
      <c r="EB62" s="297" t="str">
        <f ca="true">+IF(OFFSET('Hygiene Data'!$H$12,0,10*ROW('Hygiene Data'!H56))="","",OFFSET('Hygiene Data'!$H$12,0,10*ROW('Hygiene Data'!H56)))</f>
        <v/>
      </c>
      <c r="EC62" s="297" t="str">
        <f ca="true">+IF(OFFSET('Hygiene Data'!$H$13,0,10*ROW('Hygiene Data'!H56))="","",OFFSET('Hygiene Data'!$H$13,0,10*ROW('Hygiene Data'!H56)))</f>
        <v/>
      </c>
      <c r="ED62" s="297" t="str">
        <f ca="true">+IF(OFFSET('Hygiene Data'!$I$11,0,10*ROW('Hygiene Data'!I56))="","",OFFSET('Hygiene Data'!$I$11,0,10*ROW('Hygiene Data'!I56)))</f>
        <v/>
      </c>
      <c r="EE62" s="297" t="str">
        <f ca="true">+IF(OFFSET('Hygiene Data'!$I$12,0,10*ROW('Hygiene Data'!I56))="","",OFFSET('Hygiene Data'!$I$12,0,10*ROW('Hygiene Data'!I56)))</f>
        <v/>
      </c>
      <c r="EF62" s="297"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53"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97"/>
      <c r="BS63" s="297" t="str">
        <f ca="true">+IF(OFFSET('Water Data'!$D$27,0,10*ROW('Water Data'!D57))="","",OFFSET('Water Data'!$D$27,0,10*ROW('Water Data'!D57)))</f>
        <v/>
      </c>
      <c r="BT63" s="297" t="str">
        <f ca="true">+IF(OFFSET('Water Data'!$D$28,0,10*ROW('Water Data'!D57))="","",OFFSET('Water Data'!$D$28,0,10*ROW('Water Data'!D57)))</f>
        <v/>
      </c>
      <c r="BU63" s="297" t="str">
        <f ca="true">+IF(OFFSET('Water Data'!$D$29,0,10*ROW('Water Data'!D57))="","",OFFSET('Water Data'!$D$29,0,10*ROW('Water Data'!D57)))</f>
        <v/>
      </c>
      <c r="BV63" s="297" t="str">
        <f ca="true">+IF(OFFSET('Water Data'!$E$27,0,10*ROW('Water Data'!E57))="","",OFFSET('Water Data'!$E$27,0,10*ROW('Water Data'!E57)))</f>
        <v/>
      </c>
      <c r="BW63" s="297" t="str">
        <f ca="true">+IF(OFFSET('Water Data'!$E$28,0,10*ROW('Water Data'!E57))="","",OFFSET('Water Data'!$E$28,0,10*ROW('Water Data'!E57)))</f>
        <v/>
      </c>
      <c r="BX63" s="297" t="str">
        <f ca="true">+IF(OFFSET('Water Data'!$E$29,0,10*ROW('Water Data'!E57))="","",OFFSET('Water Data'!$E$29,0,10*ROW('Water Data'!E57)))</f>
        <v/>
      </c>
      <c r="BY63" s="297" t="str">
        <f ca="true">+IF(OFFSET('Water Data'!$F$27,0,10*ROW('Water Data'!F57))="","",OFFSET('Water Data'!$F$27,0,10*ROW('Water Data'!F57)))</f>
        <v/>
      </c>
      <c r="BZ63" s="297" t="str">
        <f ca="true">+IF(OFFSET('Water Data'!$F$28,0,10*ROW('Water Data'!F57))="","",OFFSET('Water Data'!$F$28,0,10*ROW('Water Data'!F57)))</f>
        <v/>
      </c>
      <c r="CA63" s="297" t="str">
        <f ca="true">+IF(OFFSET('Water Data'!$F$29,0,10*ROW('Water Data'!F57))="","",OFFSET('Water Data'!$F$29,0,10*ROW('Water Data'!F57)))</f>
        <v/>
      </c>
      <c r="CB63" s="297" t="str">
        <f ca="true">+IF(OFFSET('Water Data'!$G$27,0,10*ROW('Water Data'!G57))="","",OFFSET('Water Data'!$G$27,0,10*ROW('Water Data'!G57)))</f>
        <v/>
      </c>
      <c r="CC63" s="297" t="str">
        <f ca="true">+IF(OFFSET('Water Data'!$G$28,0,10*ROW('Water Data'!G57))="","",OFFSET('Water Data'!$G$28,0,10*ROW('Water Data'!G57)))</f>
        <v/>
      </c>
      <c r="CD63" s="297" t="str">
        <f ca="true">+IF(OFFSET('Water Data'!$G$29,0,10*ROW('Water Data'!G57))="","",OFFSET('Water Data'!$G$29,0,10*ROW('Water Data'!G57)))</f>
        <v/>
      </c>
      <c r="CE63" s="297" t="str">
        <f ca="true">+IF(OFFSET('Water Data'!$H$27,0,10*ROW('Water Data'!H57))="","",OFFSET('Water Data'!$H$27,0,10*ROW('Water Data'!H57)))</f>
        <v/>
      </c>
      <c r="CF63" s="297" t="str">
        <f ca="true">+IF(OFFSET('Water Data'!$H$28,0,10*ROW('Water Data'!H57))="","",OFFSET('Water Data'!$H$28,0,10*ROW('Water Data'!H57)))</f>
        <v/>
      </c>
      <c r="CG63" s="297" t="str">
        <f ca="true">+IF(OFFSET('Water Data'!$H$29,0,10*ROW('Water Data'!H57))="","",OFFSET('Water Data'!$H$29,0,10*ROW('Water Data'!H57)))</f>
        <v/>
      </c>
      <c r="CH63" s="297" t="str">
        <f ca="true">+IF(OFFSET('Water Data'!$I$27,0,10*ROW('Water Data'!I57))="","",OFFSET('Water Data'!$I$27,0,10*ROW('Water Data'!I57)))</f>
        <v/>
      </c>
      <c r="CI63" s="297" t="str">
        <f ca="true">+IF(OFFSET('Water Data'!$I$28,0,10*ROW('Water Data'!I57))="","",OFFSET('Water Data'!$I$28,0,10*ROW('Water Data'!I57)))</f>
        <v/>
      </c>
      <c r="CJ63" s="297" t="str">
        <f ca="true">+IF(OFFSET('Water Data'!$I$29,0,10*ROW('Water Data'!I57))="","",OFFSET('Water Data'!$I$29,0,10*ROW('Water Data'!I57)))</f>
        <v/>
      </c>
      <c r="CK63" s="297" t="str">
        <f ca="true">+IF(OFFSET('Sanitation Data'!$D$28,0,10*ROW('Sanitation Data'!D57))="","",OFFSET('Sanitation Data'!$D$28,0,10*ROW('Sanitation Data'!D57)))</f>
        <v/>
      </c>
      <c r="CL63" s="297" t="str">
        <f ca="true">+IF(OFFSET('Sanitation Data'!$D$29,0,10*ROW('Sanitation Data'!D57))="","",OFFSET('Sanitation Data'!$D$29,0,10*ROW('Sanitation Data'!D57)))</f>
        <v/>
      </c>
      <c r="CM63" s="297" t="str">
        <f ca="true">+IF(OFFSET('Sanitation Data'!$D$30,0,10*ROW('Sanitation Data'!D57))="","",OFFSET('Sanitation Data'!$D$30,0,10*ROW('Sanitation Data'!D57)))</f>
        <v/>
      </c>
      <c r="CN63" s="297" t="str">
        <f ca="true">+IF(OFFSET('Sanitation Data'!$D$31,0,10*ROW('Sanitation Data'!D57))="","",OFFSET('Sanitation Data'!$D$31,0,10*ROW('Sanitation Data'!D57)))</f>
        <v/>
      </c>
      <c r="CO63" s="297" t="str">
        <f ca="true">+IF(OFFSET('Sanitation Data'!$D$32,0,10*ROW('Sanitation Data'!D57))="","",OFFSET('Sanitation Data'!$D$32,0,10*ROW('Sanitation Data'!D57)))</f>
        <v/>
      </c>
      <c r="CP63" s="297" t="str">
        <f ca="true">+IF(OFFSET('Sanitation Data'!$E$28,0,10*ROW('Sanitation Data'!E57))="","",OFFSET('Sanitation Data'!$E$28,0,10*ROW('Sanitation Data'!E57)))</f>
        <v/>
      </c>
      <c r="CQ63" s="297" t="str">
        <f ca="true">+IF(OFFSET('Sanitation Data'!$E$29,0,10*ROW('Sanitation Data'!E57))="","",OFFSET('Sanitation Data'!$E$29,0,10*ROW('Sanitation Data'!E57)))</f>
        <v/>
      </c>
      <c r="CR63" s="297" t="str">
        <f ca="true">+IF(OFFSET('Sanitation Data'!$E$30,0,10*ROW('Sanitation Data'!E57))="","",OFFSET('Sanitation Data'!$E$30,0,10*ROW('Sanitation Data'!E57)))</f>
        <v/>
      </c>
      <c r="CS63" s="297" t="str">
        <f ca="true">+IF(OFFSET('Sanitation Data'!$E$31,0,10*ROW('Sanitation Data'!E57))="","",OFFSET('Sanitation Data'!$E$31,0,10*ROW('Sanitation Data'!E57)))</f>
        <v/>
      </c>
      <c r="CT63" s="297" t="str">
        <f ca="true">+IF(OFFSET('Sanitation Data'!$E$32,0,10*ROW('Sanitation Data'!E57))="","",OFFSET('Sanitation Data'!$E$32,0,10*ROW('Sanitation Data'!E57)))</f>
        <v/>
      </c>
      <c r="CU63" s="297" t="str">
        <f ca="true">+IF(OFFSET('Sanitation Data'!$F$28,0,10*ROW('Sanitation Data'!F57))="","",OFFSET('Sanitation Data'!$F$28,0,10*ROW('Sanitation Data'!F57)))</f>
        <v/>
      </c>
      <c r="CV63" s="297" t="str">
        <f ca="true">+IF(OFFSET('Sanitation Data'!$F$29,0,10*ROW('Sanitation Data'!F57))="","",OFFSET('Sanitation Data'!$F$29,0,10*ROW('Sanitation Data'!F57)))</f>
        <v/>
      </c>
      <c r="CW63" s="297" t="str">
        <f ca="true">+IF(OFFSET('Sanitation Data'!$F$30,0,10*ROW('Sanitation Data'!F57))="","",OFFSET('Sanitation Data'!$F$30,0,10*ROW('Sanitation Data'!F57)))</f>
        <v/>
      </c>
      <c r="CX63" s="297" t="str">
        <f ca="true">+IF(OFFSET('Sanitation Data'!$F$31,0,10*ROW('Sanitation Data'!F57))="","",OFFSET('Sanitation Data'!$F$31,0,10*ROW('Sanitation Data'!F57)))</f>
        <v/>
      </c>
      <c r="CY63" s="297" t="str">
        <f ca="true">+IF(OFFSET('Sanitation Data'!$F$32,0,10*ROW('Sanitation Data'!F57))="","",OFFSET('Sanitation Data'!$F$32,0,10*ROW('Sanitation Data'!F57)))</f>
        <v/>
      </c>
      <c r="CZ63" s="297" t="str">
        <f ca="true">+IF(OFFSET('Sanitation Data'!$G$28,0,10*ROW('Sanitation Data'!G57))="","",OFFSET('Sanitation Data'!$G$28,0,10*ROW('Sanitation Data'!G57)))</f>
        <v/>
      </c>
      <c r="DA63" s="297" t="str">
        <f ca="true">+IF(OFFSET('Sanitation Data'!$G$29,0,10*ROW('Sanitation Data'!G57))="","",OFFSET('Sanitation Data'!$G$29,0,10*ROW('Sanitation Data'!G57)))</f>
        <v/>
      </c>
      <c r="DB63" s="297" t="str">
        <f ca="true">+IF(OFFSET('Sanitation Data'!$G$30,0,10*ROW('Sanitation Data'!G57))="","",OFFSET('Sanitation Data'!$G$30,0,10*ROW('Sanitation Data'!G57)))</f>
        <v/>
      </c>
      <c r="DC63" s="297" t="str">
        <f ca="true">+IF(OFFSET('Sanitation Data'!$G$31,0,10*ROW('Sanitation Data'!G57))="","",OFFSET('Sanitation Data'!$G$31,0,10*ROW('Sanitation Data'!G57)))</f>
        <v/>
      </c>
      <c r="DD63" s="297" t="str">
        <f ca="true">+IF(OFFSET('Sanitation Data'!$G$32,0,10*ROW('Sanitation Data'!G57))="","",OFFSET('Sanitation Data'!$G$32,0,10*ROW('Sanitation Data'!G57)))</f>
        <v/>
      </c>
      <c r="DE63" s="297" t="str">
        <f ca="true">+IF(OFFSET('Sanitation Data'!$H$28,0,10*ROW('Sanitation Data'!H57))="","",OFFSET('Sanitation Data'!$H$28,0,10*ROW('Sanitation Data'!H57)))</f>
        <v/>
      </c>
      <c r="DF63" s="297" t="str">
        <f ca="true">+IF(OFFSET('Sanitation Data'!$H$29,0,10*ROW('Sanitation Data'!H57))="","",OFFSET('Sanitation Data'!$H$29,0,10*ROW('Sanitation Data'!H57)))</f>
        <v/>
      </c>
      <c r="DG63" s="297" t="str">
        <f ca="true">+IF(OFFSET('Sanitation Data'!$H$30,0,10*ROW('Sanitation Data'!H57))="","",OFFSET('Sanitation Data'!$H$30,0,10*ROW('Sanitation Data'!H57)))</f>
        <v/>
      </c>
      <c r="DH63" s="297" t="str">
        <f ca="true">+IF(OFFSET('Sanitation Data'!$H$31,0,10*ROW('Sanitation Data'!H57))="","",OFFSET('Sanitation Data'!$H$31,0,10*ROW('Sanitation Data'!H57)))</f>
        <v/>
      </c>
      <c r="DI63" s="297" t="str">
        <f ca="true">+IF(OFFSET('Sanitation Data'!$H$32,0,10*ROW('Sanitation Data'!H57))="","",OFFSET('Sanitation Data'!$H$32,0,10*ROW('Sanitation Data'!H57)))</f>
        <v/>
      </c>
      <c r="DJ63" s="297" t="str">
        <f ca="true">+IF(OFFSET('Sanitation Data'!$I$28,0,10*ROW('Sanitation Data'!I57))="","",OFFSET('Sanitation Data'!$I$28,0,10*ROW('Sanitation Data'!I57)))</f>
        <v/>
      </c>
      <c r="DK63" s="297" t="str">
        <f ca="true">+IF(OFFSET('Sanitation Data'!$I$29,0,10*ROW('Sanitation Data'!I57))="","",OFFSET('Sanitation Data'!$I$29,0,10*ROW('Sanitation Data'!I57)))</f>
        <v/>
      </c>
      <c r="DL63" s="297" t="str">
        <f ca="true">+IF(OFFSET('Sanitation Data'!$I$30,0,10*ROW('Sanitation Data'!I57))="","",OFFSET('Sanitation Data'!$I$30,0,10*ROW('Sanitation Data'!I57)))</f>
        <v/>
      </c>
      <c r="DM63" s="297" t="str">
        <f ca="true">+IF(OFFSET('Sanitation Data'!$I$31,0,10*ROW('Sanitation Data'!I57))="","",OFFSET('Sanitation Data'!$I$31,0,10*ROW('Sanitation Data'!I57)))</f>
        <v/>
      </c>
      <c r="DN63" s="297" t="str">
        <f ca="true">+IF(OFFSET('Sanitation Data'!$I$32,0,10*ROW('Sanitation Data'!I57))="","",OFFSET('Sanitation Data'!$I$32,0,10*ROW('Sanitation Data'!I57)))</f>
        <v/>
      </c>
      <c r="DO63" s="297" t="str">
        <f ca="true">+IF(OFFSET('Hygiene Data'!$D$11,0,10*ROW('Hygiene Data'!D57))="","",OFFSET('Hygiene Data'!$D$11,0,10*ROW('Hygiene Data'!D57)))</f>
        <v/>
      </c>
      <c r="DP63" s="297" t="str">
        <f ca="true">+IF(OFFSET('Hygiene Data'!$D$12,0,10*ROW('Hygiene Data'!D57))="","",OFFSET('Hygiene Data'!$D$12,0,10*ROW('Hygiene Data'!D57)))</f>
        <v/>
      </c>
      <c r="DQ63" s="297" t="str">
        <f ca="true">+IF(OFFSET('Hygiene Data'!$D$13,0,10*ROW('Hygiene Data'!D57))="","",OFFSET('Hygiene Data'!$D$13,0,10*ROW('Hygiene Data'!D57)))</f>
        <v/>
      </c>
      <c r="DR63" s="297" t="str">
        <f ca="true">+IF(OFFSET('Hygiene Data'!$E$11,0,10*ROW('Hygiene Data'!E57))="","",OFFSET('Hygiene Data'!$E$11,0,10*ROW('Hygiene Data'!E57)))</f>
        <v/>
      </c>
      <c r="DS63" s="297" t="str">
        <f ca="true">+IF(OFFSET('Hygiene Data'!$E$12,0,10*ROW('Hygiene Data'!E57))="","",OFFSET('Hygiene Data'!$E$12,0,10*ROW('Hygiene Data'!E57)))</f>
        <v/>
      </c>
      <c r="DT63" s="297" t="str">
        <f ca="true">+IF(OFFSET('Hygiene Data'!$E$13,0,10*ROW('Hygiene Data'!E57))="","",OFFSET('Hygiene Data'!$E$13,0,10*ROW('Hygiene Data'!E57)))</f>
        <v/>
      </c>
      <c r="DU63" s="297" t="str">
        <f ca="true">+IF(OFFSET('Hygiene Data'!$F$11,0,10*ROW('Hygiene Data'!F57))="","",OFFSET('Hygiene Data'!$F$11,0,10*ROW('Hygiene Data'!F57)))</f>
        <v/>
      </c>
      <c r="DV63" s="297" t="str">
        <f ca="true">+IF(OFFSET('Hygiene Data'!$F$12,0,10*ROW('Hygiene Data'!F57))="","",OFFSET('Hygiene Data'!$F$12,0,10*ROW('Hygiene Data'!F57)))</f>
        <v/>
      </c>
      <c r="DW63" s="297" t="str">
        <f ca="true">+IF(OFFSET('Hygiene Data'!$F$13,0,10*ROW('Hygiene Data'!F57))="","",OFFSET('Hygiene Data'!$F$13,0,10*ROW('Hygiene Data'!F57)))</f>
        <v/>
      </c>
      <c r="DX63" s="297" t="str">
        <f ca="true">+IF(OFFSET('Hygiene Data'!$G$11,0,10*ROW('Hygiene Data'!G57))="","",OFFSET('Hygiene Data'!$G$11,0,10*ROW('Hygiene Data'!G57)))</f>
        <v/>
      </c>
      <c r="DY63" s="297" t="str">
        <f ca="true">+IF(OFFSET('Hygiene Data'!$G$12,0,10*ROW('Hygiene Data'!G57))="","",OFFSET('Hygiene Data'!$G$12,0,10*ROW('Hygiene Data'!G57)))</f>
        <v/>
      </c>
      <c r="DZ63" s="297" t="str">
        <f ca="true">+IF(OFFSET('Hygiene Data'!$G$13,0,10*ROW('Hygiene Data'!G57))="","",OFFSET('Hygiene Data'!$G$13,0,10*ROW('Hygiene Data'!G57)))</f>
        <v/>
      </c>
      <c r="EA63" s="297" t="str">
        <f ca="true">+IF(OFFSET('Hygiene Data'!$H$11,0,10*ROW('Hygiene Data'!H57))="","",OFFSET('Hygiene Data'!$H$11,0,10*ROW('Hygiene Data'!H57)))</f>
        <v/>
      </c>
      <c r="EB63" s="297" t="str">
        <f ca="true">+IF(OFFSET('Hygiene Data'!$H$12,0,10*ROW('Hygiene Data'!H57))="","",OFFSET('Hygiene Data'!$H$12,0,10*ROW('Hygiene Data'!H57)))</f>
        <v/>
      </c>
      <c r="EC63" s="297" t="str">
        <f ca="true">+IF(OFFSET('Hygiene Data'!$H$13,0,10*ROW('Hygiene Data'!H57))="","",OFFSET('Hygiene Data'!$H$13,0,10*ROW('Hygiene Data'!H57)))</f>
        <v/>
      </c>
      <c r="ED63" s="297" t="str">
        <f ca="true">+IF(OFFSET('Hygiene Data'!$I$11,0,10*ROW('Hygiene Data'!I57))="","",OFFSET('Hygiene Data'!$I$11,0,10*ROW('Hygiene Data'!I57)))</f>
        <v/>
      </c>
      <c r="EE63" s="297" t="str">
        <f ca="true">+IF(OFFSET('Hygiene Data'!$I$12,0,10*ROW('Hygiene Data'!I57))="","",OFFSET('Hygiene Data'!$I$12,0,10*ROW('Hygiene Data'!I57)))</f>
        <v/>
      </c>
      <c r="EF63" s="297"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53"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97"/>
      <c r="BS64" s="297" t="str">
        <f ca="true">+IF(OFFSET('Water Data'!$D$27,0,10*ROW('Water Data'!D58))="","",OFFSET('Water Data'!$D$27,0,10*ROW('Water Data'!D58)))</f>
        <v/>
      </c>
      <c r="BT64" s="297" t="str">
        <f ca="true">+IF(OFFSET('Water Data'!$D$28,0,10*ROW('Water Data'!D58))="","",OFFSET('Water Data'!$D$28,0,10*ROW('Water Data'!D58)))</f>
        <v/>
      </c>
      <c r="BU64" s="297" t="str">
        <f ca="true">+IF(OFFSET('Water Data'!$D$29,0,10*ROW('Water Data'!D58))="","",OFFSET('Water Data'!$D$29,0,10*ROW('Water Data'!D58)))</f>
        <v/>
      </c>
      <c r="BV64" s="297" t="str">
        <f ca="true">+IF(OFFSET('Water Data'!$E$27,0,10*ROW('Water Data'!E58))="","",OFFSET('Water Data'!$E$27,0,10*ROW('Water Data'!E58)))</f>
        <v/>
      </c>
      <c r="BW64" s="297" t="str">
        <f ca="true">+IF(OFFSET('Water Data'!$E$28,0,10*ROW('Water Data'!E58))="","",OFFSET('Water Data'!$E$28,0,10*ROW('Water Data'!E58)))</f>
        <v/>
      </c>
      <c r="BX64" s="297" t="str">
        <f ca="true">+IF(OFFSET('Water Data'!$E$29,0,10*ROW('Water Data'!E58))="","",OFFSET('Water Data'!$E$29,0,10*ROW('Water Data'!E58)))</f>
        <v/>
      </c>
      <c r="BY64" s="297" t="str">
        <f ca="true">+IF(OFFSET('Water Data'!$F$27,0,10*ROW('Water Data'!F58))="","",OFFSET('Water Data'!$F$27,0,10*ROW('Water Data'!F58)))</f>
        <v/>
      </c>
      <c r="BZ64" s="297" t="str">
        <f ca="true">+IF(OFFSET('Water Data'!$F$28,0,10*ROW('Water Data'!F58))="","",OFFSET('Water Data'!$F$28,0,10*ROW('Water Data'!F58)))</f>
        <v/>
      </c>
      <c r="CA64" s="297" t="str">
        <f ca="true">+IF(OFFSET('Water Data'!$F$29,0,10*ROW('Water Data'!F58))="","",OFFSET('Water Data'!$F$29,0,10*ROW('Water Data'!F58)))</f>
        <v/>
      </c>
      <c r="CB64" s="297" t="str">
        <f ca="true">+IF(OFFSET('Water Data'!$G$27,0,10*ROW('Water Data'!G58))="","",OFFSET('Water Data'!$G$27,0,10*ROW('Water Data'!G58)))</f>
        <v/>
      </c>
      <c r="CC64" s="297" t="str">
        <f ca="true">+IF(OFFSET('Water Data'!$G$28,0,10*ROW('Water Data'!G58))="","",OFFSET('Water Data'!$G$28,0,10*ROW('Water Data'!G58)))</f>
        <v/>
      </c>
      <c r="CD64" s="297" t="str">
        <f ca="true">+IF(OFFSET('Water Data'!$G$29,0,10*ROW('Water Data'!G58))="","",OFFSET('Water Data'!$G$29,0,10*ROW('Water Data'!G58)))</f>
        <v/>
      </c>
      <c r="CE64" s="297" t="str">
        <f ca="true">+IF(OFFSET('Water Data'!$H$27,0,10*ROW('Water Data'!H58))="","",OFFSET('Water Data'!$H$27,0,10*ROW('Water Data'!H58)))</f>
        <v/>
      </c>
      <c r="CF64" s="297" t="str">
        <f ca="true">+IF(OFFSET('Water Data'!$H$28,0,10*ROW('Water Data'!H58))="","",OFFSET('Water Data'!$H$28,0,10*ROW('Water Data'!H58)))</f>
        <v/>
      </c>
      <c r="CG64" s="297" t="str">
        <f ca="true">+IF(OFFSET('Water Data'!$H$29,0,10*ROW('Water Data'!H58))="","",OFFSET('Water Data'!$H$29,0,10*ROW('Water Data'!H58)))</f>
        <v/>
      </c>
      <c r="CH64" s="297" t="str">
        <f ca="true">+IF(OFFSET('Water Data'!$I$27,0,10*ROW('Water Data'!I58))="","",OFFSET('Water Data'!$I$27,0,10*ROW('Water Data'!I58)))</f>
        <v/>
      </c>
      <c r="CI64" s="297" t="str">
        <f ca="true">+IF(OFFSET('Water Data'!$I$28,0,10*ROW('Water Data'!I58))="","",OFFSET('Water Data'!$I$28,0,10*ROW('Water Data'!I58)))</f>
        <v/>
      </c>
      <c r="CJ64" s="297" t="str">
        <f ca="true">+IF(OFFSET('Water Data'!$I$29,0,10*ROW('Water Data'!I58))="","",OFFSET('Water Data'!$I$29,0,10*ROW('Water Data'!I58)))</f>
        <v/>
      </c>
      <c r="CK64" s="297" t="str">
        <f ca="true">+IF(OFFSET('Sanitation Data'!$D$28,0,10*ROW('Sanitation Data'!D58))="","",OFFSET('Sanitation Data'!$D$28,0,10*ROW('Sanitation Data'!D58)))</f>
        <v/>
      </c>
      <c r="CL64" s="297" t="str">
        <f ca="true">+IF(OFFSET('Sanitation Data'!$D$29,0,10*ROW('Sanitation Data'!D58))="","",OFFSET('Sanitation Data'!$D$29,0,10*ROW('Sanitation Data'!D58)))</f>
        <v/>
      </c>
      <c r="CM64" s="297" t="str">
        <f ca="true">+IF(OFFSET('Sanitation Data'!$D$30,0,10*ROW('Sanitation Data'!D58))="","",OFFSET('Sanitation Data'!$D$30,0,10*ROW('Sanitation Data'!D58)))</f>
        <v/>
      </c>
      <c r="CN64" s="297" t="str">
        <f ca="true">+IF(OFFSET('Sanitation Data'!$D$31,0,10*ROW('Sanitation Data'!D58))="","",OFFSET('Sanitation Data'!$D$31,0,10*ROW('Sanitation Data'!D58)))</f>
        <v/>
      </c>
      <c r="CO64" s="297" t="str">
        <f ca="true">+IF(OFFSET('Sanitation Data'!$D$32,0,10*ROW('Sanitation Data'!D58))="","",OFFSET('Sanitation Data'!$D$32,0,10*ROW('Sanitation Data'!D58)))</f>
        <v/>
      </c>
      <c r="CP64" s="297" t="str">
        <f ca="true">+IF(OFFSET('Sanitation Data'!$E$28,0,10*ROW('Sanitation Data'!E58))="","",OFFSET('Sanitation Data'!$E$28,0,10*ROW('Sanitation Data'!E58)))</f>
        <v/>
      </c>
      <c r="CQ64" s="297" t="str">
        <f ca="true">+IF(OFFSET('Sanitation Data'!$E$29,0,10*ROW('Sanitation Data'!E58))="","",OFFSET('Sanitation Data'!$E$29,0,10*ROW('Sanitation Data'!E58)))</f>
        <v/>
      </c>
      <c r="CR64" s="297" t="str">
        <f ca="true">+IF(OFFSET('Sanitation Data'!$E$30,0,10*ROW('Sanitation Data'!E58))="","",OFFSET('Sanitation Data'!$E$30,0,10*ROW('Sanitation Data'!E58)))</f>
        <v/>
      </c>
      <c r="CS64" s="297" t="str">
        <f ca="true">+IF(OFFSET('Sanitation Data'!$E$31,0,10*ROW('Sanitation Data'!E58))="","",OFFSET('Sanitation Data'!$E$31,0,10*ROW('Sanitation Data'!E58)))</f>
        <v/>
      </c>
      <c r="CT64" s="297" t="str">
        <f ca="true">+IF(OFFSET('Sanitation Data'!$E$32,0,10*ROW('Sanitation Data'!E58))="","",OFFSET('Sanitation Data'!$E$32,0,10*ROW('Sanitation Data'!E58)))</f>
        <v/>
      </c>
      <c r="CU64" s="297" t="str">
        <f ca="true">+IF(OFFSET('Sanitation Data'!$F$28,0,10*ROW('Sanitation Data'!F58))="","",OFFSET('Sanitation Data'!$F$28,0,10*ROW('Sanitation Data'!F58)))</f>
        <v/>
      </c>
      <c r="CV64" s="297" t="str">
        <f ca="true">+IF(OFFSET('Sanitation Data'!$F$29,0,10*ROW('Sanitation Data'!F58))="","",OFFSET('Sanitation Data'!$F$29,0,10*ROW('Sanitation Data'!F58)))</f>
        <v/>
      </c>
      <c r="CW64" s="297" t="str">
        <f ca="true">+IF(OFFSET('Sanitation Data'!$F$30,0,10*ROW('Sanitation Data'!F58))="","",OFFSET('Sanitation Data'!$F$30,0,10*ROW('Sanitation Data'!F58)))</f>
        <v/>
      </c>
      <c r="CX64" s="297" t="str">
        <f ca="true">+IF(OFFSET('Sanitation Data'!$F$31,0,10*ROW('Sanitation Data'!F58))="","",OFFSET('Sanitation Data'!$F$31,0,10*ROW('Sanitation Data'!F58)))</f>
        <v/>
      </c>
      <c r="CY64" s="297" t="str">
        <f ca="true">+IF(OFFSET('Sanitation Data'!$F$32,0,10*ROW('Sanitation Data'!F58))="","",OFFSET('Sanitation Data'!$F$32,0,10*ROW('Sanitation Data'!F58)))</f>
        <v/>
      </c>
      <c r="CZ64" s="297" t="str">
        <f ca="true">+IF(OFFSET('Sanitation Data'!$G$28,0,10*ROW('Sanitation Data'!G58))="","",OFFSET('Sanitation Data'!$G$28,0,10*ROW('Sanitation Data'!G58)))</f>
        <v/>
      </c>
      <c r="DA64" s="297" t="str">
        <f ca="true">+IF(OFFSET('Sanitation Data'!$G$29,0,10*ROW('Sanitation Data'!G58))="","",OFFSET('Sanitation Data'!$G$29,0,10*ROW('Sanitation Data'!G58)))</f>
        <v/>
      </c>
      <c r="DB64" s="297" t="str">
        <f ca="true">+IF(OFFSET('Sanitation Data'!$G$30,0,10*ROW('Sanitation Data'!G58))="","",OFFSET('Sanitation Data'!$G$30,0,10*ROW('Sanitation Data'!G58)))</f>
        <v/>
      </c>
      <c r="DC64" s="297" t="str">
        <f ca="true">+IF(OFFSET('Sanitation Data'!$G$31,0,10*ROW('Sanitation Data'!G58))="","",OFFSET('Sanitation Data'!$G$31,0,10*ROW('Sanitation Data'!G58)))</f>
        <v/>
      </c>
      <c r="DD64" s="297" t="str">
        <f ca="true">+IF(OFFSET('Sanitation Data'!$G$32,0,10*ROW('Sanitation Data'!G58))="","",OFFSET('Sanitation Data'!$G$32,0,10*ROW('Sanitation Data'!G58)))</f>
        <v/>
      </c>
      <c r="DE64" s="297" t="str">
        <f ca="true">+IF(OFFSET('Sanitation Data'!$H$28,0,10*ROW('Sanitation Data'!H58))="","",OFFSET('Sanitation Data'!$H$28,0,10*ROW('Sanitation Data'!H58)))</f>
        <v/>
      </c>
      <c r="DF64" s="297" t="str">
        <f ca="true">+IF(OFFSET('Sanitation Data'!$H$29,0,10*ROW('Sanitation Data'!H58))="","",OFFSET('Sanitation Data'!$H$29,0,10*ROW('Sanitation Data'!H58)))</f>
        <v/>
      </c>
      <c r="DG64" s="297" t="str">
        <f ca="true">+IF(OFFSET('Sanitation Data'!$H$30,0,10*ROW('Sanitation Data'!H58))="","",OFFSET('Sanitation Data'!$H$30,0,10*ROW('Sanitation Data'!H58)))</f>
        <v/>
      </c>
      <c r="DH64" s="297" t="str">
        <f ca="true">+IF(OFFSET('Sanitation Data'!$H$31,0,10*ROW('Sanitation Data'!H58))="","",OFFSET('Sanitation Data'!$H$31,0,10*ROW('Sanitation Data'!H58)))</f>
        <v/>
      </c>
      <c r="DI64" s="297" t="str">
        <f ca="true">+IF(OFFSET('Sanitation Data'!$H$32,0,10*ROW('Sanitation Data'!H58))="","",OFFSET('Sanitation Data'!$H$32,0,10*ROW('Sanitation Data'!H58)))</f>
        <v/>
      </c>
      <c r="DJ64" s="297" t="str">
        <f ca="true">+IF(OFFSET('Sanitation Data'!$I$28,0,10*ROW('Sanitation Data'!I58))="","",OFFSET('Sanitation Data'!$I$28,0,10*ROW('Sanitation Data'!I58)))</f>
        <v/>
      </c>
      <c r="DK64" s="297" t="str">
        <f ca="true">+IF(OFFSET('Sanitation Data'!$I$29,0,10*ROW('Sanitation Data'!I58))="","",OFFSET('Sanitation Data'!$I$29,0,10*ROW('Sanitation Data'!I58)))</f>
        <v/>
      </c>
      <c r="DL64" s="297" t="str">
        <f ca="true">+IF(OFFSET('Sanitation Data'!$I$30,0,10*ROW('Sanitation Data'!I58))="","",OFFSET('Sanitation Data'!$I$30,0,10*ROW('Sanitation Data'!I58)))</f>
        <v/>
      </c>
      <c r="DM64" s="297" t="str">
        <f ca="true">+IF(OFFSET('Sanitation Data'!$I$31,0,10*ROW('Sanitation Data'!I58))="","",OFFSET('Sanitation Data'!$I$31,0,10*ROW('Sanitation Data'!I58)))</f>
        <v/>
      </c>
      <c r="DN64" s="297" t="str">
        <f ca="true">+IF(OFFSET('Sanitation Data'!$I$32,0,10*ROW('Sanitation Data'!I58))="","",OFFSET('Sanitation Data'!$I$32,0,10*ROW('Sanitation Data'!I58)))</f>
        <v/>
      </c>
      <c r="DO64" s="297" t="str">
        <f ca="true">+IF(OFFSET('Hygiene Data'!$D$11,0,10*ROW('Hygiene Data'!D58))="","",OFFSET('Hygiene Data'!$D$11,0,10*ROW('Hygiene Data'!D58)))</f>
        <v/>
      </c>
      <c r="DP64" s="297" t="str">
        <f ca="true">+IF(OFFSET('Hygiene Data'!$D$12,0,10*ROW('Hygiene Data'!D58))="","",OFFSET('Hygiene Data'!$D$12,0,10*ROW('Hygiene Data'!D58)))</f>
        <v/>
      </c>
      <c r="DQ64" s="297" t="str">
        <f ca="true">+IF(OFFSET('Hygiene Data'!$D$13,0,10*ROW('Hygiene Data'!D58))="","",OFFSET('Hygiene Data'!$D$13,0,10*ROW('Hygiene Data'!D58)))</f>
        <v/>
      </c>
      <c r="DR64" s="297" t="str">
        <f ca="true">+IF(OFFSET('Hygiene Data'!$E$11,0,10*ROW('Hygiene Data'!E58))="","",OFFSET('Hygiene Data'!$E$11,0,10*ROW('Hygiene Data'!E58)))</f>
        <v/>
      </c>
      <c r="DS64" s="297" t="str">
        <f ca="true">+IF(OFFSET('Hygiene Data'!$E$12,0,10*ROW('Hygiene Data'!E58))="","",OFFSET('Hygiene Data'!$E$12,0,10*ROW('Hygiene Data'!E58)))</f>
        <v/>
      </c>
      <c r="DT64" s="297" t="str">
        <f ca="true">+IF(OFFSET('Hygiene Data'!$E$13,0,10*ROW('Hygiene Data'!E58))="","",OFFSET('Hygiene Data'!$E$13,0,10*ROW('Hygiene Data'!E58)))</f>
        <v/>
      </c>
      <c r="DU64" s="297" t="str">
        <f ca="true">+IF(OFFSET('Hygiene Data'!$F$11,0,10*ROW('Hygiene Data'!F58))="","",OFFSET('Hygiene Data'!$F$11,0,10*ROW('Hygiene Data'!F58)))</f>
        <v/>
      </c>
      <c r="DV64" s="297" t="str">
        <f ca="true">+IF(OFFSET('Hygiene Data'!$F$12,0,10*ROW('Hygiene Data'!F58))="","",OFFSET('Hygiene Data'!$F$12,0,10*ROW('Hygiene Data'!F58)))</f>
        <v/>
      </c>
      <c r="DW64" s="297" t="str">
        <f ca="true">+IF(OFFSET('Hygiene Data'!$F$13,0,10*ROW('Hygiene Data'!F58))="","",OFFSET('Hygiene Data'!$F$13,0,10*ROW('Hygiene Data'!F58)))</f>
        <v/>
      </c>
      <c r="DX64" s="297" t="str">
        <f ca="true">+IF(OFFSET('Hygiene Data'!$G$11,0,10*ROW('Hygiene Data'!G58))="","",OFFSET('Hygiene Data'!$G$11,0,10*ROW('Hygiene Data'!G58)))</f>
        <v/>
      </c>
      <c r="DY64" s="297" t="str">
        <f ca="true">+IF(OFFSET('Hygiene Data'!$G$12,0,10*ROW('Hygiene Data'!G58))="","",OFFSET('Hygiene Data'!$G$12,0,10*ROW('Hygiene Data'!G58)))</f>
        <v/>
      </c>
      <c r="DZ64" s="297" t="str">
        <f ca="true">+IF(OFFSET('Hygiene Data'!$G$13,0,10*ROW('Hygiene Data'!G58))="","",OFFSET('Hygiene Data'!$G$13,0,10*ROW('Hygiene Data'!G58)))</f>
        <v/>
      </c>
      <c r="EA64" s="297" t="str">
        <f ca="true">+IF(OFFSET('Hygiene Data'!$H$11,0,10*ROW('Hygiene Data'!H58))="","",OFFSET('Hygiene Data'!$H$11,0,10*ROW('Hygiene Data'!H58)))</f>
        <v/>
      </c>
      <c r="EB64" s="297" t="str">
        <f ca="true">+IF(OFFSET('Hygiene Data'!$H$12,0,10*ROW('Hygiene Data'!H58))="","",OFFSET('Hygiene Data'!$H$12,0,10*ROW('Hygiene Data'!H58)))</f>
        <v/>
      </c>
      <c r="EC64" s="297" t="str">
        <f ca="true">+IF(OFFSET('Hygiene Data'!$H$13,0,10*ROW('Hygiene Data'!H58))="","",OFFSET('Hygiene Data'!$H$13,0,10*ROW('Hygiene Data'!H58)))</f>
        <v/>
      </c>
      <c r="ED64" s="297" t="str">
        <f ca="true">+IF(OFFSET('Hygiene Data'!$I$11,0,10*ROW('Hygiene Data'!I58))="","",OFFSET('Hygiene Data'!$I$11,0,10*ROW('Hygiene Data'!I58)))</f>
        <v/>
      </c>
      <c r="EE64" s="297" t="str">
        <f ca="true">+IF(OFFSET('Hygiene Data'!$I$12,0,10*ROW('Hygiene Data'!I58))="","",OFFSET('Hygiene Data'!$I$12,0,10*ROW('Hygiene Data'!I58)))</f>
        <v/>
      </c>
      <c r="EF64" s="297"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53"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97"/>
      <c r="BS65" s="297" t="str">
        <f ca="true">+IF(OFFSET('Water Data'!$D$27,0,10*ROW('Water Data'!D59))="","",OFFSET('Water Data'!$D$27,0,10*ROW('Water Data'!D59)))</f>
        <v/>
      </c>
      <c r="BT65" s="297" t="str">
        <f ca="true">+IF(OFFSET('Water Data'!$D$28,0,10*ROW('Water Data'!D59))="","",OFFSET('Water Data'!$D$28,0,10*ROW('Water Data'!D59)))</f>
        <v/>
      </c>
      <c r="BU65" s="297" t="str">
        <f ca="true">+IF(OFFSET('Water Data'!$D$29,0,10*ROW('Water Data'!D59))="","",OFFSET('Water Data'!$D$29,0,10*ROW('Water Data'!D59)))</f>
        <v/>
      </c>
      <c r="BV65" s="297" t="str">
        <f ca="true">+IF(OFFSET('Water Data'!$E$27,0,10*ROW('Water Data'!E59))="","",OFFSET('Water Data'!$E$27,0,10*ROW('Water Data'!E59)))</f>
        <v/>
      </c>
      <c r="BW65" s="297" t="str">
        <f ca="true">+IF(OFFSET('Water Data'!$E$28,0,10*ROW('Water Data'!E59))="","",OFFSET('Water Data'!$E$28,0,10*ROW('Water Data'!E59)))</f>
        <v/>
      </c>
      <c r="BX65" s="297" t="str">
        <f ca="true">+IF(OFFSET('Water Data'!$E$29,0,10*ROW('Water Data'!E59))="","",OFFSET('Water Data'!$E$29,0,10*ROW('Water Data'!E59)))</f>
        <v/>
      </c>
      <c r="BY65" s="297" t="str">
        <f ca="true">+IF(OFFSET('Water Data'!$F$27,0,10*ROW('Water Data'!F59))="","",OFFSET('Water Data'!$F$27,0,10*ROW('Water Data'!F59)))</f>
        <v/>
      </c>
      <c r="BZ65" s="297" t="str">
        <f ca="true">+IF(OFFSET('Water Data'!$F$28,0,10*ROW('Water Data'!F59))="","",OFFSET('Water Data'!$F$28,0,10*ROW('Water Data'!F59)))</f>
        <v/>
      </c>
      <c r="CA65" s="297" t="str">
        <f ca="true">+IF(OFFSET('Water Data'!$F$29,0,10*ROW('Water Data'!F59))="","",OFFSET('Water Data'!$F$29,0,10*ROW('Water Data'!F59)))</f>
        <v/>
      </c>
      <c r="CB65" s="297" t="str">
        <f ca="true">+IF(OFFSET('Water Data'!$G$27,0,10*ROW('Water Data'!G59))="","",OFFSET('Water Data'!$G$27,0,10*ROW('Water Data'!G59)))</f>
        <v/>
      </c>
      <c r="CC65" s="297" t="str">
        <f ca="true">+IF(OFFSET('Water Data'!$G$28,0,10*ROW('Water Data'!G59))="","",OFFSET('Water Data'!$G$28,0,10*ROW('Water Data'!G59)))</f>
        <v/>
      </c>
      <c r="CD65" s="297" t="str">
        <f ca="true">+IF(OFFSET('Water Data'!$G$29,0,10*ROW('Water Data'!G59))="","",OFFSET('Water Data'!$G$29,0,10*ROW('Water Data'!G59)))</f>
        <v/>
      </c>
      <c r="CE65" s="297" t="str">
        <f ca="true">+IF(OFFSET('Water Data'!$H$27,0,10*ROW('Water Data'!H59))="","",OFFSET('Water Data'!$H$27,0,10*ROW('Water Data'!H59)))</f>
        <v/>
      </c>
      <c r="CF65" s="297" t="str">
        <f ca="true">+IF(OFFSET('Water Data'!$H$28,0,10*ROW('Water Data'!H59))="","",OFFSET('Water Data'!$H$28,0,10*ROW('Water Data'!H59)))</f>
        <v/>
      </c>
      <c r="CG65" s="297" t="str">
        <f ca="true">+IF(OFFSET('Water Data'!$H$29,0,10*ROW('Water Data'!H59))="","",OFFSET('Water Data'!$H$29,0,10*ROW('Water Data'!H59)))</f>
        <v/>
      </c>
      <c r="CH65" s="297" t="str">
        <f ca="true">+IF(OFFSET('Water Data'!$I$27,0,10*ROW('Water Data'!I59))="","",OFFSET('Water Data'!$I$27,0,10*ROW('Water Data'!I59)))</f>
        <v/>
      </c>
      <c r="CI65" s="297" t="str">
        <f ca="true">+IF(OFFSET('Water Data'!$I$28,0,10*ROW('Water Data'!I59))="","",OFFSET('Water Data'!$I$28,0,10*ROW('Water Data'!I59)))</f>
        <v/>
      </c>
      <c r="CJ65" s="297" t="str">
        <f ca="true">+IF(OFFSET('Water Data'!$I$29,0,10*ROW('Water Data'!I59))="","",OFFSET('Water Data'!$I$29,0,10*ROW('Water Data'!I59)))</f>
        <v/>
      </c>
      <c r="CK65" s="297" t="str">
        <f ca="true">+IF(OFFSET('Sanitation Data'!$D$28,0,10*ROW('Sanitation Data'!D59))="","",OFFSET('Sanitation Data'!$D$28,0,10*ROW('Sanitation Data'!D59)))</f>
        <v/>
      </c>
      <c r="CL65" s="297" t="str">
        <f ca="true">+IF(OFFSET('Sanitation Data'!$D$29,0,10*ROW('Sanitation Data'!D59))="","",OFFSET('Sanitation Data'!$D$29,0,10*ROW('Sanitation Data'!D59)))</f>
        <v/>
      </c>
      <c r="CM65" s="297" t="str">
        <f ca="true">+IF(OFFSET('Sanitation Data'!$D$30,0,10*ROW('Sanitation Data'!D59))="","",OFFSET('Sanitation Data'!$D$30,0,10*ROW('Sanitation Data'!D59)))</f>
        <v/>
      </c>
      <c r="CN65" s="297" t="str">
        <f ca="true">+IF(OFFSET('Sanitation Data'!$D$31,0,10*ROW('Sanitation Data'!D59))="","",OFFSET('Sanitation Data'!$D$31,0,10*ROW('Sanitation Data'!D59)))</f>
        <v/>
      </c>
      <c r="CO65" s="297" t="str">
        <f ca="true">+IF(OFFSET('Sanitation Data'!$D$32,0,10*ROW('Sanitation Data'!D59))="","",OFFSET('Sanitation Data'!$D$32,0,10*ROW('Sanitation Data'!D59)))</f>
        <v/>
      </c>
      <c r="CP65" s="297" t="str">
        <f ca="true">+IF(OFFSET('Sanitation Data'!$E$28,0,10*ROW('Sanitation Data'!E59))="","",OFFSET('Sanitation Data'!$E$28,0,10*ROW('Sanitation Data'!E59)))</f>
        <v/>
      </c>
      <c r="CQ65" s="297" t="str">
        <f ca="true">+IF(OFFSET('Sanitation Data'!$E$29,0,10*ROW('Sanitation Data'!E59))="","",OFFSET('Sanitation Data'!$E$29,0,10*ROW('Sanitation Data'!E59)))</f>
        <v/>
      </c>
      <c r="CR65" s="297" t="str">
        <f ca="true">+IF(OFFSET('Sanitation Data'!$E$30,0,10*ROW('Sanitation Data'!E59))="","",OFFSET('Sanitation Data'!$E$30,0,10*ROW('Sanitation Data'!E59)))</f>
        <v/>
      </c>
      <c r="CS65" s="297" t="str">
        <f ca="true">+IF(OFFSET('Sanitation Data'!$E$31,0,10*ROW('Sanitation Data'!E59))="","",OFFSET('Sanitation Data'!$E$31,0,10*ROW('Sanitation Data'!E59)))</f>
        <v/>
      </c>
      <c r="CT65" s="297" t="str">
        <f ca="true">+IF(OFFSET('Sanitation Data'!$E$32,0,10*ROW('Sanitation Data'!E59))="","",OFFSET('Sanitation Data'!$E$32,0,10*ROW('Sanitation Data'!E59)))</f>
        <v/>
      </c>
      <c r="CU65" s="297" t="str">
        <f ca="true">+IF(OFFSET('Sanitation Data'!$F$28,0,10*ROW('Sanitation Data'!F59))="","",OFFSET('Sanitation Data'!$F$28,0,10*ROW('Sanitation Data'!F59)))</f>
        <v/>
      </c>
      <c r="CV65" s="297" t="str">
        <f ca="true">+IF(OFFSET('Sanitation Data'!$F$29,0,10*ROW('Sanitation Data'!F59))="","",OFFSET('Sanitation Data'!$F$29,0,10*ROW('Sanitation Data'!F59)))</f>
        <v/>
      </c>
      <c r="CW65" s="297" t="str">
        <f ca="true">+IF(OFFSET('Sanitation Data'!$F$30,0,10*ROW('Sanitation Data'!F59))="","",OFFSET('Sanitation Data'!$F$30,0,10*ROW('Sanitation Data'!F59)))</f>
        <v/>
      </c>
      <c r="CX65" s="297" t="str">
        <f ca="true">+IF(OFFSET('Sanitation Data'!$F$31,0,10*ROW('Sanitation Data'!F59))="","",OFFSET('Sanitation Data'!$F$31,0,10*ROW('Sanitation Data'!F59)))</f>
        <v/>
      </c>
      <c r="CY65" s="297" t="str">
        <f ca="true">+IF(OFFSET('Sanitation Data'!$F$32,0,10*ROW('Sanitation Data'!F59))="","",OFFSET('Sanitation Data'!$F$32,0,10*ROW('Sanitation Data'!F59)))</f>
        <v/>
      </c>
      <c r="CZ65" s="297" t="str">
        <f ca="true">+IF(OFFSET('Sanitation Data'!$G$28,0,10*ROW('Sanitation Data'!G59))="","",OFFSET('Sanitation Data'!$G$28,0,10*ROW('Sanitation Data'!G59)))</f>
        <v/>
      </c>
      <c r="DA65" s="297" t="str">
        <f ca="true">+IF(OFFSET('Sanitation Data'!$G$29,0,10*ROW('Sanitation Data'!G59))="","",OFFSET('Sanitation Data'!$G$29,0,10*ROW('Sanitation Data'!G59)))</f>
        <v/>
      </c>
      <c r="DB65" s="297" t="str">
        <f ca="true">+IF(OFFSET('Sanitation Data'!$G$30,0,10*ROW('Sanitation Data'!G59))="","",OFFSET('Sanitation Data'!$G$30,0,10*ROW('Sanitation Data'!G59)))</f>
        <v/>
      </c>
      <c r="DC65" s="297" t="str">
        <f ca="true">+IF(OFFSET('Sanitation Data'!$G$31,0,10*ROW('Sanitation Data'!G59))="","",OFFSET('Sanitation Data'!$G$31,0,10*ROW('Sanitation Data'!G59)))</f>
        <v/>
      </c>
      <c r="DD65" s="297" t="str">
        <f ca="true">+IF(OFFSET('Sanitation Data'!$G$32,0,10*ROW('Sanitation Data'!G59))="","",OFFSET('Sanitation Data'!$G$32,0,10*ROW('Sanitation Data'!G59)))</f>
        <v/>
      </c>
      <c r="DE65" s="297" t="str">
        <f ca="true">+IF(OFFSET('Sanitation Data'!$H$28,0,10*ROW('Sanitation Data'!H59))="","",OFFSET('Sanitation Data'!$H$28,0,10*ROW('Sanitation Data'!H59)))</f>
        <v/>
      </c>
      <c r="DF65" s="297" t="str">
        <f ca="true">+IF(OFFSET('Sanitation Data'!$H$29,0,10*ROW('Sanitation Data'!H59))="","",OFFSET('Sanitation Data'!$H$29,0,10*ROW('Sanitation Data'!H59)))</f>
        <v/>
      </c>
      <c r="DG65" s="297" t="str">
        <f ca="true">+IF(OFFSET('Sanitation Data'!$H$30,0,10*ROW('Sanitation Data'!H59))="","",OFFSET('Sanitation Data'!$H$30,0,10*ROW('Sanitation Data'!H59)))</f>
        <v/>
      </c>
      <c r="DH65" s="297" t="str">
        <f ca="true">+IF(OFFSET('Sanitation Data'!$H$31,0,10*ROW('Sanitation Data'!H59))="","",OFFSET('Sanitation Data'!$H$31,0,10*ROW('Sanitation Data'!H59)))</f>
        <v/>
      </c>
      <c r="DI65" s="297" t="str">
        <f ca="true">+IF(OFFSET('Sanitation Data'!$H$32,0,10*ROW('Sanitation Data'!H59))="","",OFFSET('Sanitation Data'!$H$32,0,10*ROW('Sanitation Data'!H59)))</f>
        <v/>
      </c>
      <c r="DJ65" s="297" t="str">
        <f ca="true">+IF(OFFSET('Sanitation Data'!$I$28,0,10*ROW('Sanitation Data'!I59))="","",OFFSET('Sanitation Data'!$I$28,0,10*ROW('Sanitation Data'!I59)))</f>
        <v/>
      </c>
      <c r="DK65" s="297" t="str">
        <f ca="true">+IF(OFFSET('Sanitation Data'!$I$29,0,10*ROW('Sanitation Data'!I59))="","",OFFSET('Sanitation Data'!$I$29,0,10*ROW('Sanitation Data'!I59)))</f>
        <v/>
      </c>
      <c r="DL65" s="297" t="str">
        <f ca="true">+IF(OFFSET('Sanitation Data'!$I$30,0,10*ROW('Sanitation Data'!I59))="","",OFFSET('Sanitation Data'!$I$30,0,10*ROW('Sanitation Data'!I59)))</f>
        <v/>
      </c>
      <c r="DM65" s="297" t="str">
        <f ca="true">+IF(OFFSET('Sanitation Data'!$I$31,0,10*ROW('Sanitation Data'!I59))="","",OFFSET('Sanitation Data'!$I$31,0,10*ROW('Sanitation Data'!I59)))</f>
        <v/>
      </c>
      <c r="DN65" s="297" t="str">
        <f ca="true">+IF(OFFSET('Sanitation Data'!$I$32,0,10*ROW('Sanitation Data'!I59))="","",OFFSET('Sanitation Data'!$I$32,0,10*ROW('Sanitation Data'!I59)))</f>
        <v/>
      </c>
      <c r="DO65" s="297" t="str">
        <f ca="true">+IF(OFFSET('Hygiene Data'!$D$11,0,10*ROW('Hygiene Data'!D59))="","",OFFSET('Hygiene Data'!$D$11,0,10*ROW('Hygiene Data'!D59)))</f>
        <v/>
      </c>
      <c r="DP65" s="297" t="str">
        <f ca="true">+IF(OFFSET('Hygiene Data'!$D$12,0,10*ROW('Hygiene Data'!D59))="","",OFFSET('Hygiene Data'!$D$12,0,10*ROW('Hygiene Data'!D59)))</f>
        <v/>
      </c>
      <c r="DQ65" s="297" t="str">
        <f ca="true">+IF(OFFSET('Hygiene Data'!$D$13,0,10*ROW('Hygiene Data'!D59))="","",OFFSET('Hygiene Data'!$D$13,0,10*ROW('Hygiene Data'!D59)))</f>
        <v/>
      </c>
      <c r="DR65" s="297" t="str">
        <f ca="true">+IF(OFFSET('Hygiene Data'!$E$11,0,10*ROW('Hygiene Data'!E59))="","",OFFSET('Hygiene Data'!$E$11,0,10*ROW('Hygiene Data'!E59)))</f>
        <v/>
      </c>
      <c r="DS65" s="297" t="str">
        <f ca="true">+IF(OFFSET('Hygiene Data'!$E$12,0,10*ROW('Hygiene Data'!E59))="","",OFFSET('Hygiene Data'!$E$12,0,10*ROW('Hygiene Data'!E59)))</f>
        <v/>
      </c>
      <c r="DT65" s="297" t="str">
        <f ca="true">+IF(OFFSET('Hygiene Data'!$E$13,0,10*ROW('Hygiene Data'!E59))="","",OFFSET('Hygiene Data'!$E$13,0,10*ROW('Hygiene Data'!E59)))</f>
        <v/>
      </c>
      <c r="DU65" s="297" t="str">
        <f ca="true">+IF(OFFSET('Hygiene Data'!$F$11,0,10*ROW('Hygiene Data'!F59))="","",OFFSET('Hygiene Data'!$F$11,0,10*ROW('Hygiene Data'!F59)))</f>
        <v/>
      </c>
      <c r="DV65" s="297" t="str">
        <f ca="true">+IF(OFFSET('Hygiene Data'!$F$12,0,10*ROW('Hygiene Data'!F59))="","",OFFSET('Hygiene Data'!$F$12,0,10*ROW('Hygiene Data'!F59)))</f>
        <v/>
      </c>
      <c r="DW65" s="297" t="str">
        <f ca="true">+IF(OFFSET('Hygiene Data'!$F$13,0,10*ROW('Hygiene Data'!F59))="","",OFFSET('Hygiene Data'!$F$13,0,10*ROW('Hygiene Data'!F59)))</f>
        <v/>
      </c>
      <c r="DX65" s="297" t="str">
        <f ca="true">+IF(OFFSET('Hygiene Data'!$G$11,0,10*ROW('Hygiene Data'!G59))="","",OFFSET('Hygiene Data'!$G$11,0,10*ROW('Hygiene Data'!G59)))</f>
        <v/>
      </c>
      <c r="DY65" s="297" t="str">
        <f ca="true">+IF(OFFSET('Hygiene Data'!$G$12,0,10*ROW('Hygiene Data'!G59))="","",OFFSET('Hygiene Data'!$G$12,0,10*ROW('Hygiene Data'!G59)))</f>
        <v/>
      </c>
      <c r="DZ65" s="297" t="str">
        <f ca="true">+IF(OFFSET('Hygiene Data'!$G$13,0,10*ROW('Hygiene Data'!G59))="","",OFFSET('Hygiene Data'!$G$13,0,10*ROW('Hygiene Data'!G59)))</f>
        <v/>
      </c>
      <c r="EA65" s="297" t="str">
        <f ca="true">+IF(OFFSET('Hygiene Data'!$H$11,0,10*ROW('Hygiene Data'!H59))="","",OFFSET('Hygiene Data'!$H$11,0,10*ROW('Hygiene Data'!H59)))</f>
        <v/>
      </c>
      <c r="EB65" s="297" t="str">
        <f ca="true">+IF(OFFSET('Hygiene Data'!$H$12,0,10*ROW('Hygiene Data'!H59))="","",OFFSET('Hygiene Data'!$H$12,0,10*ROW('Hygiene Data'!H59)))</f>
        <v/>
      </c>
      <c r="EC65" s="297" t="str">
        <f ca="true">+IF(OFFSET('Hygiene Data'!$H$13,0,10*ROW('Hygiene Data'!H59))="","",OFFSET('Hygiene Data'!$H$13,0,10*ROW('Hygiene Data'!H59)))</f>
        <v/>
      </c>
      <c r="ED65" s="297" t="str">
        <f ca="true">+IF(OFFSET('Hygiene Data'!$I$11,0,10*ROW('Hygiene Data'!I59))="","",OFFSET('Hygiene Data'!$I$11,0,10*ROW('Hygiene Data'!I59)))</f>
        <v/>
      </c>
      <c r="EE65" s="297" t="str">
        <f ca="true">+IF(OFFSET('Hygiene Data'!$I$12,0,10*ROW('Hygiene Data'!I59))="","",OFFSET('Hygiene Data'!$I$12,0,10*ROW('Hygiene Data'!I59)))</f>
        <v/>
      </c>
      <c r="EF65" s="297"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53"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97"/>
      <c r="BS66" s="297" t="str">
        <f ca="true">+IF(OFFSET('Water Data'!$D$27,0,10*ROW('Water Data'!D60))="","",OFFSET('Water Data'!$D$27,0,10*ROW('Water Data'!D60)))</f>
        <v/>
      </c>
      <c r="BT66" s="297" t="str">
        <f ca="true">+IF(OFFSET('Water Data'!$D$28,0,10*ROW('Water Data'!D60))="","",OFFSET('Water Data'!$D$28,0,10*ROW('Water Data'!D60)))</f>
        <v/>
      </c>
      <c r="BU66" s="297" t="str">
        <f ca="true">+IF(OFFSET('Water Data'!$D$29,0,10*ROW('Water Data'!D60))="","",OFFSET('Water Data'!$D$29,0,10*ROW('Water Data'!D60)))</f>
        <v/>
      </c>
      <c r="BV66" s="297" t="str">
        <f ca="true">+IF(OFFSET('Water Data'!$E$27,0,10*ROW('Water Data'!E60))="","",OFFSET('Water Data'!$E$27,0,10*ROW('Water Data'!E60)))</f>
        <v/>
      </c>
      <c r="BW66" s="297" t="str">
        <f ca="true">+IF(OFFSET('Water Data'!$E$28,0,10*ROW('Water Data'!E60))="","",OFFSET('Water Data'!$E$28,0,10*ROW('Water Data'!E60)))</f>
        <v/>
      </c>
      <c r="BX66" s="297" t="str">
        <f ca="true">+IF(OFFSET('Water Data'!$E$29,0,10*ROW('Water Data'!E60))="","",OFFSET('Water Data'!$E$29,0,10*ROW('Water Data'!E60)))</f>
        <v/>
      </c>
      <c r="BY66" s="297" t="str">
        <f ca="true">+IF(OFFSET('Water Data'!$F$27,0,10*ROW('Water Data'!F60))="","",OFFSET('Water Data'!$F$27,0,10*ROW('Water Data'!F60)))</f>
        <v/>
      </c>
      <c r="BZ66" s="297" t="str">
        <f ca="true">+IF(OFFSET('Water Data'!$F$28,0,10*ROW('Water Data'!F60))="","",OFFSET('Water Data'!$F$28,0,10*ROW('Water Data'!F60)))</f>
        <v/>
      </c>
      <c r="CA66" s="297" t="str">
        <f ca="true">+IF(OFFSET('Water Data'!$F$29,0,10*ROW('Water Data'!F60))="","",OFFSET('Water Data'!$F$29,0,10*ROW('Water Data'!F60)))</f>
        <v/>
      </c>
      <c r="CB66" s="297" t="str">
        <f ca="true">+IF(OFFSET('Water Data'!$G$27,0,10*ROW('Water Data'!G60))="","",OFFSET('Water Data'!$G$27,0,10*ROW('Water Data'!G60)))</f>
        <v/>
      </c>
      <c r="CC66" s="297" t="str">
        <f ca="true">+IF(OFFSET('Water Data'!$G$28,0,10*ROW('Water Data'!G60))="","",OFFSET('Water Data'!$G$28,0,10*ROW('Water Data'!G60)))</f>
        <v/>
      </c>
      <c r="CD66" s="297" t="str">
        <f ca="true">+IF(OFFSET('Water Data'!$G$29,0,10*ROW('Water Data'!G60))="","",OFFSET('Water Data'!$G$29,0,10*ROW('Water Data'!G60)))</f>
        <v/>
      </c>
      <c r="CE66" s="297" t="str">
        <f ca="true">+IF(OFFSET('Water Data'!$H$27,0,10*ROW('Water Data'!H60))="","",OFFSET('Water Data'!$H$27,0,10*ROW('Water Data'!H60)))</f>
        <v/>
      </c>
      <c r="CF66" s="297" t="str">
        <f ca="true">+IF(OFFSET('Water Data'!$H$28,0,10*ROW('Water Data'!H60))="","",OFFSET('Water Data'!$H$28,0,10*ROW('Water Data'!H60)))</f>
        <v/>
      </c>
      <c r="CG66" s="297" t="str">
        <f ca="true">+IF(OFFSET('Water Data'!$H$29,0,10*ROW('Water Data'!H60))="","",OFFSET('Water Data'!$H$29,0,10*ROW('Water Data'!H60)))</f>
        <v/>
      </c>
      <c r="CH66" s="297" t="str">
        <f ca="true">+IF(OFFSET('Water Data'!$I$27,0,10*ROW('Water Data'!I60))="","",OFFSET('Water Data'!$I$27,0,10*ROW('Water Data'!I60)))</f>
        <v/>
      </c>
      <c r="CI66" s="297" t="str">
        <f ca="true">+IF(OFFSET('Water Data'!$I$28,0,10*ROW('Water Data'!I60))="","",OFFSET('Water Data'!$I$28,0,10*ROW('Water Data'!I60)))</f>
        <v/>
      </c>
      <c r="CJ66" s="297" t="str">
        <f ca="true">+IF(OFFSET('Water Data'!$I$29,0,10*ROW('Water Data'!I60))="","",OFFSET('Water Data'!$I$29,0,10*ROW('Water Data'!I60)))</f>
        <v/>
      </c>
      <c r="CK66" s="297" t="str">
        <f ca="true">+IF(OFFSET('Sanitation Data'!$D$28,0,10*ROW('Sanitation Data'!D60))="","",OFFSET('Sanitation Data'!$D$28,0,10*ROW('Sanitation Data'!D60)))</f>
        <v/>
      </c>
      <c r="CL66" s="297" t="str">
        <f ca="true">+IF(OFFSET('Sanitation Data'!$D$29,0,10*ROW('Sanitation Data'!D60))="","",OFFSET('Sanitation Data'!$D$29,0,10*ROW('Sanitation Data'!D60)))</f>
        <v/>
      </c>
      <c r="CM66" s="297" t="str">
        <f ca="true">+IF(OFFSET('Sanitation Data'!$D$30,0,10*ROW('Sanitation Data'!D60))="","",OFFSET('Sanitation Data'!$D$30,0,10*ROW('Sanitation Data'!D60)))</f>
        <v/>
      </c>
      <c r="CN66" s="297" t="str">
        <f ca="true">+IF(OFFSET('Sanitation Data'!$D$31,0,10*ROW('Sanitation Data'!D60))="","",OFFSET('Sanitation Data'!$D$31,0,10*ROW('Sanitation Data'!D60)))</f>
        <v/>
      </c>
      <c r="CO66" s="297" t="str">
        <f ca="true">+IF(OFFSET('Sanitation Data'!$D$32,0,10*ROW('Sanitation Data'!D60))="","",OFFSET('Sanitation Data'!$D$32,0,10*ROW('Sanitation Data'!D60)))</f>
        <v/>
      </c>
      <c r="CP66" s="297" t="str">
        <f ca="true">+IF(OFFSET('Sanitation Data'!$E$28,0,10*ROW('Sanitation Data'!E60))="","",OFFSET('Sanitation Data'!$E$28,0,10*ROW('Sanitation Data'!E60)))</f>
        <v/>
      </c>
      <c r="CQ66" s="297" t="str">
        <f ca="true">+IF(OFFSET('Sanitation Data'!$E$29,0,10*ROW('Sanitation Data'!E60))="","",OFFSET('Sanitation Data'!$E$29,0,10*ROW('Sanitation Data'!E60)))</f>
        <v/>
      </c>
      <c r="CR66" s="297" t="str">
        <f ca="true">+IF(OFFSET('Sanitation Data'!$E$30,0,10*ROW('Sanitation Data'!E60))="","",OFFSET('Sanitation Data'!$E$30,0,10*ROW('Sanitation Data'!E60)))</f>
        <v/>
      </c>
      <c r="CS66" s="297" t="str">
        <f ca="true">+IF(OFFSET('Sanitation Data'!$E$31,0,10*ROW('Sanitation Data'!E60))="","",OFFSET('Sanitation Data'!$E$31,0,10*ROW('Sanitation Data'!E60)))</f>
        <v/>
      </c>
      <c r="CT66" s="297" t="str">
        <f ca="true">+IF(OFFSET('Sanitation Data'!$E$32,0,10*ROW('Sanitation Data'!E60))="","",OFFSET('Sanitation Data'!$E$32,0,10*ROW('Sanitation Data'!E60)))</f>
        <v/>
      </c>
      <c r="CU66" s="297" t="str">
        <f ca="true">+IF(OFFSET('Sanitation Data'!$F$28,0,10*ROW('Sanitation Data'!F60))="","",OFFSET('Sanitation Data'!$F$28,0,10*ROW('Sanitation Data'!F60)))</f>
        <v/>
      </c>
      <c r="CV66" s="297" t="str">
        <f ca="true">+IF(OFFSET('Sanitation Data'!$F$29,0,10*ROW('Sanitation Data'!F60))="","",OFFSET('Sanitation Data'!$F$29,0,10*ROW('Sanitation Data'!F60)))</f>
        <v/>
      </c>
      <c r="CW66" s="297" t="str">
        <f ca="true">+IF(OFFSET('Sanitation Data'!$F$30,0,10*ROW('Sanitation Data'!F60))="","",OFFSET('Sanitation Data'!$F$30,0,10*ROW('Sanitation Data'!F60)))</f>
        <v/>
      </c>
      <c r="CX66" s="297" t="str">
        <f ca="true">+IF(OFFSET('Sanitation Data'!$F$31,0,10*ROW('Sanitation Data'!F60))="","",OFFSET('Sanitation Data'!$F$31,0,10*ROW('Sanitation Data'!F60)))</f>
        <v/>
      </c>
      <c r="CY66" s="297" t="str">
        <f ca="true">+IF(OFFSET('Sanitation Data'!$F$32,0,10*ROW('Sanitation Data'!F60))="","",OFFSET('Sanitation Data'!$F$32,0,10*ROW('Sanitation Data'!F60)))</f>
        <v/>
      </c>
      <c r="CZ66" s="297" t="str">
        <f ca="true">+IF(OFFSET('Sanitation Data'!$G$28,0,10*ROW('Sanitation Data'!G60))="","",OFFSET('Sanitation Data'!$G$28,0,10*ROW('Sanitation Data'!G60)))</f>
        <v/>
      </c>
      <c r="DA66" s="297" t="str">
        <f ca="true">+IF(OFFSET('Sanitation Data'!$G$29,0,10*ROW('Sanitation Data'!G60))="","",OFFSET('Sanitation Data'!$G$29,0,10*ROW('Sanitation Data'!G60)))</f>
        <v/>
      </c>
      <c r="DB66" s="297" t="str">
        <f ca="true">+IF(OFFSET('Sanitation Data'!$G$30,0,10*ROW('Sanitation Data'!G60))="","",OFFSET('Sanitation Data'!$G$30,0,10*ROW('Sanitation Data'!G60)))</f>
        <v/>
      </c>
      <c r="DC66" s="297" t="str">
        <f ca="true">+IF(OFFSET('Sanitation Data'!$G$31,0,10*ROW('Sanitation Data'!G60))="","",OFFSET('Sanitation Data'!$G$31,0,10*ROW('Sanitation Data'!G60)))</f>
        <v/>
      </c>
      <c r="DD66" s="297" t="str">
        <f ca="true">+IF(OFFSET('Sanitation Data'!$G$32,0,10*ROW('Sanitation Data'!G60))="","",OFFSET('Sanitation Data'!$G$32,0,10*ROW('Sanitation Data'!G60)))</f>
        <v/>
      </c>
      <c r="DE66" s="297" t="str">
        <f ca="true">+IF(OFFSET('Sanitation Data'!$H$28,0,10*ROW('Sanitation Data'!H60))="","",OFFSET('Sanitation Data'!$H$28,0,10*ROW('Sanitation Data'!H60)))</f>
        <v/>
      </c>
      <c r="DF66" s="297" t="str">
        <f ca="true">+IF(OFFSET('Sanitation Data'!$H$29,0,10*ROW('Sanitation Data'!H60))="","",OFFSET('Sanitation Data'!$H$29,0,10*ROW('Sanitation Data'!H60)))</f>
        <v/>
      </c>
      <c r="DG66" s="297" t="str">
        <f ca="true">+IF(OFFSET('Sanitation Data'!$H$30,0,10*ROW('Sanitation Data'!H60))="","",OFFSET('Sanitation Data'!$H$30,0,10*ROW('Sanitation Data'!H60)))</f>
        <v/>
      </c>
      <c r="DH66" s="297" t="str">
        <f ca="true">+IF(OFFSET('Sanitation Data'!$H$31,0,10*ROW('Sanitation Data'!H60))="","",OFFSET('Sanitation Data'!$H$31,0,10*ROW('Sanitation Data'!H60)))</f>
        <v/>
      </c>
      <c r="DI66" s="297" t="str">
        <f ca="true">+IF(OFFSET('Sanitation Data'!$H$32,0,10*ROW('Sanitation Data'!H60))="","",OFFSET('Sanitation Data'!$H$32,0,10*ROW('Sanitation Data'!H60)))</f>
        <v/>
      </c>
      <c r="DJ66" s="297" t="str">
        <f ca="true">+IF(OFFSET('Sanitation Data'!$I$28,0,10*ROW('Sanitation Data'!I60))="","",OFFSET('Sanitation Data'!$I$28,0,10*ROW('Sanitation Data'!I60)))</f>
        <v/>
      </c>
      <c r="DK66" s="297" t="str">
        <f ca="true">+IF(OFFSET('Sanitation Data'!$I$29,0,10*ROW('Sanitation Data'!I60))="","",OFFSET('Sanitation Data'!$I$29,0,10*ROW('Sanitation Data'!I60)))</f>
        <v/>
      </c>
      <c r="DL66" s="297" t="str">
        <f ca="true">+IF(OFFSET('Sanitation Data'!$I$30,0,10*ROW('Sanitation Data'!I60))="","",OFFSET('Sanitation Data'!$I$30,0,10*ROW('Sanitation Data'!I60)))</f>
        <v/>
      </c>
      <c r="DM66" s="297" t="str">
        <f ca="true">+IF(OFFSET('Sanitation Data'!$I$31,0,10*ROW('Sanitation Data'!I60))="","",OFFSET('Sanitation Data'!$I$31,0,10*ROW('Sanitation Data'!I60)))</f>
        <v/>
      </c>
      <c r="DN66" s="297" t="str">
        <f ca="true">+IF(OFFSET('Sanitation Data'!$I$32,0,10*ROW('Sanitation Data'!I60))="","",OFFSET('Sanitation Data'!$I$32,0,10*ROW('Sanitation Data'!I60)))</f>
        <v/>
      </c>
      <c r="DO66" s="297" t="str">
        <f ca="true">+IF(OFFSET('Hygiene Data'!$D$11,0,10*ROW('Hygiene Data'!D60))="","",OFFSET('Hygiene Data'!$D$11,0,10*ROW('Hygiene Data'!D60)))</f>
        <v/>
      </c>
      <c r="DP66" s="297" t="str">
        <f ca="true">+IF(OFFSET('Hygiene Data'!$D$12,0,10*ROW('Hygiene Data'!D60))="","",OFFSET('Hygiene Data'!$D$12,0,10*ROW('Hygiene Data'!D60)))</f>
        <v/>
      </c>
      <c r="DQ66" s="297" t="str">
        <f ca="true">+IF(OFFSET('Hygiene Data'!$D$13,0,10*ROW('Hygiene Data'!D60))="","",OFFSET('Hygiene Data'!$D$13,0,10*ROW('Hygiene Data'!D60)))</f>
        <v/>
      </c>
      <c r="DR66" s="297" t="str">
        <f ca="true">+IF(OFFSET('Hygiene Data'!$E$11,0,10*ROW('Hygiene Data'!E60))="","",OFFSET('Hygiene Data'!$E$11,0,10*ROW('Hygiene Data'!E60)))</f>
        <v/>
      </c>
      <c r="DS66" s="297" t="str">
        <f ca="true">+IF(OFFSET('Hygiene Data'!$E$12,0,10*ROW('Hygiene Data'!E60))="","",OFFSET('Hygiene Data'!$E$12,0,10*ROW('Hygiene Data'!E60)))</f>
        <v/>
      </c>
      <c r="DT66" s="297" t="str">
        <f ca="true">+IF(OFFSET('Hygiene Data'!$E$13,0,10*ROW('Hygiene Data'!E60))="","",OFFSET('Hygiene Data'!$E$13,0,10*ROW('Hygiene Data'!E60)))</f>
        <v/>
      </c>
      <c r="DU66" s="297" t="str">
        <f ca="true">+IF(OFFSET('Hygiene Data'!$F$11,0,10*ROW('Hygiene Data'!F60))="","",OFFSET('Hygiene Data'!$F$11,0,10*ROW('Hygiene Data'!F60)))</f>
        <v/>
      </c>
      <c r="DV66" s="297" t="str">
        <f ca="true">+IF(OFFSET('Hygiene Data'!$F$12,0,10*ROW('Hygiene Data'!F60))="","",OFFSET('Hygiene Data'!$F$12,0,10*ROW('Hygiene Data'!F60)))</f>
        <v/>
      </c>
      <c r="DW66" s="297" t="str">
        <f ca="true">+IF(OFFSET('Hygiene Data'!$F$13,0,10*ROW('Hygiene Data'!F60))="","",OFFSET('Hygiene Data'!$F$13,0,10*ROW('Hygiene Data'!F60)))</f>
        <v/>
      </c>
      <c r="DX66" s="297" t="str">
        <f ca="true">+IF(OFFSET('Hygiene Data'!$G$11,0,10*ROW('Hygiene Data'!G60))="","",OFFSET('Hygiene Data'!$G$11,0,10*ROW('Hygiene Data'!G60)))</f>
        <v/>
      </c>
      <c r="DY66" s="297" t="str">
        <f ca="true">+IF(OFFSET('Hygiene Data'!$G$12,0,10*ROW('Hygiene Data'!G60))="","",OFFSET('Hygiene Data'!$G$12,0,10*ROW('Hygiene Data'!G60)))</f>
        <v/>
      </c>
      <c r="DZ66" s="297" t="str">
        <f ca="true">+IF(OFFSET('Hygiene Data'!$G$13,0,10*ROW('Hygiene Data'!G60))="","",OFFSET('Hygiene Data'!$G$13,0,10*ROW('Hygiene Data'!G60)))</f>
        <v/>
      </c>
      <c r="EA66" s="297" t="str">
        <f ca="true">+IF(OFFSET('Hygiene Data'!$H$11,0,10*ROW('Hygiene Data'!H60))="","",OFFSET('Hygiene Data'!$H$11,0,10*ROW('Hygiene Data'!H60)))</f>
        <v/>
      </c>
      <c r="EB66" s="297" t="str">
        <f ca="true">+IF(OFFSET('Hygiene Data'!$H$12,0,10*ROW('Hygiene Data'!H60))="","",OFFSET('Hygiene Data'!$H$12,0,10*ROW('Hygiene Data'!H60)))</f>
        <v/>
      </c>
      <c r="EC66" s="297" t="str">
        <f ca="true">+IF(OFFSET('Hygiene Data'!$H$13,0,10*ROW('Hygiene Data'!H60))="","",OFFSET('Hygiene Data'!$H$13,0,10*ROW('Hygiene Data'!H60)))</f>
        <v/>
      </c>
      <c r="ED66" s="297" t="str">
        <f ca="true">+IF(OFFSET('Hygiene Data'!$I$11,0,10*ROW('Hygiene Data'!I60))="","",OFFSET('Hygiene Data'!$I$11,0,10*ROW('Hygiene Data'!I60)))</f>
        <v/>
      </c>
      <c r="EE66" s="297" t="str">
        <f ca="true">+IF(OFFSET('Hygiene Data'!$I$12,0,10*ROW('Hygiene Data'!I60))="","",OFFSET('Hygiene Data'!$I$12,0,10*ROW('Hygiene Data'!I60)))</f>
        <v/>
      </c>
      <c r="EF66" s="297"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53"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97"/>
      <c r="BS67" s="297" t="str">
        <f ca="true">+IF(OFFSET('Water Data'!$D$27,0,10*ROW('Water Data'!D61))="","",OFFSET('Water Data'!$D$27,0,10*ROW('Water Data'!D61)))</f>
        <v/>
      </c>
      <c r="BT67" s="297" t="str">
        <f ca="true">+IF(OFFSET('Water Data'!$D$28,0,10*ROW('Water Data'!D61))="","",OFFSET('Water Data'!$D$28,0,10*ROW('Water Data'!D61)))</f>
        <v/>
      </c>
      <c r="BU67" s="297" t="str">
        <f ca="true">+IF(OFFSET('Water Data'!$D$29,0,10*ROW('Water Data'!D61))="","",OFFSET('Water Data'!$D$29,0,10*ROW('Water Data'!D61)))</f>
        <v/>
      </c>
      <c r="BV67" s="297" t="str">
        <f ca="true">+IF(OFFSET('Water Data'!$E$27,0,10*ROW('Water Data'!E61))="","",OFFSET('Water Data'!$E$27,0,10*ROW('Water Data'!E61)))</f>
        <v/>
      </c>
      <c r="BW67" s="297" t="str">
        <f ca="true">+IF(OFFSET('Water Data'!$E$28,0,10*ROW('Water Data'!E61))="","",OFFSET('Water Data'!$E$28,0,10*ROW('Water Data'!E61)))</f>
        <v/>
      </c>
      <c r="BX67" s="297" t="str">
        <f ca="true">+IF(OFFSET('Water Data'!$E$29,0,10*ROW('Water Data'!E61))="","",OFFSET('Water Data'!$E$29,0,10*ROW('Water Data'!E61)))</f>
        <v/>
      </c>
      <c r="BY67" s="297" t="str">
        <f ca="true">+IF(OFFSET('Water Data'!$F$27,0,10*ROW('Water Data'!F61))="","",OFFSET('Water Data'!$F$27,0,10*ROW('Water Data'!F61)))</f>
        <v/>
      </c>
      <c r="BZ67" s="297" t="str">
        <f ca="true">+IF(OFFSET('Water Data'!$F$28,0,10*ROW('Water Data'!F61))="","",OFFSET('Water Data'!$F$28,0,10*ROW('Water Data'!F61)))</f>
        <v/>
      </c>
      <c r="CA67" s="297" t="str">
        <f ca="true">+IF(OFFSET('Water Data'!$F$29,0,10*ROW('Water Data'!F61))="","",OFFSET('Water Data'!$F$29,0,10*ROW('Water Data'!F61)))</f>
        <v/>
      </c>
      <c r="CB67" s="297" t="str">
        <f ca="true">+IF(OFFSET('Water Data'!$G$27,0,10*ROW('Water Data'!G61))="","",OFFSET('Water Data'!$G$27,0,10*ROW('Water Data'!G61)))</f>
        <v/>
      </c>
      <c r="CC67" s="297" t="str">
        <f ca="true">+IF(OFFSET('Water Data'!$G$28,0,10*ROW('Water Data'!G61))="","",OFFSET('Water Data'!$G$28,0,10*ROW('Water Data'!G61)))</f>
        <v/>
      </c>
      <c r="CD67" s="297" t="str">
        <f ca="true">+IF(OFFSET('Water Data'!$G$29,0,10*ROW('Water Data'!G61))="","",OFFSET('Water Data'!$G$29,0,10*ROW('Water Data'!G61)))</f>
        <v/>
      </c>
      <c r="CE67" s="297" t="str">
        <f ca="true">+IF(OFFSET('Water Data'!$H$27,0,10*ROW('Water Data'!H61))="","",OFFSET('Water Data'!$H$27,0,10*ROW('Water Data'!H61)))</f>
        <v/>
      </c>
      <c r="CF67" s="297" t="str">
        <f ca="true">+IF(OFFSET('Water Data'!$H$28,0,10*ROW('Water Data'!H61))="","",OFFSET('Water Data'!$H$28,0,10*ROW('Water Data'!H61)))</f>
        <v/>
      </c>
      <c r="CG67" s="297" t="str">
        <f ca="true">+IF(OFFSET('Water Data'!$H$29,0,10*ROW('Water Data'!H61))="","",OFFSET('Water Data'!$H$29,0,10*ROW('Water Data'!H61)))</f>
        <v/>
      </c>
      <c r="CH67" s="297" t="str">
        <f ca="true">+IF(OFFSET('Water Data'!$I$27,0,10*ROW('Water Data'!I61))="","",OFFSET('Water Data'!$I$27,0,10*ROW('Water Data'!I61)))</f>
        <v/>
      </c>
      <c r="CI67" s="297" t="str">
        <f ca="true">+IF(OFFSET('Water Data'!$I$28,0,10*ROW('Water Data'!I61))="","",OFFSET('Water Data'!$I$28,0,10*ROW('Water Data'!I61)))</f>
        <v/>
      </c>
      <c r="CJ67" s="297" t="str">
        <f ca="true">+IF(OFFSET('Water Data'!$I$29,0,10*ROW('Water Data'!I61))="","",OFFSET('Water Data'!$I$29,0,10*ROW('Water Data'!I61)))</f>
        <v/>
      </c>
      <c r="CK67" s="297" t="str">
        <f ca="true">+IF(OFFSET('Sanitation Data'!$D$28,0,10*ROW('Sanitation Data'!D61))="","",OFFSET('Sanitation Data'!$D$28,0,10*ROW('Sanitation Data'!D61)))</f>
        <v/>
      </c>
      <c r="CL67" s="297" t="str">
        <f ca="true">+IF(OFFSET('Sanitation Data'!$D$29,0,10*ROW('Sanitation Data'!D61))="","",OFFSET('Sanitation Data'!$D$29,0,10*ROW('Sanitation Data'!D61)))</f>
        <v/>
      </c>
      <c r="CM67" s="297" t="str">
        <f ca="true">+IF(OFFSET('Sanitation Data'!$D$30,0,10*ROW('Sanitation Data'!D61))="","",OFFSET('Sanitation Data'!$D$30,0,10*ROW('Sanitation Data'!D61)))</f>
        <v/>
      </c>
      <c r="CN67" s="297" t="str">
        <f ca="true">+IF(OFFSET('Sanitation Data'!$D$31,0,10*ROW('Sanitation Data'!D61))="","",OFFSET('Sanitation Data'!$D$31,0,10*ROW('Sanitation Data'!D61)))</f>
        <v/>
      </c>
      <c r="CO67" s="297" t="str">
        <f ca="true">+IF(OFFSET('Sanitation Data'!$D$32,0,10*ROW('Sanitation Data'!D61))="","",OFFSET('Sanitation Data'!$D$32,0,10*ROW('Sanitation Data'!D61)))</f>
        <v/>
      </c>
      <c r="CP67" s="297" t="str">
        <f ca="true">+IF(OFFSET('Sanitation Data'!$E$28,0,10*ROW('Sanitation Data'!E61))="","",OFFSET('Sanitation Data'!$E$28,0,10*ROW('Sanitation Data'!E61)))</f>
        <v/>
      </c>
      <c r="CQ67" s="297" t="str">
        <f ca="true">+IF(OFFSET('Sanitation Data'!$E$29,0,10*ROW('Sanitation Data'!E61))="","",OFFSET('Sanitation Data'!$E$29,0,10*ROW('Sanitation Data'!E61)))</f>
        <v/>
      </c>
      <c r="CR67" s="297" t="str">
        <f ca="true">+IF(OFFSET('Sanitation Data'!$E$30,0,10*ROW('Sanitation Data'!E61))="","",OFFSET('Sanitation Data'!$E$30,0,10*ROW('Sanitation Data'!E61)))</f>
        <v/>
      </c>
      <c r="CS67" s="297" t="str">
        <f ca="true">+IF(OFFSET('Sanitation Data'!$E$31,0,10*ROW('Sanitation Data'!E61))="","",OFFSET('Sanitation Data'!$E$31,0,10*ROW('Sanitation Data'!E61)))</f>
        <v/>
      </c>
      <c r="CT67" s="297" t="str">
        <f ca="true">+IF(OFFSET('Sanitation Data'!$E$32,0,10*ROW('Sanitation Data'!E61))="","",OFFSET('Sanitation Data'!$E$32,0,10*ROW('Sanitation Data'!E61)))</f>
        <v/>
      </c>
      <c r="CU67" s="297" t="str">
        <f ca="true">+IF(OFFSET('Sanitation Data'!$F$28,0,10*ROW('Sanitation Data'!F61))="","",OFFSET('Sanitation Data'!$F$28,0,10*ROW('Sanitation Data'!F61)))</f>
        <v/>
      </c>
      <c r="CV67" s="297" t="str">
        <f ca="true">+IF(OFFSET('Sanitation Data'!$F$29,0,10*ROW('Sanitation Data'!F61))="","",OFFSET('Sanitation Data'!$F$29,0,10*ROW('Sanitation Data'!F61)))</f>
        <v/>
      </c>
      <c r="CW67" s="297" t="str">
        <f ca="true">+IF(OFFSET('Sanitation Data'!$F$30,0,10*ROW('Sanitation Data'!F61))="","",OFFSET('Sanitation Data'!$F$30,0,10*ROW('Sanitation Data'!F61)))</f>
        <v/>
      </c>
      <c r="CX67" s="297" t="str">
        <f ca="true">+IF(OFFSET('Sanitation Data'!$F$31,0,10*ROW('Sanitation Data'!F61))="","",OFFSET('Sanitation Data'!$F$31,0,10*ROW('Sanitation Data'!F61)))</f>
        <v/>
      </c>
      <c r="CY67" s="297" t="str">
        <f ca="true">+IF(OFFSET('Sanitation Data'!$F$32,0,10*ROW('Sanitation Data'!F61))="","",OFFSET('Sanitation Data'!$F$32,0,10*ROW('Sanitation Data'!F61)))</f>
        <v/>
      </c>
      <c r="CZ67" s="297" t="str">
        <f ca="true">+IF(OFFSET('Sanitation Data'!$G$28,0,10*ROW('Sanitation Data'!G61))="","",OFFSET('Sanitation Data'!$G$28,0,10*ROW('Sanitation Data'!G61)))</f>
        <v/>
      </c>
      <c r="DA67" s="297" t="str">
        <f ca="true">+IF(OFFSET('Sanitation Data'!$G$29,0,10*ROW('Sanitation Data'!G61))="","",OFFSET('Sanitation Data'!$G$29,0,10*ROW('Sanitation Data'!G61)))</f>
        <v/>
      </c>
      <c r="DB67" s="297" t="str">
        <f ca="true">+IF(OFFSET('Sanitation Data'!$G$30,0,10*ROW('Sanitation Data'!G61))="","",OFFSET('Sanitation Data'!$G$30,0,10*ROW('Sanitation Data'!G61)))</f>
        <v/>
      </c>
      <c r="DC67" s="297" t="str">
        <f ca="true">+IF(OFFSET('Sanitation Data'!$G$31,0,10*ROW('Sanitation Data'!G61))="","",OFFSET('Sanitation Data'!$G$31,0,10*ROW('Sanitation Data'!G61)))</f>
        <v/>
      </c>
      <c r="DD67" s="297" t="str">
        <f ca="true">+IF(OFFSET('Sanitation Data'!$G$32,0,10*ROW('Sanitation Data'!G61))="","",OFFSET('Sanitation Data'!$G$32,0,10*ROW('Sanitation Data'!G61)))</f>
        <v/>
      </c>
      <c r="DE67" s="297" t="str">
        <f ca="true">+IF(OFFSET('Sanitation Data'!$H$28,0,10*ROW('Sanitation Data'!H61))="","",OFFSET('Sanitation Data'!$H$28,0,10*ROW('Sanitation Data'!H61)))</f>
        <v/>
      </c>
      <c r="DF67" s="297" t="str">
        <f ca="true">+IF(OFFSET('Sanitation Data'!$H$29,0,10*ROW('Sanitation Data'!H61))="","",OFFSET('Sanitation Data'!$H$29,0,10*ROW('Sanitation Data'!H61)))</f>
        <v/>
      </c>
      <c r="DG67" s="297" t="str">
        <f ca="true">+IF(OFFSET('Sanitation Data'!$H$30,0,10*ROW('Sanitation Data'!H61))="","",OFFSET('Sanitation Data'!$H$30,0,10*ROW('Sanitation Data'!H61)))</f>
        <v/>
      </c>
      <c r="DH67" s="297" t="str">
        <f ca="true">+IF(OFFSET('Sanitation Data'!$H$31,0,10*ROW('Sanitation Data'!H61))="","",OFFSET('Sanitation Data'!$H$31,0,10*ROW('Sanitation Data'!H61)))</f>
        <v/>
      </c>
      <c r="DI67" s="297" t="str">
        <f ca="true">+IF(OFFSET('Sanitation Data'!$H$32,0,10*ROW('Sanitation Data'!H61))="","",OFFSET('Sanitation Data'!$H$32,0,10*ROW('Sanitation Data'!H61)))</f>
        <v/>
      </c>
      <c r="DJ67" s="297" t="str">
        <f ca="true">+IF(OFFSET('Sanitation Data'!$I$28,0,10*ROW('Sanitation Data'!I61))="","",OFFSET('Sanitation Data'!$I$28,0,10*ROW('Sanitation Data'!I61)))</f>
        <v/>
      </c>
      <c r="DK67" s="297" t="str">
        <f ca="true">+IF(OFFSET('Sanitation Data'!$I$29,0,10*ROW('Sanitation Data'!I61))="","",OFFSET('Sanitation Data'!$I$29,0,10*ROW('Sanitation Data'!I61)))</f>
        <v/>
      </c>
      <c r="DL67" s="297" t="str">
        <f ca="true">+IF(OFFSET('Sanitation Data'!$I$30,0,10*ROW('Sanitation Data'!I61))="","",OFFSET('Sanitation Data'!$I$30,0,10*ROW('Sanitation Data'!I61)))</f>
        <v/>
      </c>
      <c r="DM67" s="297" t="str">
        <f ca="true">+IF(OFFSET('Sanitation Data'!$I$31,0,10*ROW('Sanitation Data'!I61))="","",OFFSET('Sanitation Data'!$I$31,0,10*ROW('Sanitation Data'!I61)))</f>
        <v/>
      </c>
      <c r="DN67" s="297" t="str">
        <f ca="true">+IF(OFFSET('Sanitation Data'!$I$32,0,10*ROW('Sanitation Data'!I61))="","",OFFSET('Sanitation Data'!$I$32,0,10*ROW('Sanitation Data'!I61)))</f>
        <v/>
      </c>
      <c r="DO67" s="297" t="str">
        <f ca="true">+IF(OFFSET('Hygiene Data'!$D$11,0,10*ROW('Hygiene Data'!D61))="","",OFFSET('Hygiene Data'!$D$11,0,10*ROW('Hygiene Data'!D61)))</f>
        <v/>
      </c>
      <c r="DP67" s="297" t="str">
        <f ca="true">+IF(OFFSET('Hygiene Data'!$D$12,0,10*ROW('Hygiene Data'!D61))="","",OFFSET('Hygiene Data'!$D$12,0,10*ROW('Hygiene Data'!D61)))</f>
        <v/>
      </c>
      <c r="DQ67" s="297" t="str">
        <f ca="true">+IF(OFFSET('Hygiene Data'!$D$13,0,10*ROW('Hygiene Data'!D61))="","",OFFSET('Hygiene Data'!$D$13,0,10*ROW('Hygiene Data'!D61)))</f>
        <v/>
      </c>
      <c r="DR67" s="297" t="str">
        <f ca="true">+IF(OFFSET('Hygiene Data'!$E$11,0,10*ROW('Hygiene Data'!E61))="","",OFFSET('Hygiene Data'!$E$11,0,10*ROW('Hygiene Data'!E61)))</f>
        <v/>
      </c>
      <c r="DS67" s="297" t="str">
        <f ca="true">+IF(OFFSET('Hygiene Data'!$E$12,0,10*ROW('Hygiene Data'!E61))="","",OFFSET('Hygiene Data'!$E$12,0,10*ROW('Hygiene Data'!E61)))</f>
        <v/>
      </c>
      <c r="DT67" s="297" t="str">
        <f ca="true">+IF(OFFSET('Hygiene Data'!$E$13,0,10*ROW('Hygiene Data'!E61))="","",OFFSET('Hygiene Data'!$E$13,0,10*ROW('Hygiene Data'!E61)))</f>
        <v/>
      </c>
      <c r="DU67" s="297" t="str">
        <f ca="true">+IF(OFFSET('Hygiene Data'!$F$11,0,10*ROW('Hygiene Data'!F61))="","",OFFSET('Hygiene Data'!$F$11,0,10*ROW('Hygiene Data'!F61)))</f>
        <v/>
      </c>
      <c r="DV67" s="297" t="str">
        <f ca="true">+IF(OFFSET('Hygiene Data'!$F$12,0,10*ROW('Hygiene Data'!F61))="","",OFFSET('Hygiene Data'!$F$12,0,10*ROW('Hygiene Data'!F61)))</f>
        <v/>
      </c>
      <c r="DW67" s="297" t="str">
        <f ca="true">+IF(OFFSET('Hygiene Data'!$F$13,0,10*ROW('Hygiene Data'!F61))="","",OFFSET('Hygiene Data'!$F$13,0,10*ROW('Hygiene Data'!F61)))</f>
        <v/>
      </c>
      <c r="DX67" s="297" t="str">
        <f ca="true">+IF(OFFSET('Hygiene Data'!$G$11,0,10*ROW('Hygiene Data'!G61))="","",OFFSET('Hygiene Data'!$G$11,0,10*ROW('Hygiene Data'!G61)))</f>
        <v/>
      </c>
      <c r="DY67" s="297" t="str">
        <f ca="true">+IF(OFFSET('Hygiene Data'!$G$12,0,10*ROW('Hygiene Data'!G61))="","",OFFSET('Hygiene Data'!$G$12,0,10*ROW('Hygiene Data'!G61)))</f>
        <v/>
      </c>
      <c r="DZ67" s="297" t="str">
        <f ca="true">+IF(OFFSET('Hygiene Data'!$G$13,0,10*ROW('Hygiene Data'!G61))="","",OFFSET('Hygiene Data'!$G$13,0,10*ROW('Hygiene Data'!G61)))</f>
        <v/>
      </c>
      <c r="EA67" s="297" t="str">
        <f ca="true">+IF(OFFSET('Hygiene Data'!$H$11,0,10*ROW('Hygiene Data'!H61))="","",OFFSET('Hygiene Data'!$H$11,0,10*ROW('Hygiene Data'!H61)))</f>
        <v/>
      </c>
      <c r="EB67" s="297" t="str">
        <f ca="true">+IF(OFFSET('Hygiene Data'!$H$12,0,10*ROW('Hygiene Data'!H61))="","",OFFSET('Hygiene Data'!$H$12,0,10*ROW('Hygiene Data'!H61)))</f>
        <v/>
      </c>
      <c r="EC67" s="297" t="str">
        <f ca="true">+IF(OFFSET('Hygiene Data'!$H$13,0,10*ROW('Hygiene Data'!H61))="","",OFFSET('Hygiene Data'!$H$13,0,10*ROW('Hygiene Data'!H61)))</f>
        <v/>
      </c>
      <c r="ED67" s="297" t="str">
        <f ca="true">+IF(OFFSET('Hygiene Data'!$I$11,0,10*ROW('Hygiene Data'!I61))="","",OFFSET('Hygiene Data'!$I$11,0,10*ROW('Hygiene Data'!I61)))</f>
        <v/>
      </c>
      <c r="EE67" s="297" t="str">
        <f ca="true">+IF(OFFSET('Hygiene Data'!$I$12,0,10*ROW('Hygiene Data'!I61))="","",OFFSET('Hygiene Data'!$I$12,0,10*ROW('Hygiene Data'!I61)))</f>
        <v/>
      </c>
      <c r="EF67" s="297"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53"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97"/>
      <c r="BS68" s="297" t="str">
        <f ca="true">+IF(OFFSET('Water Data'!$D$27,0,10*ROW('Water Data'!D62))="","",OFFSET('Water Data'!$D$27,0,10*ROW('Water Data'!D62)))</f>
        <v/>
      </c>
      <c r="BT68" s="297" t="str">
        <f ca="true">+IF(OFFSET('Water Data'!$D$28,0,10*ROW('Water Data'!D62))="","",OFFSET('Water Data'!$D$28,0,10*ROW('Water Data'!D62)))</f>
        <v/>
      </c>
      <c r="BU68" s="297" t="str">
        <f ca="true">+IF(OFFSET('Water Data'!$D$29,0,10*ROW('Water Data'!D62))="","",OFFSET('Water Data'!$D$29,0,10*ROW('Water Data'!D62)))</f>
        <v/>
      </c>
      <c r="BV68" s="297" t="str">
        <f ca="true">+IF(OFFSET('Water Data'!$E$27,0,10*ROW('Water Data'!E62))="","",OFFSET('Water Data'!$E$27,0,10*ROW('Water Data'!E62)))</f>
        <v/>
      </c>
      <c r="BW68" s="297" t="str">
        <f ca="true">+IF(OFFSET('Water Data'!$E$28,0,10*ROW('Water Data'!E62))="","",OFFSET('Water Data'!$E$28,0,10*ROW('Water Data'!E62)))</f>
        <v/>
      </c>
      <c r="BX68" s="297" t="str">
        <f ca="true">+IF(OFFSET('Water Data'!$E$29,0,10*ROW('Water Data'!E62))="","",OFFSET('Water Data'!$E$29,0,10*ROW('Water Data'!E62)))</f>
        <v/>
      </c>
      <c r="BY68" s="297" t="str">
        <f ca="true">+IF(OFFSET('Water Data'!$F$27,0,10*ROW('Water Data'!F62))="","",OFFSET('Water Data'!$F$27,0,10*ROW('Water Data'!F62)))</f>
        <v/>
      </c>
      <c r="BZ68" s="297" t="str">
        <f ca="true">+IF(OFFSET('Water Data'!$F$28,0,10*ROW('Water Data'!F62))="","",OFFSET('Water Data'!$F$28,0,10*ROW('Water Data'!F62)))</f>
        <v/>
      </c>
      <c r="CA68" s="297" t="str">
        <f ca="true">+IF(OFFSET('Water Data'!$F$29,0,10*ROW('Water Data'!F62))="","",OFFSET('Water Data'!$F$29,0,10*ROW('Water Data'!F62)))</f>
        <v/>
      </c>
      <c r="CB68" s="297" t="str">
        <f ca="true">+IF(OFFSET('Water Data'!$G$27,0,10*ROW('Water Data'!G62))="","",OFFSET('Water Data'!$G$27,0,10*ROW('Water Data'!G62)))</f>
        <v/>
      </c>
      <c r="CC68" s="297" t="str">
        <f ca="true">+IF(OFFSET('Water Data'!$G$28,0,10*ROW('Water Data'!G62))="","",OFFSET('Water Data'!$G$28,0,10*ROW('Water Data'!G62)))</f>
        <v/>
      </c>
      <c r="CD68" s="297" t="str">
        <f ca="true">+IF(OFFSET('Water Data'!$G$29,0,10*ROW('Water Data'!G62))="","",OFFSET('Water Data'!$G$29,0,10*ROW('Water Data'!G62)))</f>
        <v/>
      </c>
      <c r="CE68" s="297" t="str">
        <f ca="true">+IF(OFFSET('Water Data'!$H$27,0,10*ROW('Water Data'!H62))="","",OFFSET('Water Data'!$H$27,0,10*ROW('Water Data'!H62)))</f>
        <v/>
      </c>
      <c r="CF68" s="297" t="str">
        <f ca="true">+IF(OFFSET('Water Data'!$H$28,0,10*ROW('Water Data'!H62))="","",OFFSET('Water Data'!$H$28,0,10*ROW('Water Data'!H62)))</f>
        <v/>
      </c>
      <c r="CG68" s="297" t="str">
        <f ca="true">+IF(OFFSET('Water Data'!$H$29,0,10*ROW('Water Data'!H62))="","",OFFSET('Water Data'!$H$29,0,10*ROW('Water Data'!H62)))</f>
        <v/>
      </c>
      <c r="CH68" s="297" t="str">
        <f ca="true">+IF(OFFSET('Water Data'!$I$27,0,10*ROW('Water Data'!I62))="","",OFFSET('Water Data'!$I$27,0,10*ROW('Water Data'!I62)))</f>
        <v/>
      </c>
      <c r="CI68" s="297" t="str">
        <f ca="true">+IF(OFFSET('Water Data'!$I$28,0,10*ROW('Water Data'!I62))="","",OFFSET('Water Data'!$I$28,0,10*ROW('Water Data'!I62)))</f>
        <v/>
      </c>
      <c r="CJ68" s="297" t="str">
        <f ca="true">+IF(OFFSET('Water Data'!$I$29,0,10*ROW('Water Data'!I62))="","",OFFSET('Water Data'!$I$29,0,10*ROW('Water Data'!I62)))</f>
        <v/>
      </c>
      <c r="CK68" s="297" t="str">
        <f ca="true">+IF(OFFSET('Sanitation Data'!$D$28,0,10*ROW('Sanitation Data'!D62))="","",OFFSET('Sanitation Data'!$D$28,0,10*ROW('Sanitation Data'!D62)))</f>
        <v/>
      </c>
      <c r="CL68" s="297" t="str">
        <f ca="true">+IF(OFFSET('Sanitation Data'!$D$29,0,10*ROW('Sanitation Data'!D62))="","",OFFSET('Sanitation Data'!$D$29,0,10*ROW('Sanitation Data'!D62)))</f>
        <v/>
      </c>
      <c r="CM68" s="297" t="str">
        <f ca="true">+IF(OFFSET('Sanitation Data'!$D$30,0,10*ROW('Sanitation Data'!D62))="","",OFFSET('Sanitation Data'!$D$30,0,10*ROW('Sanitation Data'!D62)))</f>
        <v/>
      </c>
      <c r="CN68" s="297" t="str">
        <f ca="true">+IF(OFFSET('Sanitation Data'!$D$31,0,10*ROW('Sanitation Data'!D62))="","",OFFSET('Sanitation Data'!$D$31,0,10*ROW('Sanitation Data'!D62)))</f>
        <v/>
      </c>
      <c r="CO68" s="297" t="str">
        <f ca="true">+IF(OFFSET('Sanitation Data'!$D$32,0,10*ROW('Sanitation Data'!D62))="","",OFFSET('Sanitation Data'!$D$32,0,10*ROW('Sanitation Data'!D62)))</f>
        <v/>
      </c>
      <c r="CP68" s="297" t="str">
        <f ca="true">+IF(OFFSET('Sanitation Data'!$E$28,0,10*ROW('Sanitation Data'!E62))="","",OFFSET('Sanitation Data'!$E$28,0,10*ROW('Sanitation Data'!E62)))</f>
        <v/>
      </c>
      <c r="CQ68" s="297" t="str">
        <f ca="true">+IF(OFFSET('Sanitation Data'!$E$29,0,10*ROW('Sanitation Data'!E62))="","",OFFSET('Sanitation Data'!$E$29,0,10*ROW('Sanitation Data'!E62)))</f>
        <v/>
      </c>
      <c r="CR68" s="297" t="str">
        <f ca="true">+IF(OFFSET('Sanitation Data'!$E$30,0,10*ROW('Sanitation Data'!E62))="","",OFFSET('Sanitation Data'!$E$30,0,10*ROW('Sanitation Data'!E62)))</f>
        <v/>
      </c>
      <c r="CS68" s="297" t="str">
        <f ca="true">+IF(OFFSET('Sanitation Data'!$E$31,0,10*ROW('Sanitation Data'!E62))="","",OFFSET('Sanitation Data'!$E$31,0,10*ROW('Sanitation Data'!E62)))</f>
        <v/>
      </c>
      <c r="CT68" s="297" t="str">
        <f ca="true">+IF(OFFSET('Sanitation Data'!$E$32,0,10*ROW('Sanitation Data'!E62))="","",OFFSET('Sanitation Data'!$E$32,0,10*ROW('Sanitation Data'!E62)))</f>
        <v/>
      </c>
      <c r="CU68" s="297" t="str">
        <f ca="true">+IF(OFFSET('Sanitation Data'!$F$28,0,10*ROW('Sanitation Data'!F62))="","",OFFSET('Sanitation Data'!$F$28,0,10*ROW('Sanitation Data'!F62)))</f>
        <v/>
      </c>
      <c r="CV68" s="297" t="str">
        <f ca="true">+IF(OFFSET('Sanitation Data'!$F$29,0,10*ROW('Sanitation Data'!F62))="","",OFFSET('Sanitation Data'!$F$29,0,10*ROW('Sanitation Data'!F62)))</f>
        <v/>
      </c>
      <c r="CW68" s="297" t="str">
        <f ca="true">+IF(OFFSET('Sanitation Data'!$F$30,0,10*ROW('Sanitation Data'!F62))="","",OFFSET('Sanitation Data'!$F$30,0,10*ROW('Sanitation Data'!F62)))</f>
        <v/>
      </c>
      <c r="CX68" s="297" t="str">
        <f ca="true">+IF(OFFSET('Sanitation Data'!$F$31,0,10*ROW('Sanitation Data'!F62))="","",OFFSET('Sanitation Data'!$F$31,0,10*ROW('Sanitation Data'!F62)))</f>
        <v/>
      </c>
      <c r="CY68" s="297" t="str">
        <f ca="true">+IF(OFFSET('Sanitation Data'!$F$32,0,10*ROW('Sanitation Data'!F62))="","",OFFSET('Sanitation Data'!$F$32,0,10*ROW('Sanitation Data'!F62)))</f>
        <v/>
      </c>
      <c r="CZ68" s="297" t="str">
        <f ca="true">+IF(OFFSET('Sanitation Data'!$G$28,0,10*ROW('Sanitation Data'!G62))="","",OFFSET('Sanitation Data'!$G$28,0,10*ROW('Sanitation Data'!G62)))</f>
        <v/>
      </c>
      <c r="DA68" s="297" t="str">
        <f ca="true">+IF(OFFSET('Sanitation Data'!$G$29,0,10*ROW('Sanitation Data'!G62))="","",OFFSET('Sanitation Data'!$G$29,0,10*ROW('Sanitation Data'!G62)))</f>
        <v/>
      </c>
      <c r="DB68" s="297" t="str">
        <f ca="true">+IF(OFFSET('Sanitation Data'!$G$30,0,10*ROW('Sanitation Data'!G62))="","",OFFSET('Sanitation Data'!$G$30,0,10*ROW('Sanitation Data'!G62)))</f>
        <v/>
      </c>
      <c r="DC68" s="297" t="str">
        <f ca="true">+IF(OFFSET('Sanitation Data'!$G$31,0,10*ROW('Sanitation Data'!G62))="","",OFFSET('Sanitation Data'!$G$31,0,10*ROW('Sanitation Data'!G62)))</f>
        <v/>
      </c>
      <c r="DD68" s="297" t="str">
        <f ca="true">+IF(OFFSET('Sanitation Data'!$G$32,0,10*ROW('Sanitation Data'!G62))="","",OFFSET('Sanitation Data'!$G$32,0,10*ROW('Sanitation Data'!G62)))</f>
        <v/>
      </c>
      <c r="DE68" s="297" t="str">
        <f ca="true">+IF(OFFSET('Sanitation Data'!$H$28,0,10*ROW('Sanitation Data'!H62))="","",OFFSET('Sanitation Data'!$H$28,0,10*ROW('Sanitation Data'!H62)))</f>
        <v/>
      </c>
      <c r="DF68" s="297" t="str">
        <f ca="true">+IF(OFFSET('Sanitation Data'!$H$29,0,10*ROW('Sanitation Data'!H62))="","",OFFSET('Sanitation Data'!$H$29,0,10*ROW('Sanitation Data'!H62)))</f>
        <v/>
      </c>
      <c r="DG68" s="297" t="str">
        <f ca="true">+IF(OFFSET('Sanitation Data'!$H$30,0,10*ROW('Sanitation Data'!H62))="","",OFFSET('Sanitation Data'!$H$30,0,10*ROW('Sanitation Data'!H62)))</f>
        <v/>
      </c>
      <c r="DH68" s="297" t="str">
        <f ca="true">+IF(OFFSET('Sanitation Data'!$H$31,0,10*ROW('Sanitation Data'!H62))="","",OFFSET('Sanitation Data'!$H$31,0,10*ROW('Sanitation Data'!H62)))</f>
        <v/>
      </c>
      <c r="DI68" s="297" t="str">
        <f ca="true">+IF(OFFSET('Sanitation Data'!$H$32,0,10*ROW('Sanitation Data'!H62))="","",OFFSET('Sanitation Data'!$H$32,0,10*ROW('Sanitation Data'!H62)))</f>
        <v/>
      </c>
      <c r="DJ68" s="297" t="str">
        <f ca="true">+IF(OFFSET('Sanitation Data'!$I$28,0,10*ROW('Sanitation Data'!I62))="","",OFFSET('Sanitation Data'!$I$28,0,10*ROW('Sanitation Data'!I62)))</f>
        <v/>
      </c>
      <c r="DK68" s="297" t="str">
        <f ca="true">+IF(OFFSET('Sanitation Data'!$I$29,0,10*ROW('Sanitation Data'!I62))="","",OFFSET('Sanitation Data'!$I$29,0,10*ROW('Sanitation Data'!I62)))</f>
        <v/>
      </c>
      <c r="DL68" s="297" t="str">
        <f ca="true">+IF(OFFSET('Sanitation Data'!$I$30,0,10*ROW('Sanitation Data'!I62))="","",OFFSET('Sanitation Data'!$I$30,0,10*ROW('Sanitation Data'!I62)))</f>
        <v/>
      </c>
      <c r="DM68" s="297" t="str">
        <f ca="true">+IF(OFFSET('Sanitation Data'!$I$31,0,10*ROW('Sanitation Data'!I62))="","",OFFSET('Sanitation Data'!$I$31,0,10*ROW('Sanitation Data'!I62)))</f>
        <v/>
      </c>
      <c r="DN68" s="297" t="str">
        <f ca="true">+IF(OFFSET('Sanitation Data'!$I$32,0,10*ROW('Sanitation Data'!I62))="","",OFFSET('Sanitation Data'!$I$32,0,10*ROW('Sanitation Data'!I62)))</f>
        <v/>
      </c>
      <c r="DO68" s="297" t="str">
        <f ca="true">+IF(OFFSET('Hygiene Data'!$D$11,0,10*ROW('Hygiene Data'!D62))="","",OFFSET('Hygiene Data'!$D$11,0,10*ROW('Hygiene Data'!D62)))</f>
        <v/>
      </c>
      <c r="DP68" s="297" t="str">
        <f ca="true">+IF(OFFSET('Hygiene Data'!$D$12,0,10*ROW('Hygiene Data'!D62))="","",OFFSET('Hygiene Data'!$D$12,0,10*ROW('Hygiene Data'!D62)))</f>
        <v/>
      </c>
      <c r="DQ68" s="297" t="str">
        <f ca="true">+IF(OFFSET('Hygiene Data'!$D$13,0,10*ROW('Hygiene Data'!D62))="","",OFFSET('Hygiene Data'!$D$13,0,10*ROW('Hygiene Data'!D62)))</f>
        <v/>
      </c>
      <c r="DR68" s="297" t="str">
        <f ca="true">+IF(OFFSET('Hygiene Data'!$E$11,0,10*ROW('Hygiene Data'!E62))="","",OFFSET('Hygiene Data'!$E$11,0,10*ROW('Hygiene Data'!E62)))</f>
        <v/>
      </c>
      <c r="DS68" s="297" t="str">
        <f ca="true">+IF(OFFSET('Hygiene Data'!$E$12,0,10*ROW('Hygiene Data'!E62))="","",OFFSET('Hygiene Data'!$E$12,0,10*ROW('Hygiene Data'!E62)))</f>
        <v/>
      </c>
      <c r="DT68" s="297" t="str">
        <f ca="true">+IF(OFFSET('Hygiene Data'!$E$13,0,10*ROW('Hygiene Data'!E62))="","",OFFSET('Hygiene Data'!$E$13,0,10*ROW('Hygiene Data'!E62)))</f>
        <v/>
      </c>
      <c r="DU68" s="297" t="str">
        <f ca="true">+IF(OFFSET('Hygiene Data'!$F$11,0,10*ROW('Hygiene Data'!F62))="","",OFFSET('Hygiene Data'!$F$11,0,10*ROW('Hygiene Data'!F62)))</f>
        <v/>
      </c>
      <c r="DV68" s="297" t="str">
        <f ca="true">+IF(OFFSET('Hygiene Data'!$F$12,0,10*ROW('Hygiene Data'!F62))="","",OFFSET('Hygiene Data'!$F$12,0,10*ROW('Hygiene Data'!F62)))</f>
        <v/>
      </c>
      <c r="DW68" s="297" t="str">
        <f ca="true">+IF(OFFSET('Hygiene Data'!$F$13,0,10*ROW('Hygiene Data'!F62))="","",OFFSET('Hygiene Data'!$F$13,0,10*ROW('Hygiene Data'!F62)))</f>
        <v/>
      </c>
      <c r="DX68" s="297" t="str">
        <f ca="true">+IF(OFFSET('Hygiene Data'!$G$11,0,10*ROW('Hygiene Data'!G62))="","",OFFSET('Hygiene Data'!$G$11,0,10*ROW('Hygiene Data'!G62)))</f>
        <v/>
      </c>
      <c r="DY68" s="297" t="str">
        <f ca="true">+IF(OFFSET('Hygiene Data'!$G$12,0,10*ROW('Hygiene Data'!G62))="","",OFFSET('Hygiene Data'!$G$12,0,10*ROW('Hygiene Data'!G62)))</f>
        <v/>
      </c>
      <c r="DZ68" s="297" t="str">
        <f ca="true">+IF(OFFSET('Hygiene Data'!$G$13,0,10*ROW('Hygiene Data'!G62))="","",OFFSET('Hygiene Data'!$G$13,0,10*ROW('Hygiene Data'!G62)))</f>
        <v/>
      </c>
      <c r="EA68" s="297" t="str">
        <f ca="true">+IF(OFFSET('Hygiene Data'!$H$11,0,10*ROW('Hygiene Data'!H62))="","",OFFSET('Hygiene Data'!$H$11,0,10*ROW('Hygiene Data'!H62)))</f>
        <v/>
      </c>
      <c r="EB68" s="297" t="str">
        <f ca="true">+IF(OFFSET('Hygiene Data'!$H$12,0,10*ROW('Hygiene Data'!H62))="","",OFFSET('Hygiene Data'!$H$12,0,10*ROW('Hygiene Data'!H62)))</f>
        <v/>
      </c>
      <c r="EC68" s="297" t="str">
        <f ca="true">+IF(OFFSET('Hygiene Data'!$H$13,0,10*ROW('Hygiene Data'!H62))="","",OFFSET('Hygiene Data'!$H$13,0,10*ROW('Hygiene Data'!H62)))</f>
        <v/>
      </c>
      <c r="ED68" s="297" t="str">
        <f ca="true">+IF(OFFSET('Hygiene Data'!$I$11,0,10*ROW('Hygiene Data'!I62))="","",OFFSET('Hygiene Data'!$I$11,0,10*ROW('Hygiene Data'!I62)))</f>
        <v/>
      </c>
      <c r="EE68" s="297" t="str">
        <f ca="true">+IF(OFFSET('Hygiene Data'!$I$12,0,10*ROW('Hygiene Data'!I62))="","",OFFSET('Hygiene Data'!$I$12,0,10*ROW('Hygiene Data'!I62)))</f>
        <v/>
      </c>
      <c r="EF68" s="297"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53"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97"/>
      <c r="BS69" s="297" t="str">
        <f ca="true">+IF(OFFSET('Water Data'!$D$27,0,10*ROW('Water Data'!D63))="","",OFFSET('Water Data'!$D$27,0,10*ROW('Water Data'!D63)))</f>
        <v/>
      </c>
      <c r="BT69" s="297" t="str">
        <f ca="true">+IF(OFFSET('Water Data'!$D$28,0,10*ROW('Water Data'!D63))="","",OFFSET('Water Data'!$D$28,0,10*ROW('Water Data'!D63)))</f>
        <v/>
      </c>
      <c r="BU69" s="297" t="str">
        <f ca="true">+IF(OFFSET('Water Data'!$D$29,0,10*ROW('Water Data'!D63))="","",OFFSET('Water Data'!$D$29,0,10*ROW('Water Data'!D63)))</f>
        <v/>
      </c>
      <c r="BV69" s="297" t="str">
        <f ca="true">+IF(OFFSET('Water Data'!$E$27,0,10*ROW('Water Data'!E63))="","",OFFSET('Water Data'!$E$27,0,10*ROW('Water Data'!E63)))</f>
        <v/>
      </c>
      <c r="BW69" s="297" t="str">
        <f ca="true">+IF(OFFSET('Water Data'!$E$28,0,10*ROW('Water Data'!E63))="","",OFFSET('Water Data'!$E$28,0,10*ROW('Water Data'!E63)))</f>
        <v/>
      </c>
      <c r="BX69" s="297" t="str">
        <f ca="true">+IF(OFFSET('Water Data'!$E$29,0,10*ROW('Water Data'!E63))="","",OFFSET('Water Data'!$E$29,0,10*ROW('Water Data'!E63)))</f>
        <v/>
      </c>
      <c r="BY69" s="297" t="str">
        <f ca="true">+IF(OFFSET('Water Data'!$F$27,0,10*ROW('Water Data'!F63))="","",OFFSET('Water Data'!$F$27,0,10*ROW('Water Data'!F63)))</f>
        <v/>
      </c>
      <c r="BZ69" s="297" t="str">
        <f ca="true">+IF(OFFSET('Water Data'!$F$28,0,10*ROW('Water Data'!F63))="","",OFFSET('Water Data'!$F$28,0,10*ROW('Water Data'!F63)))</f>
        <v/>
      </c>
      <c r="CA69" s="297" t="str">
        <f ca="true">+IF(OFFSET('Water Data'!$F$29,0,10*ROW('Water Data'!F63))="","",OFFSET('Water Data'!$F$29,0,10*ROW('Water Data'!F63)))</f>
        <v/>
      </c>
      <c r="CB69" s="297" t="str">
        <f ca="true">+IF(OFFSET('Water Data'!$G$27,0,10*ROW('Water Data'!G63))="","",OFFSET('Water Data'!$G$27,0,10*ROW('Water Data'!G63)))</f>
        <v/>
      </c>
      <c r="CC69" s="297" t="str">
        <f ca="true">+IF(OFFSET('Water Data'!$G$28,0,10*ROW('Water Data'!G63))="","",OFFSET('Water Data'!$G$28,0,10*ROW('Water Data'!G63)))</f>
        <v/>
      </c>
      <c r="CD69" s="297" t="str">
        <f ca="true">+IF(OFFSET('Water Data'!$G$29,0,10*ROW('Water Data'!G63))="","",OFFSET('Water Data'!$G$29,0,10*ROW('Water Data'!G63)))</f>
        <v/>
      </c>
      <c r="CE69" s="297" t="str">
        <f ca="true">+IF(OFFSET('Water Data'!$H$27,0,10*ROW('Water Data'!H63))="","",OFFSET('Water Data'!$H$27,0,10*ROW('Water Data'!H63)))</f>
        <v/>
      </c>
      <c r="CF69" s="297" t="str">
        <f ca="true">+IF(OFFSET('Water Data'!$H$28,0,10*ROW('Water Data'!H63))="","",OFFSET('Water Data'!$H$28,0,10*ROW('Water Data'!H63)))</f>
        <v/>
      </c>
      <c r="CG69" s="297" t="str">
        <f ca="true">+IF(OFFSET('Water Data'!$H$29,0,10*ROW('Water Data'!H63))="","",OFFSET('Water Data'!$H$29,0,10*ROW('Water Data'!H63)))</f>
        <v/>
      </c>
      <c r="CH69" s="297" t="str">
        <f ca="true">+IF(OFFSET('Water Data'!$I$27,0,10*ROW('Water Data'!I63))="","",OFFSET('Water Data'!$I$27,0,10*ROW('Water Data'!I63)))</f>
        <v/>
      </c>
      <c r="CI69" s="297" t="str">
        <f ca="true">+IF(OFFSET('Water Data'!$I$28,0,10*ROW('Water Data'!I63))="","",OFFSET('Water Data'!$I$28,0,10*ROW('Water Data'!I63)))</f>
        <v/>
      </c>
      <c r="CJ69" s="297" t="str">
        <f ca="true">+IF(OFFSET('Water Data'!$I$29,0,10*ROW('Water Data'!I63))="","",OFFSET('Water Data'!$I$29,0,10*ROW('Water Data'!I63)))</f>
        <v/>
      </c>
      <c r="CK69" s="297" t="str">
        <f ca="true">+IF(OFFSET('Sanitation Data'!$D$28,0,10*ROW('Sanitation Data'!D63))="","",OFFSET('Sanitation Data'!$D$28,0,10*ROW('Sanitation Data'!D63)))</f>
        <v/>
      </c>
      <c r="CL69" s="297" t="str">
        <f ca="true">+IF(OFFSET('Sanitation Data'!$D$29,0,10*ROW('Sanitation Data'!D63))="","",OFFSET('Sanitation Data'!$D$29,0,10*ROW('Sanitation Data'!D63)))</f>
        <v/>
      </c>
      <c r="CM69" s="297" t="str">
        <f ca="true">+IF(OFFSET('Sanitation Data'!$D$30,0,10*ROW('Sanitation Data'!D63))="","",OFFSET('Sanitation Data'!$D$30,0,10*ROW('Sanitation Data'!D63)))</f>
        <v/>
      </c>
      <c r="CN69" s="297" t="str">
        <f ca="true">+IF(OFFSET('Sanitation Data'!$D$31,0,10*ROW('Sanitation Data'!D63))="","",OFFSET('Sanitation Data'!$D$31,0,10*ROW('Sanitation Data'!D63)))</f>
        <v/>
      </c>
      <c r="CO69" s="297" t="str">
        <f ca="true">+IF(OFFSET('Sanitation Data'!$D$32,0,10*ROW('Sanitation Data'!D63))="","",OFFSET('Sanitation Data'!$D$32,0,10*ROW('Sanitation Data'!D63)))</f>
        <v/>
      </c>
      <c r="CP69" s="297" t="str">
        <f ca="true">+IF(OFFSET('Sanitation Data'!$E$28,0,10*ROW('Sanitation Data'!E63))="","",OFFSET('Sanitation Data'!$E$28,0,10*ROW('Sanitation Data'!E63)))</f>
        <v/>
      </c>
      <c r="CQ69" s="297" t="str">
        <f ca="true">+IF(OFFSET('Sanitation Data'!$E$29,0,10*ROW('Sanitation Data'!E63))="","",OFFSET('Sanitation Data'!$E$29,0,10*ROW('Sanitation Data'!E63)))</f>
        <v/>
      </c>
      <c r="CR69" s="297" t="str">
        <f ca="true">+IF(OFFSET('Sanitation Data'!$E$30,0,10*ROW('Sanitation Data'!E63))="","",OFFSET('Sanitation Data'!$E$30,0,10*ROW('Sanitation Data'!E63)))</f>
        <v/>
      </c>
      <c r="CS69" s="297" t="str">
        <f ca="true">+IF(OFFSET('Sanitation Data'!$E$31,0,10*ROW('Sanitation Data'!E63))="","",OFFSET('Sanitation Data'!$E$31,0,10*ROW('Sanitation Data'!E63)))</f>
        <v/>
      </c>
      <c r="CT69" s="297" t="str">
        <f ca="true">+IF(OFFSET('Sanitation Data'!$E$32,0,10*ROW('Sanitation Data'!E63))="","",OFFSET('Sanitation Data'!$E$32,0,10*ROW('Sanitation Data'!E63)))</f>
        <v/>
      </c>
      <c r="CU69" s="297" t="str">
        <f ca="true">+IF(OFFSET('Sanitation Data'!$F$28,0,10*ROW('Sanitation Data'!F63))="","",OFFSET('Sanitation Data'!$F$28,0,10*ROW('Sanitation Data'!F63)))</f>
        <v/>
      </c>
      <c r="CV69" s="297" t="str">
        <f ca="true">+IF(OFFSET('Sanitation Data'!$F$29,0,10*ROW('Sanitation Data'!F63))="","",OFFSET('Sanitation Data'!$F$29,0,10*ROW('Sanitation Data'!F63)))</f>
        <v/>
      </c>
      <c r="CW69" s="297" t="str">
        <f ca="true">+IF(OFFSET('Sanitation Data'!$F$30,0,10*ROW('Sanitation Data'!F63))="","",OFFSET('Sanitation Data'!$F$30,0,10*ROW('Sanitation Data'!F63)))</f>
        <v/>
      </c>
      <c r="CX69" s="297" t="str">
        <f ca="true">+IF(OFFSET('Sanitation Data'!$F$31,0,10*ROW('Sanitation Data'!F63))="","",OFFSET('Sanitation Data'!$F$31,0,10*ROW('Sanitation Data'!F63)))</f>
        <v/>
      </c>
      <c r="CY69" s="297" t="str">
        <f ca="true">+IF(OFFSET('Sanitation Data'!$F$32,0,10*ROW('Sanitation Data'!F63))="","",OFFSET('Sanitation Data'!$F$32,0,10*ROW('Sanitation Data'!F63)))</f>
        <v/>
      </c>
      <c r="CZ69" s="297" t="str">
        <f ca="true">+IF(OFFSET('Sanitation Data'!$G$28,0,10*ROW('Sanitation Data'!G63))="","",OFFSET('Sanitation Data'!$G$28,0,10*ROW('Sanitation Data'!G63)))</f>
        <v/>
      </c>
      <c r="DA69" s="297" t="str">
        <f ca="true">+IF(OFFSET('Sanitation Data'!$G$29,0,10*ROW('Sanitation Data'!G63))="","",OFFSET('Sanitation Data'!$G$29,0,10*ROW('Sanitation Data'!G63)))</f>
        <v/>
      </c>
      <c r="DB69" s="297" t="str">
        <f ca="true">+IF(OFFSET('Sanitation Data'!$G$30,0,10*ROW('Sanitation Data'!G63))="","",OFFSET('Sanitation Data'!$G$30,0,10*ROW('Sanitation Data'!G63)))</f>
        <v/>
      </c>
      <c r="DC69" s="297" t="str">
        <f ca="true">+IF(OFFSET('Sanitation Data'!$G$31,0,10*ROW('Sanitation Data'!G63))="","",OFFSET('Sanitation Data'!$G$31,0,10*ROW('Sanitation Data'!G63)))</f>
        <v/>
      </c>
      <c r="DD69" s="297" t="str">
        <f ca="true">+IF(OFFSET('Sanitation Data'!$G$32,0,10*ROW('Sanitation Data'!G63))="","",OFFSET('Sanitation Data'!$G$32,0,10*ROW('Sanitation Data'!G63)))</f>
        <v/>
      </c>
      <c r="DE69" s="297" t="str">
        <f ca="true">+IF(OFFSET('Sanitation Data'!$H$28,0,10*ROW('Sanitation Data'!H63))="","",OFFSET('Sanitation Data'!$H$28,0,10*ROW('Sanitation Data'!H63)))</f>
        <v/>
      </c>
      <c r="DF69" s="297" t="str">
        <f ca="true">+IF(OFFSET('Sanitation Data'!$H$29,0,10*ROW('Sanitation Data'!H63))="","",OFFSET('Sanitation Data'!$H$29,0,10*ROW('Sanitation Data'!H63)))</f>
        <v/>
      </c>
      <c r="DG69" s="297" t="str">
        <f ca="true">+IF(OFFSET('Sanitation Data'!$H$30,0,10*ROW('Sanitation Data'!H63))="","",OFFSET('Sanitation Data'!$H$30,0,10*ROW('Sanitation Data'!H63)))</f>
        <v/>
      </c>
      <c r="DH69" s="297" t="str">
        <f ca="true">+IF(OFFSET('Sanitation Data'!$H$31,0,10*ROW('Sanitation Data'!H63))="","",OFFSET('Sanitation Data'!$H$31,0,10*ROW('Sanitation Data'!H63)))</f>
        <v/>
      </c>
      <c r="DI69" s="297" t="str">
        <f ca="true">+IF(OFFSET('Sanitation Data'!$H$32,0,10*ROW('Sanitation Data'!H63))="","",OFFSET('Sanitation Data'!$H$32,0,10*ROW('Sanitation Data'!H63)))</f>
        <v/>
      </c>
      <c r="DJ69" s="297" t="str">
        <f ca="true">+IF(OFFSET('Sanitation Data'!$I$28,0,10*ROW('Sanitation Data'!I63))="","",OFFSET('Sanitation Data'!$I$28,0,10*ROW('Sanitation Data'!I63)))</f>
        <v/>
      </c>
      <c r="DK69" s="297" t="str">
        <f ca="true">+IF(OFFSET('Sanitation Data'!$I$29,0,10*ROW('Sanitation Data'!I63))="","",OFFSET('Sanitation Data'!$I$29,0,10*ROW('Sanitation Data'!I63)))</f>
        <v/>
      </c>
      <c r="DL69" s="297" t="str">
        <f ca="true">+IF(OFFSET('Sanitation Data'!$I$30,0,10*ROW('Sanitation Data'!I63))="","",OFFSET('Sanitation Data'!$I$30,0,10*ROW('Sanitation Data'!I63)))</f>
        <v/>
      </c>
      <c r="DM69" s="297" t="str">
        <f ca="true">+IF(OFFSET('Sanitation Data'!$I$31,0,10*ROW('Sanitation Data'!I63))="","",OFFSET('Sanitation Data'!$I$31,0,10*ROW('Sanitation Data'!I63)))</f>
        <v/>
      </c>
      <c r="DN69" s="297" t="str">
        <f ca="true">+IF(OFFSET('Sanitation Data'!$I$32,0,10*ROW('Sanitation Data'!I63))="","",OFFSET('Sanitation Data'!$I$32,0,10*ROW('Sanitation Data'!I63)))</f>
        <v/>
      </c>
      <c r="DO69" s="297" t="str">
        <f ca="true">+IF(OFFSET('Hygiene Data'!$D$11,0,10*ROW('Hygiene Data'!D63))="","",OFFSET('Hygiene Data'!$D$11,0,10*ROW('Hygiene Data'!D63)))</f>
        <v/>
      </c>
      <c r="DP69" s="297" t="str">
        <f ca="true">+IF(OFFSET('Hygiene Data'!$D$12,0,10*ROW('Hygiene Data'!D63))="","",OFFSET('Hygiene Data'!$D$12,0,10*ROW('Hygiene Data'!D63)))</f>
        <v/>
      </c>
      <c r="DQ69" s="297" t="str">
        <f ca="true">+IF(OFFSET('Hygiene Data'!$D$13,0,10*ROW('Hygiene Data'!D63))="","",OFFSET('Hygiene Data'!$D$13,0,10*ROW('Hygiene Data'!D63)))</f>
        <v/>
      </c>
      <c r="DR69" s="297" t="str">
        <f ca="true">+IF(OFFSET('Hygiene Data'!$E$11,0,10*ROW('Hygiene Data'!E63))="","",OFFSET('Hygiene Data'!$E$11,0,10*ROW('Hygiene Data'!E63)))</f>
        <v/>
      </c>
      <c r="DS69" s="297" t="str">
        <f ca="true">+IF(OFFSET('Hygiene Data'!$E$12,0,10*ROW('Hygiene Data'!E63))="","",OFFSET('Hygiene Data'!$E$12,0,10*ROW('Hygiene Data'!E63)))</f>
        <v/>
      </c>
      <c r="DT69" s="297" t="str">
        <f ca="true">+IF(OFFSET('Hygiene Data'!$E$13,0,10*ROW('Hygiene Data'!E63))="","",OFFSET('Hygiene Data'!$E$13,0,10*ROW('Hygiene Data'!E63)))</f>
        <v/>
      </c>
      <c r="DU69" s="297" t="str">
        <f ca="true">+IF(OFFSET('Hygiene Data'!$F$11,0,10*ROW('Hygiene Data'!F63))="","",OFFSET('Hygiene Data'!$F$11,0,10*ROW('Hygiene Data'!F63)))</f>
        <v/>
      </c>
      <c r="DV69" s="297" t="str">
        <f ca="true">+IF(OFFSET('Hygiene Data'!$F$12,0,10*ROW('Hygiene Data'!F63))="","",OFFSET('Hygiene Data'!$F$12,0,10*ROW('Hygiene Data'!F63)))</f>
        <v/>
      </c>
      <c r="DW69" s="297" t="str">
        <f ca="true">+IF(OFFSET('Hygiene Data'!$F$13,0,10*ROW('Hygiene Data'!F63))="","",OFFSET('Hygiene Data'!$F$13,0,10*ROW('Hygiene Data'!F63)))</f>
        <v/>
      </c>
      <c r="DX69" s="297" t="str">
        <f ca="true">+IF(OFFSET('Hygiene Data'!$G$11,0,10*ROW('Hygiene Data'!G63))="","",OFFSET('Hygiene Data'!$G$11,0,10*ROW('Hygiene Data'!G63)))</f>
        <v/>
      </c>
      <c r="DY69" s="297" t="str">
        <f ca="true">+IF(OFFSET('Hygiene Data'!$G$12,0,10*ROW('Hygiene Data'!G63))="","",OFFSET('Hygiene Data'!$G$12,0,10*ROW('Hygiene Data'!G63)))</f>
        <v/>
      </c>
      <c r="DZ69" s="297" t="str">
        <f ca="true">+IF(OFFSET('Hygiene Data'!$G$13,0,10*ROW('Hygiene Data'!G63))="","",OFFSET('Hygiene Data'!$G$13,0,10*ROW('Hygiene Data'!G63)))</f>
        <v/>
      </c>
      <c r="EA69" s="297" t="str">
        <f ca="true">+IF(OFFSET('Hygiene Data'!$H$11,0,10*ROW('Hygiene Data'!H63))="","",OFFSET('Hygiene Data'!$H$11,0,10*ROW('Hygiene Data'!H63)))</f>
        <v/>
      </c>
      <c r="EB69" s="297" t="str">
        <f ca="true">+IF(OFFSET('Hygiene Data'!$H$12,0,10*ROW('Hygiene Data'!H63))="","",OFFSET('Hygiene Data'!$H$12,0,10*ROW('Hygiene Data'!H63)))</f>
        <v/>
      </c>
      <c r="EC69" s="297" t="str">
        <f ca="true">+IF(OFFSET('Hygiene Data'!$H$13,0,10*ROW('Hygiene Data'!H63))="","",OFFSET('Hygiene Data'!$H$13,0,10*ROW('Hygiene Data'!H63)))</f>
        <v/>
      </c>
      <c r="ED69" s="297" t="str">
        <f ca="true">+IF(OFFSET('Hygiene Data'!$I$11,0,10*ROW('Hygiene Data'!I63))="","",OFFSET('Hygiene Data'!$I$11,0,10*ROW('Hygiene Data'!I63)))</f>
        <v/>
      </c>
      <c r="EE69" s="297" t="str">
        <f ca="true">+IF(OFFSET('Hygiene Data'!$I$12,0,10*ROW('Hygiene Data'!I63))="","",OFFSET('Hygiene Data'!$I$12,0,10*ROW('Hygiene Data'!I63)))</f>
        <v/>
      </c>
      <c r="EF69" s="297"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53"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97"/>
      <c r="BS70" s="297" t="str">
        <f ca="true">+IF(OFFSET('Water Data'!$D$27,0,10*ROW('Water Data'!D64))="","",OFFSET('Water Data'!$D$27,0,10*ROW('Water Data'!D64)))</f>
        <v/>
      </c>
      <c r="BT70" s="297" t="str">
        <f ca="true">+IF(OFFSET('Water Data'!$D$28,0,10*ROW('Water Data'!D64))="","",OFFSET('Water Data'!$D$28,0,10*ROW('Water Data'!D64)))</f>
        <v/>
      </c>
      <c r="BU70" s="297" t="str">
        <f ca="true">+IF(OFFSET('Water Data'!$D$29,0,10*ROW('Water Data'!D64))="","",OFFSET('Water Data'!$D$29,0,10*ROW('Water Data'!D64)))</f>
        <v/>
      </c>
      <c r="BV70" s="297" t="str">
        <f ca="true">+IF(OFFSET('Water Data'!$E$27,0,10*ROW('Water Data'!E64))="","",OFFSET('Water Data'!$E$27,0,10*ROW('Water Data'!E64)))</f>
        <v/>
      </c>
      <c r="BW70" s="297" t="str">
        <f ca="true">+IF(OFFSET('Water Data'!$E$28,0,10*ROW('Water Data'!E64))="","",OFFSET('Water Data'!$E$28,0,10*ROW('Water Data'!E64)))</f>
        <v/>
      </c>
      <c r="BX70" s="297" t="str">
        <f ca="true">+IF(OFFSET('Water Data'!$E$29,0,10*ROW('Water Data'!E64))="","",OFFSET('Water Data'!$E$29,0,10*ROW('Water Data'!E64)))</f>
        <v/>
      </c>
      <c r="BY70" s="297" t="str">
        <f ca="true">+IF(OFFSET('Water Data'!$F$27,0,10*ROW('Water Data'!F64))="","",OFFSET('Water Data'!$F$27,0,10*ROW('Water Data'!F64)))</f>
        <v/>
      </c>
      <c r="BZ70" s="297" t="str">
        <f ca="true">+IF(OFFSET('Water Data'!$F$28,0,10*ROW('Water Data'!F64))="","",OFFSET('Water Data'!$F$28,0,10*ROW('Water Data'!F64)))</f>
        <v/>
      </c>
      <c r="CA70" s="297" t="str">
        <f ca="true">+IF(OFFSET('Water Data'!$F$29,0,10*ROW('Water Data'!F64))="","",OFFSET('Water Data'!$F$29,0,10*ROW('Water Data'!F64)))</f>
        <v/>
      </c>
      <c r="CB70" s="297" t="str">
        <f ca="true">+IF(OFFSET('Water Data'!$G$27,0,10*ROW('Water Data'!G64))="","",OFFSET('Water Data'!$G$27,0,10*ROW('Water Data'!G64)))</f>
        <v/>
      </c>
      <c r="CC70" s="297" t="str">
        <f ca="true">+IF(OFFSET('Water Data'!$G$28,0,10*ROW('Water Data'!G64))="","",OFFSET('Water Data'!$G$28,0,10*ROW('Water Data'!G64)))</f>
        <v/>
      </c>
      <c r="CD70" s="297" t="str">
        <f ca="true">+IF(OFFSET('Water Data'!$G$29,0,10*ROW('Water Data'!G64))="","",OFFSET('Water Data'!$G$29,0,10*ROW('Water Data'!G64)))</f>
        <v/>
      </c>
      <c r="CE70" s="297" t="str">
        <f ca="true">+IF(OFFSET('Water Data'!$H$27,0,10*ROW('Water Data'!H64))="","",OFFSET('Water Data'!$H$27,0,10*ROW('Water Data'!H64)))</f>
        <v/>
      </c>
      <c r="CF70" s="297" t="str">
        <f ca="true">+IF(OFFSET('Water Data'!$H$28,0,10*ROW('Water Data'!H64))="","",OFFSET('Water Data'!$H$28,0,10*ROW('Water Data'!H64)))</f>
        <v/>
      </c>
      <c r="CG70" s="297" t="str">
        <f ca="true">+IF(OFFSET('Water Data'!$H$29,0,10*ROW('Water Data'!H64))="","",OFFSET('Water Data'!$H$29,0,10*ROW('Water Data'!H64)))</f>
        <v/>
      </c>
      <c r="CH70" s="297" t="str">
        <f ca="true">+IF(OFFSET('Water Data'!$I$27,0,10*ROW('Water Data'!I64))="","",OFFSET('Water Data'!$I$27,0,10*ROW('Water Data'!I64)))</f>
        <v/>
      </c>
      <c r="CI70" s="297" t="str">
        <f ca="true">+IF(OFFSET('Water Data'!$I$28,0,10*ROW('Water Data'!I64))="","",OFFSET('Water Data'!$I$28,0,10*ROW('Water Data'!I64)))</f>
        <v/>
      </c>
      <c r="CJ70" s="297" t="str">
        <f ca="true">+IF(OFFSET('Water Data'!$I$29,0,10*ROW('Water Data'!I64))="","",OFFSET('Water Data'!$I$29,0,10*ROW('Water Data'!I64)))</f>
        <v/>
      </c>
      <c r="CK70" s="297" t="str">
        <f ca="true">+IF(OFFSET('Sanitation Data'!$D$28,0,10*ROW('Sanitation Data'!D64))="","",OFFSET('Sanitation Data'!$D$28,0,10*ROW('Sanitation Data'!D64)))</f>
        <v/>
      </c>
      <c r="CL70" s="297" t="str">
        <f ca="true">+IF(OFFSET('Sanitation Data'!$D$29,0,10*ROW('Sanitation Data'!D64))="","",OFFSET('Sanitation Data'!$D$29,0,10*ROW('Sanitation Data'!D64)))</f>
        <v/>
      </c>
      <c r="CM70" s="297" t="str">
        <f ca="true">+IF(OFFSET('Sanitation Data'!$D$30,0,10*ROW('Sanitation Data'!D64))="","",OFFSET('Sanitation Data'!$D$30,0,10*ROW('Sanitation Data'!D64)))</f>
        <v/>
      </c>
      <c r="CN70" s="297" t="str">
        <f ca="true">+IF(OFFSET('Sanitation Data'!$D$31,0,10*ROW('Sanitation Data'!D64))="","",OFFSET('Sanitation Data'!$D$31,0,10*ROW('Sanitation Data'!D64)))</f>
        <v/>
      </c>
      <c r="CO70" s="297" t="str">
        <f ca="true">+IF(OFFSET('Sanitation Data'!$D$32,0,10*ROW('Sanitation Data'!D64))="","",OFFSET('Sanitation Data'!$D$32,0,10*ROW('Sanitation Data'!D64)))</f>
        <v/>
      </c>
      <c r="CP70" s="297" t="str">
        <f ca="true">+IF(OFFSET('Sanitation Data'!$E$28,0,10*ROW('Sanitation Data'!E64))="","",OFFSET('Sanitation Data'!$E$28,0,10*ROW('Sanitation Data'!E64)))</f>
        <v/>
      </c>
      <c r="CQ70" s="297" t="str">
        <f ca="true">+IF(OFFSET('Sanitation Data'!$E$29,0,10*ROW('Sanitation Data'!E64))="","",OFFSET('Sanitation Data'!$E$29,0,10*ROW('Sanitation Data'!E64)))</f>
        <v/>
      </c>
      <c r="CR70" s="297" t="str">
        <f ca="true">+IF(OFFSET('Sanitation Data'!$E$30,0,10*ROW('Sanitation Data'!E64))="","",OFFSET('Sanitation Data'!$E$30,0,10*ROW('Sanitation Data'!E64)))</f>
        <v/>
      </c>
      <c r="CS70" s="297" t="str">
        <f ca="true">+IF(OFFSET('Sanitation Data'!$E$31,0,10*ROW('Sanitation Data'!E64))="","",OFFSET('Sanitation Data'!$E$31,0,10*ROW('Sanitation Data'!E64)))</f>
        <v/>
      </c>
      <c r="CT70" s="297" t="str">
        <f ca="true">+IF(OFFSET('Sanitation Data'!$E$32,0,10*ROW('Sanitation Data'!E64))="","",OFFSET('Sanitation Data'!$E$32,0,10*ROW('Sanitation Data'!E64)))</f>
        <v/>
      </c>
      <c r="CU70" s="297" t="str">
        <f ca="true">+IF(OFFSET('Sanitation Data'!$F$28,0,10*ROW('Sanitation Data'!F64))="","",OFFSET('Sanitation Data'!$F$28,0,10*ROW('Sanitation Data'!F64)))</f>
        <v/>
      </c>
      <c r="CV70" s="297" t="str">
        <f ca="true">+IF(OFFSET('Sanitation Data'!$F$29,0,10*ROW('Sanitation Data'!F64))="","",OFFSET('Sanitation Data'!$F$29,0,10*ROW('Sanitation Data'!F64)))</f>
        <v/>
      </c>
      <c r="CW70" s="297" t="str">
        <f ca="true">+IF(OFFSET('Sanitation Data'!$F$30,0,10*ROW('Sanitation Data'!F64))="","",OFFSET('Sanitation Data'!$F$30,0,10*ROW('Sanitation Data'!F64)))</f>
        <v/>
      </c>
      <c r="CX70" s="297" t="str">
        <f ca="true">+IF(OFFSET('Sanitation Data'!$F$31,0,10*ROW('Sanitation Data'!F64))="","",OFFSET('Sanitation Data'!$F$31,0,10*ROW('Sanitation Data'!F64)))</f>
        <v/>
      </c>
      <c r="CY70" s="297" t="str">
        <f ca="true">+IF(OFFSET('Sanitation Data'!$F$32,0,10*ROW('Sanitation Data'!F64))="","",OFFSET('Sanitation Data'!$F$32,0,10*ROW('Sanitation Data'!F64)))</f>
        <v/>
      </c>
      <c r="CZ70" s="297" t="str">
        <f ca="true">+IF(OFFSET('Sanitation Data'!$G$28,0,10*ROW('Sanitation Data'!G64))="","",OFFSET('Sanitation Data'!$G$28,0,10*ROW('Sanitation Data'!G64)))</f>
        <v/>
      </c>
      <c r="DA70" s="297" t="str">
        <f ca="true">+IF(OFFSET('Sanitation Data'!$G$29,0,10*ROW('Sanitation Data'!G64))="","",OFFSET('Sanitation Data'!$G$29,0,10*ROW('Sanitation Data'!G64)))</f>
        <v/>
      </c>
      <c r="DB70" s="297" t="str">
        <f ca="true">+IF(OFFSET('Sanitation Data'!$G$30,0,10*ROW('Sanitation Data'!G64))="","",OFFSET('Sanitation Data'!$G$30,0,10*ROW('Sanitation Data'!G64)))</f>
        <v/>
      </c>
      <c r="DC70" s="297" t="str">
        <f ca="true">+IF(OFFSET('Sanitation Data'!$G$31,0,10*ROW('Sanitation Data'!G64))="","",OFFSET('Sanitation Data'!$G$31,0,10*ROW('Sanitation Data'!G64)))</f>
        <v/>
      </c>
      <c r="DD70" s="297" t="str">
        <f ca="true">+IF(OFFSET('Sanitation Data'!$G$32,0,10*ROW('Sanitation Data'!G64))="","",OFFSET('Sanitation Data'!$G$32,0,10*ROW('Sanitation Data'!G64)))</f>
        <v/>
      </c>
      <c r="DE70" s="297" t="str">
        <f ca="true">+IF(OFFSET('Sanitation Data'!$H$28,0,10*ROW('Sanitation Data'!H64))="","",OFFSET('Sanitation Data'!$H$28,0,10*ROW('Sanitation Data'!H64)))</f>
        <v/>
      </c>
      <c r="DF70" s="297" t="str">
        <f ca="true">+IF(OFFSET('Sanitation Data'!$H$29,0,10*ROW('Sanitation Data'!H64))="","",OFFSET('Sanitation Data'!$H$29,0,10*ROW('Sanitation Data'!H64)))</f>
        <v/>
      </c>
      <c r="DG70" s="297" t="str">
        <f ca="true">+IF(OFFSET('Sanitation Data'!$H$30,0,10*ROW('Sanitation Data'!H64))="","",OFFSET('Sanitation Data'!$H$30,0,10*ROW('Sanitation Data'!H64)))</f>
        <v/>
      </c>
      <c r="DH70" s="297" t="str">
        <f ca="true">+IF(OFFSET('Sanitation Data'!$H$31,0,10*ROW('Sanitation Data'!H64))="","",OFFSET('Sanitation Data'!$H$31,0,10*ROW('Sanitation Data'!H64)))</f>
        <v/>
      </c>
      <c r="DI70" s="297" t="str">
        <f ca="true">+IF(OFFSET('Sanitation Data'!$H$32,0,10*ROW('Sanitation Data'!H64))="","",OFFSET('Sanitation Data'!$H$32,0,10*ROW('Sanitation Data'!H64)))</f>
        <v/>
      </c>
      <c r="DJ70" s="297" t="str">
        <f ca="true">+IF(OFFSET('Sanitation Data'!$I$28,0,10*ROW('Sanitation Data'!I64))="","",OFFSET('Sanitation Data'!$I$28,0,10*ROW('Sanitation Data'!I64)))</f>
        <v/>
      </c>
      <c r="DK70" s="297" t="str">
        <f ca="true">+IF(OFFSET('Sanitation Data'!$I$29,0,10*ROW('Sanitation Data'!I64))="","",OFFSET('Sanitation Data'!$I$29,0,10*ROW('Sanitation Data'!I64)))</f>
        <v/>
      </c>
      <c r="DL70" s="297" t="str">
        <f ca="true">+IF(OFFSET('Sanitation Data'!$I$30,0,10*ROW('Sanitation Data'!I64))="","",OFFSET('Sanitation Data'!$I$30,0,10*ROW('Sanitation Data'!I64)))</f>
        <v/>
      </c>
      <c r="DM70" s="297" t="str">
        <f ca="true">+IF(OFFSET('Sanitation Data'!$I$31,0,10*ROW('Sanitation Data'!I64))="","",OFFSET('Sanitation Data'!$I$31,0,10*ROW('Sanitation Data'!I64)))</f>
        <v/>
      </c>
      <c r="DN70" s="297" t="str">
        <f ca="true">+IF(OFFSET('Sanitation Data'!$I$32,0,10*ROW('Sanitation Data'!I64))="","",OFFSET('Sanitation Data'!$I$32,0,10*ROW('Sanitation Data'!I64)))</f>
        <v/>
      </c>
      <c r="DO70" s="297" t="str">
        <f ca="true">+IF(OFFSET('Hygiene Data'!$D$11,0,10*ROW('Hygiene Data'!D64))="","",OFFSET('Hygiene Data'!$D$11,0,10*ROW('Hygiene Data'!D64)))</f>
        <v/>
      </c>
      <c r="DP70" s="297" t="str">
        <f ca="true">+IF(OFFSET('Hygiene Data'!$D$12,0,10*ROW('Hygiene Data'!D64))="","",OFFSET('Hygiene Data'!$D$12,0,10*ROW('Hygiene Data'!D64)))</f>
        <v/>
      </c>
      <c r="DQ70" s="297" t="str">
        <f ca="true">+IF(OFFSET('Hygiene Data'!$D$13,0,10*ROW('Hygiene Data'!D64))="","",OFFSET('Hygiene Data'!$D$13,0,10*ROW('Hygiene Data'!D64)))</f>
        <v/>
      </c>
      <c r="DR70" s="297" t="str">
        <f ca="true">+IF(OFFSET('Hygiene Data'!$E$11,0,10*ROW('Hygiene Data'!E64))="","",OFFSET('Hygiene Data'!$E$11,0,10*ROW('Hygiene Data'!E64)))</f>
        <v/>
      </c>
      <c r="DS70" s="297" t="str">
        <f ca="true">+IF(OFFSET('Hygiene Data'!$E$12,0,10*ROW('Hygiene Data'!E64))="","",OFFSET('Hygiene Data'!$E$12,0,10*ROW('Hygiene Data'!E64)))</f>
        <v/>
      </c>
      <c r="DT70" s="297" t="str">
        <f ca="true">+IF(OFFSET('Hygiene Data'!$E$13,0,10*ROW('Hygiene Data'!E64))="","",OFFSET('Hygiene Data'!$E$13,0,10*ROW('Hygiene Data'!E64)))</f>
        <v/>
      </c>
      <c r="DU70" s="297" t="str">
        <f ca="true">+IF(OFFSET('Hygiene Data'!$F$11,0,10*ROW('Hygiene Data'!F64))="","",OFFSET('Hygiene Data'!$F$11,0,10*ROW('Hygiene Data'!F64)))</f>
        <v/>
      </c>
      <c r="DV70" s="297" t="str">
        <f ca="true">+IF(OFFSET('Hygiene Data'!$F$12,0,10*ROW('Hygiene Data'!F64))="","",OFFSET('Hygiene Data'!$F$12,0,10*ROW('Hygiene Data'!F64)))</f>
        <v/>
      </c>
      <c r="DW70" s="297" t="str">
        <f ca="true">+IF(OFFSET('Hygiene Data'!$F$13,0,10*ROW('Hygiene Data'!F64))="","",OFFSET('Hygiene Data'!$F$13,0,10*ROW('Hygiene Data'!F64)))</f>
        <v/>
      </c>
      <c r="DX70" s="297" t="str">
        <f ca="true">+IF(OFFSET('Hygiene Data'!$G$11,0,10*ROW('Hygiene Data'!G64))="","",OFFSET('Hygiene Data'!$G$11,0,10*ROW('Hygiene Data'!G64)))</f>
        <v/>
      </c>
      <c r="DY70" s="297" t="str">
        <f ca="true">+IF(OFFSET('Hygiene Data'!$G$12,0,10*ROW('Hygiene Data'!G64))="","",OFFSET('Hygiene Data'!$G$12,0,10*ROW('Hygiene Data'!G64)))</f>
        <v/>
      </c>
      <c r="DZ70" s="297" t="str">
        <f ca="true">+IF(OFFSET('Hygiene Data'!$G$13,0,10*ROW('Hygiene Data'!G64))="","",OFFSET('Hygiene Data'!$G$13,0,10*ROW('Hygiene Data'!G64)))</f>
        <v/>
      </c>
      <c r="EA70" s="297" t="str">
        <f ca="true">+IF(OFFSET('Hygiene Data'!$H$11,0,10*ROW('Hygiene Data'!H64))="","",OFFSET('Hygiene Data'!$H$11,0,10*ROW('Hygiene Data'!H64)))</f>
        <v/>
      </c>
      <c r="EB70" s="297" t="str">
        <f ca="true">+IF(OFFSET('Hygiene Data'!$H$12,0,10*ROW('Hygiene Data'!H64))="","",OFFSET('Hygiene Data'!$H$12,0,10*ROW('Hygiene Data'!H64)))</f>
        <v/>
      </c>
      <c r="EC70" s="297" t="str">
        <f ca="true">+IF(OFFSET('Hygiene Data'!$H$13,0,10*ROW('Hygiene Data'!H64))="","",OFFSET('Hygiene Data'!$H$13,0,10*ROW('Hygiene Data'!H64)))</f>
        <v/>
      </c>
      <c r="ED70" s="297" t="str">
        <f ca="true">+IF(OFFSET('Hygiene Data'!$I$11,0,10*ROW('Hygiene Data'!I64))="","",OFFSET('Hygiene Data'!$I$11,0,10*ROW('Hygiene Data'!I64)))</f>
        <v/>
      </c>
      <c r="EE70" s="297" t="str">
        <f ca="true">+IF(OFFSET('Hygiene Data'!$I$12,0,10*ROW('Hygiene Data'!I64))="","",OFFSET('Hygiene Data'!$I$12,0,10*ROW('Hygiene Data'!I64)))</f>
        <v/>
      </c>
      <c r="EF70" s="297"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53"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97"/>
      <c r="BS71" s="297" t="str">
        <f ca="true">+IF(OFFSET('Water Data'!$D$27,0,10*ROW('Water Data'!D65))="","",OFFSET('Water Data'!$D$27,0,10*ROW('Water Data'!D65)))</f>
        <v/>
      </c>
      <c r="BT71" s="297" t="str">
        <f ca="true">+IF(OFFSET('Water Data'!$D$28,0,10*ROW('Water Data'!D65))="","",OFFSET('Water Data'!$D$28,0,10*ROW('Water Data'!D65)))</f>
        <v/>
      </c>
      <c r="BU71" s="297" t="str">
        <f ca="true">+IF(OFFSET('Water Data'!$D$29,0,10*ROW('Water Data'!D65))="","",OFFSET('Water Data'!$D$29,0,10*ROW('Water Data'!D65)))</f>
        <v/>
      </c>
      <c r="BV71" s="297" t="str">
        <f ca="true">+IF(OFFSET('Water Data'!$E$27,0,10*ROW('Water Data'!E65))="","",OFFSET('Water Data'!$E$27,0,10*ROW('Water Data'!E65)))</f>
        <v/>
      </c>
      <c r="BW71" s="297" t="str">
        <f ca="true">+IF(OFFSET('Water Data'!$E$28,0,10*ROW('Water Data'!E65))="","",OFFSET('Water Data'!$E$28,0,10*ROW('Water Data'!E65)))</f>
        <v/>
      </c>
      <c r="BX71" s="297" t="str">
        <f ca="true">+IF(OFFSET('Water Data'!$E$29,0,10*ROW('Water Data'!E65))="","",OFFSET('Water Data'!$E$29,0,10*ROW('Water Data'!E65)))</f>
        <v/>
      </c>
      <c r="BY71" s="297" t="str">
        <f ca="true">+IF(OFFSET('Water Data'!$F$27,0,10*ROW('Water Data'!F65))="","",OFFSET('Water Data'!$F$27,0,10*ROW('Water Data'!F65)))</f>
        <v/>
      </c>
      <c r="BZ71" s="297" t="str">
        <f ca="true">+IF(OFFSET('Water Data'!$F$28,0,10*ROW('Water Data'!F65))="","",OFFSET('Water Data'!$F$28,0,10*ROW('Water Data'!F65)))</f>
        <v/>
      </c>
      <c r="CA71" s="297" t="str">
        <f ca="true">+IF(OFFSET('Water Data'!$F$29,0,10*ROW('Water Data'!F65))="","",OFFSET('Water Data'!$F$29,0,10*ROW('Water Data'!F65)))</f>
        <v/>
      </c>
      <c r="CB71" s="297" t="str">
        <f ca="true">+IF(OFFSET('Water Data'!$G$27,0,10*ROW('Water Data'!G65))="","",OFFSET('Water Data'!$G$27,0,10*ROW('Water Data'!G65)))</f>
        <v/>
      </c>
      <c r="CC71" s="297" t="str">
        <f ca="true">+IF(OFFSET('Water Data'!$G$28,0,10*ROW('Water Data'!G65))="","",OFFSET('Water Data'!$G$28,0,10*ROW('Water Data'!G65)))</f>
        <v/>
      </c>
      <c r="CD71" s="297" t="str">
        <f ca="true">+IF(OFFSET('Water Data'!$G$29,0,10*ROW('Water Data'!G65))="","",OFFSET('Water Data'!$G$29,0,10*ROW('Water Data'!G65)))</f>
        <v/>
      </c>
      <c r="CE71" s="297" t="str">
        <f ca="true">+IF(OFFSET('Water Data'!$H$27,0,10*ROW('Water Data'!H65))="","",OFFSET('Water Data'!$H$27,0,10*ROW('Water Data'!H65)))</f>
        <v/>
      </c>
      <c r="CF71" s="297" t="str">
        <f ca="true">+IF(OFFSET('Water Data'!$H$28,0,10*ROW('Water Data'!H65))="","",OFFSET('Water Data'!$H$28,0,10*ROW('Water Data'!H65)))</f>
        <v/>
      </c>
      <c r="CG71" s="297" t="str">
        <f ca="true">+IF(OFFSET('Water Data'!$H$29,0,10*ROW('Water Data'!H65))="","",OFFSET('Water Data'!$H$29,0,10*ROW('Water Data'!H65)))</f>
        <v/>
      </c>
      <c r="CH71" s="297" t="str">
        <f ca="true">+IF(OFFSET('Water Data'!$I$27,0,10*ROW('Water Data'!I65))="","",OFFSET('Water Data'!$I$27,0,10*ROW('Water Data'!I65)))</f>
        <v/>
      </c>
      <c r="CI71" s="297" t="str">
        <f ca="true">+IF(OFFSET('Water Data'!$I$28,0,10*ROW('Water Data'!I65))="","",OFFSET('Water Data'!$I$28,0,10*ROW('Water Data'!I65)))</f>
        <v/>
      </c>
      <c r="CJ71" s="297" t="str">
        <f ca="true">+IF(OFFSET('Water Data'!$I$29,0,10*ROW('Water Data'!I65))="","",OFFSET('Water Data'!$I$29,0,10*ROW('Water Data'!I65)))</f>
        <v/>
      </c>
      <c r="CK71" s="297" t="str">
        <f ca="true">+IF(OFFSET('Sanitation Data'!$D$28,0,10*ROW('Sanitation Data'!D65))="","",OFFSET('Sanitation Data'!$D$28,0,10*ROW('Sanitation Data'!D65)))</f>
        <v/>
      </c>
      <c r="CL71" s="297" t="str">
        <f ca="true">+IF(OFFSET('Sanitation Data'!$D$29,0,10*ROW('Sanitation Data'!D65))="","",OFFSET('Sanitation Data'!$D$29,0,10*ROW('Sanitation Data'!D65)))</f>
        <v/>
      </c>
      <c r="CM71" s="297" t="str">
        <f ca="true">+IF(OFFSET('Sanitation Data'!$D$30,0,10*ROW('Sanitation Data'!D65))="","",OFFSET('Sanitation Data'!$D$30,0,10*ROW('Sanitation Data'!D65)))</f>
        <v/>
      </c>
      <c r="CN71" s="297" t="str">
        <f ca="true">+IF(OFFSET('Sanitation Data'!$D$31,0,10*ROW('Sanitation Data'!D65))="","",OFFSET('Sanitation Data'!$D$31,0,10*ROW('Sanitation Data'!D65)))</f>
        <v/>
      </c>
      <c r="CO71" s="297" t="str">
        <f ca="true">+IF(OFFSET('Sanitation Data'!$D$32,0,10*ROW('Sanitation Data'!D65))="","",OFFSET('Sanitation Data'!$D$32,0,10*ROW('Sanitation Data'!D65)))</f>
        <v/>
      </c>
      <c r="CP71" s="297" t="str">
        <f ca="true">+IF(OFFSET('Sanitation Data'!$E$28,0,10*ROW('Sanitation Data'!E65))="","",OFFSET('Sanitation Data'!$E$28,0,10*ROW('Sanitation Data'!E65)))</f>
        <v/>
      </c>
      <c r="CQ71" s="297" t="str">
        <f ca="true">+IF(OFFSET('Sanitation Data'!$E$29,0,10*ROW('Sanitation Data'!E65))="","",OFFSET('Sanitation Data'!$E$29,0,10*ROW('Sanitation Data'!E65)))</f>
        <v/>
      </c>
      <c r="CR71" s="297" t="str">
        <f ca="true">+IF(OFFSET('Sanitation Data'!$E$30,0,10*ROW('Sanitation Data'!E65))="","",OFFSET('Sanitation Data'!$E$30,0,10*ROW('Sanitation Data'!E65)))</f>
        <v/>
      </c>
      <c r="CS71" s="297" t="str">
        <f ca="true">+IF(OFFSET('Sanitation Data'!$E$31,0,10*ROW('Sanitation Data'!E65))="","",OFFSET('Sanitation Data'!$E$31,0,10*ROW('Sanitation Data'!E65)))</f>
        <v/>
      </c>
      <c r="CT71" s="297" t="str">
        <f ca="true">+IF(OFFSET('Sanitation Data'!$E$32,0,10*ROW('Sanitation Data'!E65))="","",OFFSET('Sanitation Data'!$E$32,0,10*ROW('Sanitation Data'!E65)))</f>
        <v/>
      </c>
      <c r="CU71" s="297" t="str">
        <f ca="true">+IF(OFFSET('Sanitation Data'!$F$28,0,10*ROW('Sanitation Data'!F65))="","",OFFSET('Sanitation Data'!$F$28,0,10*ROW('Sanitation Data'!F65)))</f>
        <v/>
      </c>
      <c r="CV71" s="297" t="str">
        <f ca="true">+IF(OFFSET('Sanitation Data'!$F$29,0,10*ROW('Sanitation Data'!F65))="","",OFFSET('Sanitation Data'!$F$29,0,10*ROW('Sanitation Data'!F65)))</f>
        <v/>
      </c>
      <c r="CW71" s="297" t="str">
        <f ca="true">+IF(OFFSET('Sanitation Data'!$F$30,0,10*ROW('Sanitation Data'!F65))="","",OFFSET('Sanitation Data'!$F$30,0,10*ROW('Sanitation Data'!F65)))</f>
        <v/>
      </c>
      <c r="CX71" s="297" t="str">
        <f ca="true">+IF(OFFSET('Sanitation Data'!$F$31,0,10*ROW('Sanitation Data'!F65))="","",OFFSET('Sanitation Data'!$F$31,0,10*ROW('Sanitation Data'!F65)))</f>
        <v/>
      </c>
      <c r="CY71" s="297" t="str">
        <f ca="true">+IF(OFFSET('Sanitation Data'!$F$32,0,10*ROW('Sanitation Data'!F65))="","",OFFSET('Sanitation Data'!$F$32,0,10*ROW('Sanitation Data'!F65)))</f>
        <v/>
      </c>
      <c r="CZ71" s="297" t="str">
        <f ca="true">+IF(OFFSET('Sanitation Data'!$G$28,0,10*ROW('Sanitation Data'!G65))="","",OFFSET('Sanitation Data'!$G$28,0,10*ROW('Sanitation Data'!G65)))</f>
        <v/>
      </c>
      <c r="DA71" s="297" t="str">
        <f ca="true">+IF(OFFSET('Sanitation Data'!$G$29,0,10*ROW('Sanitation Data'!G65))="","",OFFSET('Sanitation Data'!$G$29,0,10*ROW('Sanitation Data'!G65)))</f>
        <v/>
      </c>
      <c r="DB71" s="297" t="str">
        <f ca="true">+IF(OFFSET('Sanitation Data'!$G$30,0,10*ROW('Sanitation Data'!G65))="","",OFFSET('Sanitation Data'!$G$30,0,10*ROW('Sanitation Data'!G65)))</f>
        <v/>
      </c>
      <c r="DC71" s="297" t="str">
        <f ca="true">+IF(OFFSET('Sanitation Data'!$G$31,0,10*ROW('Sanitation Data'!G65))="","",OFFSET('Sanitation Data'!$G$31,0,10*ROW('Sanitation Data'!G65)))</f>
        <v/>
      </c>
      <c r="DD71" s="297" t="str">
        <f ca="true">+IF(OFFSET('Sanitation Data'!$G$32,0,10*ROW('Sanitation Data'!G65))="","",OFFSET('Sanitation Data'!$G$32,0,10*ROW('Sanitation Data'!G65)))</f>
        <v/>
      </c>
      <c r="DE71" s="297" t="str">
        <f ca="true">+IF(OFFSET('Sanitation Data'!$H$28,0,10*ROW('Sanitation Data'!H65))="","",OFFSET('Sanitation Data'!$H$28,0,10*ROW('Sanitation Data'!H65)))</f>
        <v/>
      </c>
      <c r="DF71" s="297" t="str">
        <f ca="true">+IF(OFFSET('Sanitation Data'!$H$29,0,10*ROW('Sanitation Data'!H65))="","",OFFSET('Sanitation Data'!$H$29,0,10*ROW('Sanitation Data'!H65)))</f>
        <v/>
      </c>
      <c r="DG71" s="297" t="str">
        <f ca="true">+IF(OFFSET('Sanitation Data'!$H$30,0,10*ROW('Sanitation Data'!H65))="","",OFFSET('Sanitation Data'!$H$30,0,10*ROW('Sanitation Data'!H65)))</f>
        <v/>
      </c>
      <c r="DH71" s="297" t="str">
        <f ca="true">+IF(OFFSET('Sanitation Data'!$H$31,0,10*ROW('Sanitation Data'!H65))="","",OFFSET('Sanitation Data'!$H$31,0,10*ROW('Sanitation Data'!H65)))</f>
        <v/>
      </c>
      <c r="DI71" s="297" t="str">
        <f ca="true">+IF(OFFSET('Sanitation Data'!$H$32,0,10*ROW('Sanitation Data'!H65))="","",OFFSET('Sanitation Data'!$H$32,0,10*ROW('Sanitation Data'!H65)))</f>
        <v/>
      </c>
      <c r="DJ71" s="297" t="str">
        <f ca="true">+IF(OFFSET('Sanitation Data'!$I$28,0,10*ROW('Sanitation Data'!I65))="","",OFFSET('Sanitation Data'!$I$28,0,10*ROW('Sanitation Data'!I65)))</f>
        <v/>
      </c>
      <c r="DK71" s="297" t="str">
        <f ca="true">+IF(OFFSET('Sanitation Data'!$I$29,0,10*ROW('Sanitation Data'!I65))="","",OFFSET('Sanitation Data'!$I$29,0,10*ROW('Sanitation Data'!I65)))</f>
        <v/>
      </c>
      <c r="DL71" s="297" t="str">
        <f ca="true">+IF(OFFSET('Sanitation Data'!$I$30,0,10*ROW('Sanitation Data'!I65))="","",OFFSET('Sanitation Data'!$I$30,0,10*ROW('Sanitation Data'!I65)))</f>
        <v/>
      </c>
      <c r="DM71" s="297" t="str">
        <f ca="true">+IF(OFFSET('Sanitation Data'!$I$31,0,10*ROW('Sanitation Data'!I65))="","",OFFSET('Sanitation Data'!$I$31,0,10*ROW('Sanitation Data'!I65)))</f>
        <v/>
      </c>
      <c r="DN71" s="297" t="str">
        <f ca="true">+IF(OFFSET('Sanitation Data'!$I$32,0,10*ROW('Sanitation Data'!I65))="","",OFFSET('Sanitation Data'!$I$32,0,10*ROW('Sanitation Data'!I65)))</f>
        <v/>
      </c>
      <c r="DO71" s="297" t="str">
        <f ca="true">+IF(OFFSET('Hygiene Data'!$D$11,0,10*ROW('Hygiene Data'!D65))="","",OFFSET('Hygiene Data'!$D$11,0,10*ROW('Hygiene Data'!D65)))</f>
        <v/>
      </c>
      <c r="DP71" s="297" t="str">
        <f ca="true">+IF(OFFSET('Hygiene Data'!$D$12,0,10*ROW('Hygiene Data'!D65))="","",OFFSET('Hygiene Data'!$D$12,0,10*ROW('Hygiene Data'!D65)))</f>
        <v/>
      </c>
      <c r="DQ71" s="297" t="str">
        <f ca="true">+IF(OFFSET('Hygiene Data'!$D$13,0,10*ROW('Hygiene Data'!D65))="","",OFFSET('Hygiene Data'!$D$13,0,10*ROW('Hygiene Data'!D65)))</f>
        <v/>
      </c>
      <c r="DR71" s="297" t="str">
        <f ca="true">+IF(OFFSET('Hygiene Data'!$E$11,0,10*ROW('Hygiene Data'!E65))="","",OFFSET('Hygiene Data'!$E$11,0,10*ROW('Hygiene Data'!E65)))</f>
        <v/>
      </c>
      <c r="DS71" s="297" t="str">
        <f ca="true">+IF(OFFSET('Hygiene Data'!$E$12,0,10*ROW('Hygiene Data'!E65))="","",OFFSET('Hygiene Data'!$E$12,0,10*ROW('Hygiene Data'!E65)))</f>
        <v/>
      </c>
      <c r="DT71" s="297" t="str">
        <f ca="true">+IF(OFFSET('Hygiene Data'!$E$13,0,10*ROW('Hygiene Data'!E65))="","",OFFSET('Hygiene Data'!$E$13,0,10*ROW('Hygiene Data'!E65)))</f>
        <v/>
      </c>
      <c r="DU71" s="297" t="str">
        <f ca="true">+IF(OFFSET('Hygiene Data'!$F$11,0,10*ROW('Hygiene Data'!F65))="","",OFFSET('Hygiene Data'!$F$11,0,10*ROW('Hygiene Data'!F65)))</f>
        <v/>
      </c>
      <c r="DV71" s="297" t="str">
        <f ca="true">+IF(OFFSET('Hygiene Data'!$F$12,0,10*ROW('Hygiene Data'!F65))="","",OFFSET('Hygiene Data'!$F$12,0,10*ROW('Hygiene Data'!F65)))</f>
        <v/>
      </c>
      <c r="DW71" s="297" t="str">
        <f ca="true">+IF(OFFSET('Hygiene Data'!$F$13,0,10*ROW('Hygiene Data'!F65))="","",OFFSET('Hygiene Data'!$F$13,0,10*ROW('Hygiene Data'!F65)))</f>
        <v/>
      </c>
      <c r="DX71" s="297" t="str">
        <f ca="true">+IF(OFFSET('Hygiene Data'!$G$11,0,10*ROW('Hygiene Data'!G65))="","",OFFSET('Hygiene Data'!$G$11,0,10*ROW('Hygiene Data'!G65)))</f>
        <v/>
      </c>
      <c r="DY71" s="297" t="str">
        <f ca="true">+IF(OFFSET('Hygiene Data'!$G$12,0,10*ROW('Hygiene Data'!G65))="","",OFFSET('Hygiene Data'!$G$12,0,10*ROW('Hygiene Data'!G65)))</f>
        <v/>
      </c>
      <c r="DZ71" s="297" t="str">
        <f ca="true">+IF(OFFSET('Hygiene Data'!$G$13,0,10*ROW('Hygiene Data'!G65))="","",OFFSET('Hygiene Data'!$G$13,0,10*ROW('Hygiene Data'!G65)))</f>
        <v/>
      </c>
      <c r="EA71" s="297" t="str">
        <f ca="true">+IF(OFFSET('Hygiene Data'!$H$11,0,10*ROW('Hygiene Data'!H65))="","",OFFSET('Hygiene Data'!$H$11,0,10*ROW('Hygiene Data'!H65)))</f>
        <v/>
      </c>
      <c r="EB71" s="297" t="str">
        <f ca="true">+IF(OFFSET('Hygiene Data'!$H$12,0,10*ROW('Hygiene Data'!H65))="","",OFFSET('Hygiene Data'!$H$12,0,10*ROW('Hygiene Data'!H65)))</f>
        <v/>
      </c>
      <c r="EC71" s="297" t="str">
        <f ca="true">+IF(OFFSET('Hygiene Data'!$H$13,0,10*ROW('Hygiene Data'!H65))="","",OFFSET('Hygiene Data'!$H$13,0,10*ROW('Hygiene Data'!H65)))</f>
        <v/>
      </c>
      <c r="ED71" s="297" t="str">
        <f ca="true">+IF(OFFSET('Hygiene Data'!$I$11,0,10*ROW('Hygiene Data'!I65))="","",OFFSET('Hygiene Data'!$I$11,0,10*ROW('Hygiene Data'!I65)))</f>
        <v/>
      </c>
      <c r="EE71" s="297" t="str">
        <f ca="true">+IF(OFFSET('Hygiene Data'!$I$12,0,10*ROW('Hygiene Data'!I65))="","",OFFSET('Hygiene Data'!$I$12,0,10*ROW('Hygiene Data'!I65)))</f>
        <v/>
      </c>
      <c r="EF71" s="297"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53"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97"/>
      <c r="BS72" s="297" t="str">
        <f ca="true">+IF(OFFSET('Water Data'!$D$27,0,10*ROW('Water Data'!D66))="","",OFFSET('Water Data'!$D$27,0,10*ROW('Water Data'!D66)))</f>
        <v/>
      </c>
      <c r="BT72" s="297" t="str">
        <f ca="true">+IF(OFFSET('Water Data'!$D$28,0,10*ROW('Water Data'!D66))="","",OFFSET('Water Data'!$D$28,0,10*ROW('Water Data'!D66)))</f>
        <v/>
      </c>
      <c r="BU72" s="297" t="str">
        <f ca="true">+IF(OFFSET('Water Data'!$D$29,0,10*ROW('Water Data'!D66))="","",OFFSET('Water Data'!$D$29,0,10*ROW('Water Data'!D66)))</f>
        <v/>
      </c>
      <c r="BV72" s="297" t="str">
        <f ca="true">+IF(OFFSET('Water Data'!$E$27,0,10*ROW('Water Data'!E66))="","",OFFSET('Water Data'!$E$27,0,10*ROW('Water Data'!E66)))</f>
        <v/>
      </c>
      <c r="BW72" s="297" t="str">
        <f ca="true">+IF(OFFSET('Water Data'!$E$28,0,10*ROW('Water Data'!E66))="","",OFFSET('Water Data'!$E$28,0,10*ROW('Water Data'!E66)))</f>
        <v/>
      </c>
      <c r="BX72" s="297" t="str">
        <f ca="true">+IF(OFFSET('Water Data'!$E$29,0,10*ROW('Water Data'!E66))="","",OFFSET('Water Data'!$E$29,0,10*ROW('Water Data'!E66)))</f>
        <v/>
      </c>
      <c r="BY72" s="297" t="str">
        <f ca="true">+IF(OFFSET('Water Data'!$F$27,0,10*ROW('Water Data'!F66))="","",OFFSET('Water Data'!$F$27,0,10*ROW('Water Data'!F66)))</f>
        <v/>
      </c>
      <c r="BZ72" s="297" t="str">
        <f ca="true">+IF(OFFSET('Water Data'!$F$28,0,10*ROW('Water Data'!F66))="","",OFFSET('Water Data'!$F$28,0,10*ROW('Water Data'!F66)))</f>
        <v/>
      </c>
      <c r="CA72" s="297" t="str">
        <f ca="true">+IF(OFFSET('Water Data'!$F$29,0,10*ROW('Water Data'!F66))="","",OFFSET('Water Data'!$F$29,0,10*ROW('Water Data'!F66)))</f>
        <v/>
      </c>
      <c r="CB72" s="297" t="str">
        <f ca="true">+IF(OFFSET('Water Data'!$G$27,0,10*ROW('Water Data'!G66))="","",OFFSET('Water Data'!$G$27,0,10*ROW('Water Data'!G66)))</f>
        <v/>
      </c>
      <c r="CC72" s="297" t="str">
        <f ca="true">+IF(OFFSET('Water Data'!$G$28,0,10*ROW('Water Data'!G66))="","",OFFSET('Water Data'!$G$28,0,10*ROW('Water Data'!G66)))</f>
        <v/>
      </c>
      <c r="CD72" s="297" t="str">
        <f ca="true">+IF(OFFSET('Water Data'!$G$29,0,10*ROW('Water Data'!G66))="","",OFFSET('Water Data'!$G$29,0,10*ROW('Water Data'!G66)))</f>
        <v/>
      </c>
      <c r="CE72" s="297" t="str">
        <f ca="true">+IF(OFFSET('Water Data'!$H$27,0,10*ROW('Water Data'!H66))="","",OFFSET('Water Data'!$H$27,0,10*ROW('Water Data'!H66)))</f>
        <v/>
      </c>
      <c r="CF72" s="297" t="str">
        <f ca="true">+IF(OFFSET('Water Data'!$H$28,0,10*ROW('Water Data'!H66))="","",OFFSET('Water Data'!$H$28,0,10*ROW('Water Data'!H66)))</f>
        <v/>
      </c>
      <c r="CG72" s="297" t="str">
        <f ca="true">+IF(OFFSET('Water Data'!$H$29,0,10*ROW('Water Data'!H66))="","",OFFSET('Water Data'!$H$29,0,10*ROW('Water Data'!H66)))</f>
        <v/>
      </c>
      <c r="CH72" s="297" t="str">
        <f ca="true">+IF(OFFSET('Water Data'!$I$27,0,10*ROW('Water Data'!I66))="","",OFFSET('Water Data'!$I$27,0,10*ROW('Water Data'!I66)))</f>
        <v/>
      </c>
      <c r="CI72" s="297" t="str">
        <f ca="true">+IF(OFFSET('Water Data'!$I$28,0,10*ROW('Water Data'!I66))="","",OFFSET('Water Data'!$I$28,0,10*ROW('Water Data'!I66)))</f>
        <v/>
      </c>
      <c r="CJ72" s="297" t="str">
        <f ca="true">+IF(OFFSET('Water Data'!$I$29,0,10*ROW('Water Data'!I66))="","",OFFSET('Water Data'!$I$29,0,10*ROW('Water Data'!I66)))</f>
        <v/>
      </c>
      <c r="CK72" s="297" t="str">
        <f ca="true">+IF(OFFSET('Sanitation Data'!$D$28,0,10*ROW('Sanitation Data'!D66))="","",OFFSET('Sanitation Data'!$D$28,0,10*ROW('Sanitation Data'!D66)))</f>
        <v/>
      </c>
      <c r="CL72" s="297" t="str">
        <f ca="true">+IF(OFFSET('Sanitation Data'!$D$29,0,10*ROW('Sanitation Data'!D66))="","",OFFSET('Sanitation Data'!$D$29,0,10*ROW('Sanitation Data'!D66)))</f>
        <v/>
      </c>
      <c r="CM72" s="297" t="str">
        <f ca="true">+IF(OFFSET('Sanitation Data'!$D$30,0,10*ROW('Sanitation Data'!D66))="","",OFFSET('Sanitation Data'!$D$30,0,10*ROW('Sanitation Data'!D66)))</f>
        <v/>
      </c>
      <c r="CN72" s="297" t="str">
        <f ca="true">+IF(OFFSET('Sanitation Data'!$D$31,0,10*ROW('Sanitation Data'!D66))="","",OFFSET('Sanitation Data'!$D$31,0,10*ROW('Sanitation Data'!D66)))</f>
        <v/>
      </c>
      <c r="CO72" s="297" t="str">
        <f ca="true">+IF(OFFSET('Sanitation Data'!$D$32,0,10*ROW('Sanitation Data'!D66))="","",OFFSET('Sanitation Data'!$D$32,0,10*ROW('Sanitation Data'!D66)))</f>
        <v/>
      </c>
      <c r="CP72" s="297" t="str">
        <f ca="true">+IF(OFFSET('Sanitation Data'!$E$28,0,10*ROW('Sanitation Data'!E66))="","",OFFSET('Sanitation Data'!$E$28,0,10*ROW('Sanitation Data'!E66)))</f>
        <v/>
      </c>
      <c r="CQ72" s="297" t="str">
        <f ca="true">+IF(OFFSET('Sanitation Data'!$E$29,0,10*ROW('Sanitation Data'!E66))="","",OFFSET('Sanitation Data'!$E$29,0,10*ROW('Sanitation Data'!E66)))</f>
        <v/>
      </c>
      <c r="CR72" s="297" t="str">
        <f ca="true">+IF(OFFSET('Sanitation Data'!$E$30,0,10*ROW('Sanitation Data'!E66))="","",OFFSET('Sanitation Data'!$E$30,0,10*ROW('Sanitation Data'!E66)))</f>
        <v/>
      </c>
      <c r="CS72" s="297" t="str">
        <f ca="true">+IF(OFFSET('Sanitation Data'!$E$31,0,10*ROW('Sanitation Data'!E66))="","",OFFSET('Sanitation Data'!$E$31,0,10*ROW('Sanitation Data'!E66)))</f>
        <v/>
      </c>
      <c r="CT72" s="297" t="str">
        <f ca="true">+IF(OFFSET('Sanitation Data'!$E$32,0,10*ROW('Sanitation Data'!E66))="","",OFFSET('Sanitation Data'!$E$32,0,10*ROW('Sanitation Data'!E66)))</f>
        <v/>
      </c>
      <c r="CU72" s="297" t="str">
        <f ca="true">+IF(OFFSET('Sanitation Data'!$F$28,0,10*ROW('Sanitation Data'!F66))="","",OFFSET('Sanitation Data'!$F$28,0,10*ROW('Sanitation Data'!F66)))</f>
        <v/>
      </c>
      <c r="CV72" s="297" t="str">
        <f ca="true">+IF(OFFSET('Sanitation Data'!$F$29,0,10*ROW('Sanitation Data'!F66))="","",OFFSET('Sanitation Data'!$F$29,0,10*ROW('Sanitation Data'!F66)))</f>
        <v/>
      </c>
      <c r="CW72" s="297" t="str">
        <f ca="true">+IF(OFFSET('Sanitation Data'!$F$30,0,10*ROW('Sanitation Data'!F66))="","",OFFSET('Sanitation Data'!$F$30,0,10*ROW('Sanitation Data'!F66)))</f>
        <v/>
      </c>
      <c r="CX72" s="297" t="str">
        <f ca="true">+IF(OFFSET('Sanitation Data'!$F$31,0,10*ROW('Sanitation Data'!F66))="","",OFFSET('Sanitation Data'!$F$31,0,10*ROW('Sanitation Data'!F66)))</f>
        <v/>
      </c>
      <c r="CY72" s="297" t="str">
        <f ca="true">+IF(OFFSET('Sanitation Data'!$F$32,0,10*ROW('Sanitation Data'!F66))="","",OFFSET('Sanitation Data'!$F$32,0,10*ROW('Sanitation Data'!F66)))</f>
        <v/>
      </c>
      <c r="CZ72" s="297" t="str">
        <f ca="true">+IF(OFFSET('Sanitation Data'!$G$28,0,10*ROW('Sanitation Data'!G66))="","",OFFSET('Sanitation Data'!$G$28,0,10*ROW('Sanitation Data'!G66)))</f>
        <v/>
      </c>
      <c r="DA72" s="297" t="str">
        <f ca="true">+IF(OFFSET('Sanitation Data'!$G$29,0,10*ROW('Sanitation Data'!G66))="","",OFFSET('Sanitation Data'!$G$29,0,10*ROW('Sanitation Data'!G66)))</f>
        <v/>
      </c>
      <c r="DB72" s="297" t="str">
        <f ca="true">+IF(OFFSET('Sanitation Data'!$G$30,0,10*ROW('Sanitation Data'!G66))="","",OFFSET('Sanitation Data'!$G$30,0,10*ROW('Sanitation Data'!G66)))</f>
        <v/>
      </c>
      <c r="DC72" s="297" t="str">
        <f ca="true">+IF(OFFSET('Sanitation Data'!$G$31,0,10*ROW('Sanitation Data'!G66))="","",OFFSET('Sanitation Data'!$G$31,0,10*ROW('Sanitation Data'!G66)))</f>
        <v/>
      </c>
      <c r="DD72" s="297" t="str">
        <f ca="true">+IF(OFFSET('Sanitation Data'!$G$32,0,10*ROW('Sanitation Data'!G66))="","",OFFSET('Sanitation Data'!$G$32,0,10*ROW('Sanitation Data'!G66)))</f>
        <v/>
      </c>
      <c r="DE72" s="297" t="str">
        <f ca="true">+IF(OFFSET('Sanitation Data'!$H$28,0,10*ROW('Sanitation Data'!H66))="","",OFFSET('Sanitation Data'!$H$28,0,10*ROW('Sanitation Data'!H66)))</f>
        <v/>
      </c>
      <c r="DF72" s="297" t="str">
        <f ca="true">+IF(OFFSET('Sanitation Data'!$H$29,0,10*ROW('Sanitation Data'!H66))="","",OFFSET('Sanitation Data'!$H$29,0,10*ROW('Sanitation Data'!H66)))</f>
        <v/>
      </c>
      <c r="DG72" s="297" t="str">
        <f ca="true">+IF(OFFSET('Sanitation Data'!$H$30,0,10*ROW('Sanitation Data'!H66))="","",OFFSET('Sanitation Data'!$H$30,0,10*ROW('Sanitation Data'!H66)))</f>
        <v/>
      </c>
      <c r="DH72" s="297" t="str">
        <f ca="true">+IF(OFFSET('Sanitation Data'!$H$31,0,10*ROW('Sanitation Data'!H66))="","",OFFSET('Sanitation Data'!$H$31,0,10*ROW('Sanitation Data'!H66)))</f>
        <v/>
      </c>
      <c r="DI72" s="297" t="str">
        <f ca="true">+IF(OFFSET('Sanitation Data'!$H$32,0,10*ROW('Sanitation Data'!H66))="","",OFFSET('Sanitation Data'!$H$32,0,10*ROW('Sanitation Data'!H66)))</f>
        <v/>
      </c>
      <c r="DJ72" s="297" t="str">
        <f ca="true">+IF(OFFSET('Sanitation Data'!$I$28,0,10*ROW('Sanitation Data'!I66))="","",OFFSET('Sanitation Data'!$I$28,0,10*ROW('Sanitation Data'!I66)))</f>
        <v/>
      </c>
      <c r="DK72" s="297" t="str">
        <f ca="true">+IF(OFFSET('Sanitation Data'!$I$29,0,10*ROW('Sanitation Data'!I66))="","",OFFSET('Sanitation Data'!$I$29,0,10*ROW('Sanitation Data'!I66)))</f>
        <v/>
      </c>
      <c r="DL72" s="297" t="str">
        <f ca="true">+IF(OFFSET('Sanitation Data'!$I$30,0,10*ROW('Sanitation Data'!I66))="","",OFFSET('Sanitation Data'!$I$30,0,10*ROW('Sanitation Data'!I66)))</f>
        <v/>
      </c>
      <c r="DM72" s="297" t="str">
        <f ca="true">+IF(OFFSET('Sanitation Data'!$I$31,0,10*ROW('Sanitation Data'!I66))="","",OFFSET('Sanitation Data'!$I$31,0,10*ROW('Sanitation Data'!I66)))</f>
        <v/>
      </c>
      <c r="DN72" s="297" t="str">
        <f ca="true">+IF(OFFSET('Sanitation Data'!$I$32,0,10*ROW('Sanitation Data'!I66))="","",OFFSET('Sanitation Data'!$I$32,0,10*ROW('Sanitation Data'!I66)))</f>
        <v/>
      </c>
      <c r="DO72" s="297" t="str">
        <f ca="true">+IF(OFFSET('Hygiene Data'!$D$11,0,10*ROW('Hygiene Data'!D66))="","",OFFSET('Hygiene Data'!$D$11,0,10*ROW('Hygiene Data'!D66)))</f>
        <v/>
      </c>
      <c r="DP72" s="297" t="str">
        <f ca="true">+IF(OFFSET('Hygiene Data'!$D$12,0,10*ROW('Hygiene Data'!D66))="","",OFFSET('Hygiene Data'!$D$12,0,10*ROW('Hygiene Data'!D66)))</f>
        <v/>
      </c>
      <c r="DQ72" s="297" t="str">
        <f ca="true">+IF(OFFSET('Hygiene Data'!$D$13,0,10*ROW('Hygiene Data'!D66))="","",OFFSET('Hygiene Data'!$D$13,0,10*ROW('Hygiene Data'!D66)))</f>
        <v/>
      </c>
      <c r="DR72" s="297" t="str">
        <f ca="true">+IF(OFFSET('Hygiene Data'!$E$11,0,10*ROW('Hygiene Data'!E66))="","",OFFSET('Hygiene Data'!$E$11,0,10*ROW('Hygiene Data'!E66)))</f>
        <v/>
      </c>
      <c r="DS72" s="297" t="str">
        <f ca="true">+IF(OFFSET('Hygiene Data'!$E$12,0,10*ROW('Hygiene Data'!E66))="","",OFFSET('Hygiene Data'!$E$12,0,10*ROW('Hygiene Data'!E66)))</f>
        <v/>
      </c>
      <c r="DT72" s="297" t="str">
        <f ca="true">+IF(OFFSET('Hygiene Data'!$E$13,0,10*ROW('Hygiene Data'!E66))="","",OFFSET('Hygiene Data'!$E$13,0,10*ROW('Hygiene Data'!E66)))</f>
        <v/>
      </c>
      <c r="DU72" s="297" t="str">
        <f ca="true">+IF(OFFSET('Hygiene Data'!$F$11,0,10*ROW('Hygiene Data'!F66))="","",OFFSET('Hygiene Data'!$F$11,0,10*ROW('Hygiene Data'!F66)))</f>
        <v/>
      </c>
      <c r="DV72" s="297" t="str">
        <f ca="true">+IF(OFFSET('Hygiene Data'!$F$12,0,10*ROW('Hygiene Data'!F66))="","",OFFSET('Hygiene Data'!$F$12,0,10*ROW('Hygiene Data'!F66)))</f>
        <v/>
      </c>
      <c r="DW72" s="297" t="str">
        <f ca="true">+IF(OFFSET('Hygiene Data'!$F$13,0,10*ROW('Hygiene Data'!F66))="","",OFFSET('Hygiene Data'!$F$13,0,10*ROW('Hygiene Data'!F66)))</f>
        <v/>
      </c>
      <c r="DX72" s="297" t="str">
        <f ca="true">+IF(OFFSET('Hygiene Data'!$G$11,0,10*ROW('Hygiene Data'!G66))="","",OFFSET('Hygiene Data'!$G$11,0,10*ROW('Hygiene Data'!G66)))</f>
        <v/>
      </c>
      <c r="DY72" s="297" t="str">
        <f ca="true">+IF(OFFSET('Hygiene Data'!$G$12,0,10*ROW('Hygiene Data'!G66))="","",OFFSET('Hygiene Data'!$G$12,0,10*ROW('Hygiene Data'!G66)))</f>
        <v/>
      </c>
      <c r="DZ72" s="297" t="str">
        <f ca="true">+IF(OFFSET('Hygiene Data'!$G$13,0,10*ROW('Hygiene Data'!G66))="","",OFFSET('Hygiene Data'!$G$13,0,10*ROW('Hygiene Data'!G66)))</f>
        <v/>
      </c>
      <c r="EA72" s="297" t="str">
        <f ca="true">+IF(OFFSET('Hygiene Data'!$H$11,0,10*ROW('Hygiene Data'!H66))="","",OFFSET('Hygiene Data'!$H$11,0,10*ROW('Hygiene Data'!H66)))</f>
        <v/>
      </c>
      <c r="EB72" s="297" t="str">
        <f ca="true">+IF(OFFSET('Hygiene Data'!$H$12,0,10*ROW('Hygiene Data'!H66))="","",OFFSET('Hygiene Data'!$H$12,0,10*ROW('Hygiene Data'!H66)))</f>
        <v/>
      </c>
      <c r="EC72" s="297" t="str">
        <f ca="true">+IF(OFFSET('Hygiene Data'!$H$13,0,10*ROW('Hygiene Data'!H66))="","",OFFSET('Hygiene Data'!$H$13,0,10*ROW('Hygiene Data'!H66)))</f>
        <v/>
      </c>
      <c r="ED72" s="297" t="str">
        <f ca="true">+IF(OFFSET('Hygiene Data'!$I$11,0,10*ROW('Hygiene Data'!I66))="","",OFFSET('Hygiene Data'!$I$11,0,10*ROW('Hygiene Data'!I66)))</f>
        <v/>
      </c>
      <c r="EE72" s="297" t="str">
        <f ca="true">+IF(OFFSET('Hygiene Data'!$I$12,0,10*ROW('Hygiene Data'!I66))="","",OFFSET('Hygiene Data'!$I$12,0,10*ROW('Hygiene Data'!I66)))</f>
        <v/>
      </c>
      <c r="EF72" s="297"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53"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97"/>
      <c r="BS73" s="297" t="str">
        <f ca="true">+IF(OFFSET('Water Data'!$D$27,0,10*ROW('Water Data'!D67))="","",OFFSET('Water Data'!$D$27,0,10*ROW('Water Data'!D67)))</f>
        <v/>
      </c>
      <c r="BT73" s="297" t="str">
        <f ca="true">+IF(OFFSET('Water Data'!$D$28,0,10*ROW('Water Data'!D67))="","",OFFSET('Water Data'!$D$28,0,10*ROW('Water Data'!D67)))</f>
        <v/>
      </c>
      <c r="BU73" s="297" t="str">
        <f ca="true">+IF(OFFSET('Water Data'!$D$29,0,10*ROW('Water Data'!D67))="","",OFFSET('Water Data'!$D$29,0,10*ROW('Water Data'!D67)))</f>
        <v/>
      </c>
      <c r="BV73" s="297" t="str">
        <f ca="true">+IF(OFFSET('Water Data'!$E$27,0,10*ROW('Water Data'!E67))="","",OFFSET('Water Data'!$E$27,0,10*ROW('Water Data'!E67)))</f>
        <v/>
      </c>
      <c r="BW73" s="297" t="str">
        <f ca="true">+IF(OFFSET('Water Data'!$E$28,0,10*ROW('Water Data'!E67))="","",OFFSET('Water Data'!$E$28,0,10*ROW('Water Data'!E67)))</f>
        <v/>
      </c>
      <c r="BX73" s="297" t="str">
        <f ca="true">+IF(OFFSET('Water Data'!$E$29,0,10*ROW('Water Data'!E67))="","",OFFSET('Water Data'!$E$29,0,10*ROW('Water Data'!E67)))</f>
        <v/>
      </c>
      <c r="BY73" s="297" t="str">
        <f ca="true">+IF(OFFSET('Water Data'!$F$27,0,10*ROW('Water Data'!F67))="","",OFFSET('Water Data'!$F$27,0,10*ROW('Water Data'!F67)))</f>
        <v/>
      </c>
      <c r="BZ73" s="297" t="str">
        <f ca="true">+IF(OFFSET('Water Data'!$F$28,0,10*ROW('Water Data'!F67))="","",OFFSET('Water Data'!$F$28,0,10*ROW('Water Data'!F67)))</f>
        <v/>
      </c>
      <c r="CA73" s="297" t="str">
        <f ca="true">+IF(OFFSET('Water Data'!$F$29,0,10*ROW('Water Data'!F67))="","",OFFSET('Water Data'!$F$29,0,10*ROW('Water Data'!F67)))</f>
        <v/>
      </c>
      <c r="CB73" s="297" t="str">
        <f ca="true">+IF(OFFSET('Water Data'!$G$27,0,10*ROW('Water Data'!G67))="","",OFFSET('Water Data'!$G$27,0,10*ROW('Water Data'!G67)))</f>
        <v/>
      </c>
      <c r="CC73" s="297" t="str">
        <f ca="true">+IF(OFFSET('Water Data'!$G$28,0,10*ROW('Water Data'!G67))="","",OFFSET('Water Data'!$G$28,0,10*ROW('Water Data'!G67)))</f>
        <v/>
      </c>
      <c r="CD73" s="297" t="str">
        <f ca="true">+IF(OFFSET('Water Data'!$G$29,0,10*ROW('Water Data'!G67))="","",OFFSET('Water Data'!$G$29,0,10*ROW('Water Data'!G67)))</f>
        <v/>
      </c>
      <c r="CE73" s="297" t="str">
        <f ca="true">+IF(OFFSET('Water Data'!$H$27,0,10*ROW('Water Data'!H67))="","",OFFSET('Water Data'!$H$27,0,10*ROW('Water Data'!H67)))</f>
        <v/>
      </c>
      <c r="CF73" s="297" t="str">
        <f ca="true">+IF(OFFSET('Water Data'!$H$28,0,10*ROW('Water Data'!H67))="","",OFFSET('Water Data'!$H$28,0,10*ROW('Water Data'!H67)))</f>
        <v/>
      </c>
      <c r="CG73" s="297" t="str">
        <f ca="true">+IF(OFFSET('Water Data'!$H$29,0,10*ROW('Water Data'!H67))="","",OFFSET('Water Data'!$H$29,0,10*ROW('Water Data'!H67)))</f>
        <v/>
      </c>
      <c r="CH73" s="297" t="str">
        <f ca="true">+IF(OFFSET('Water Data'!$I$27,0,10*ROW('Water Data'!I67))="","",OFFSET('Water Data'!$I$27,0,10*ROW('Water Data'!I67)))</f>
        <v/>
      </c>
      <c r="CI73" s="297" t="str">
        <f ca="true">+IF(OFFSET('Water Data'!$I$28,0,10*ROW('Water Data'!I67))="","",OFFSET('Water Data'!$I$28,0,10*ROW('Water Data'!I67)))</f>
        <v/>
      </c>
      <c r="CJ73" s="297" t="str">
        <f ca="true">+IF(OFFSET('Water Data'!$I$29,0,10*ROW('Water Data'!I67))="","",OFFSET('Water Data'!$I$29,0,10*ROW('Water Data'!I67)))</f>
        <v/>
      </c>
      <c r="CK73" s="297" t="str">
        <f ca="true">+IF(OFFSET('Sanitation Data'!$D$28,0,10*ROW('Sanitation Data'!D67))="","",OFFSET('Sanitation Data'!$D$28,0,10*ROW('Sanitation Data'!D67)))</f>
        <v/>
      </c>
      <c r="CL73" s="297" t="str">
        <f ca="true">+IF(OFFSET('Sanitation Data'!$D$29,0,10*ROW('Sanitation Data'!D67))="","",OFFSET('Sanitation Data'!$D$29,0,10*ROW('Sanitation Data'!D67)))</f>
        <v/>
      </c>
      <c r="CM73" s="297" t="str">
        <f ca="true">+IF(OFFSET('Sanitation Data'!$D$30,0,10*ROW('Sanitation Data'!D67))="","",OFFSET('Sanitation Data'!$D$30,0,10*ROW('Sanitation Data'!D67)))</f>
        <v/>
      </c>
      <c r="CN73" s="297" t="str">
        <f ca="true">+IF(OFFSET('Sanitation Data'!$D$31,0,10*ROW('Sanitation Data'!D67))="","",OFFSET('Sanitation Data'!$D$31,0,10*ROW('Sanitation Data'!D67)))</f>
        <v/>
      </c>
      <c r="CO73" s="297" t="str">
        <f ca="true">+IF(OFFSET('Sanitation Data'!$D$32,0,10*ROW('Sanitation Data'!D67))="","",OFFSET('Sanitation Data'!$D$32,0,10*ROW('Sanitation Data'!D67)))</f>
        <v/>
      </c>
      <c r="CP73" s="297" t="str">
        <f ca="true">+IF(OFFSET('Sanitation Data'!$E$28,0,10*ROW('Sanitation Data'!E67))="","",OFFSET('Sanitation Data'!$E$28,0,10*ROW('Sanitation Data'!E67)))</f>
        <v/>
      </c>
      <c r="CQ73" s="297" t="str">
        <f ca="true">+IF(OFFSET('Sanitation Data'!$E$29,0,10*ROW('Sanitation Data'!E67))="","",OFFSET('Sanitation Data'!$E$29,0,10*ROW('Sanitation Data'!E67)))</f>
        <v/>
      </c>
      <c r="CR73" s="297" t="str">
        <f ca="true">+IF(OFFSET('Sanitation Data'!$E$30,0,10*ROW('Sanitation Data'!E67))="","",OFFSET('Sanitation Data'!$E$30,0,10*ROW('Sanitation Data'!E67)))</f>
        <v/>
      </c>
      <c r="CS73" s="297" t="str">
        <f ca="true">+IF(OFFSET('Sanitation Data'!$E$31,0,10*ROW('Sanitation Data'!E67))="","",OFFSET('Sanitation Data'!$E$31,0,10*ROW('Sanitation Data'!E67)))</f>
        <v/>
      </c>
      <c r="CT73" s="297" t="str">
        <f ca="true">+IF(OFFSET('Sanitation Data'!$E$32,0,10*ROW('Sanitation Data'!E67))="","",OFFSET('Sanitation Data'!$E$32,0,10*ROW('Sanitation Data'!E67)))</f>
        <v/>
      </c>
      <c r="CU73" s="297" t="str">
        <f ca="true">+IF(OFFSET('Sanitation Data'!$F$28,0,10*ROW('Sanitation Data'!F67))="","",OFFSET('Sanitation Data'!$F$28,0,10*ROW('Sanitation Data'!F67)))</f>
        <v/>
      </c>
      <c r="CV73" s="297" t="str">
        <f ca="true">+IF(OFFSET('Sanitation Data'!$F$29,0,10*ROW('Sanitation Data'!F67))="","",OFFSET('Sanitation Data'!$F$29,0,10*ROW('Sanitation Data'!F67)))</f>
        <v/>
      </c>
      <c r="CW73" s="297" t="str">
        <f ca="true">+IF(OFFSET('Sanitation Data'!$F$30,0,10*ROW('Sanitation Data'!F67))="","",OFFSET('Sanitation Data'!$F$30,0,10*ROW('Sanitation Data'!F67)))</f>
        <v/>
      </c>
      <c r="CX73" s="297" t="str">
        <f ca="true">+IF(OFFSET('Sanitation Data'!$F$31,0,10*ROW('Sanitation Data'!F67))="","",OFFSET('Sanitation Data'!$F$31,0,10*ROW('Sanitation Data'!F67)))</f>
        <v/>
      </c>
      <c r="CY73" s="297" t="str">
        <f ca="true">+IF(OFFSET('Sanitation Data'!$F$32,0,10*ROW('Sanitation Data'!F67))="","",OFFSET('Sanitation Data'!$F$32,0,10*ROW('Sanitation Data'!F67)))</f>
        <v/>
      </c>
      <c r="CZ73" s="297" t="str">
        <f ca="true">+IF(OFFSET('Sanitation Data'!$G$28,0,10*ROW('Sanitation Data'!G67))="","",OFFSET('Sanitation Data'!$G$28,0,10*ROW('Sanitation Data'!G67)))</f>
        <v/>
      </c>
      <c r="DA73" s="297" t="str">
        <f ca="true">+IF(OFFSET('Sanitation Data'!$G$29,0,10*ROW('Sanitation Data'!G67))="","",OFFSET('Sanitation Data'!$G$29,0,10*ROW('Sanitation Data'!G67)))</f>
        <v/>
      </c>
      <c r="DB73" s="297" t="str">
        <f ca="true">+IF(OFFSET('Sanitation Data'!$G$30,0,10*ROW('Sanitation Data'!G67))="","",OFFSET('Sanitation Data'!$G$30,0,10*ROW('Sanitation Data'!G67)))</f>
        <v/>
      </c>
      <c r="DC73" s="297" t="str">
        <f ca="true">+IF(OFFSET('Sanitation Data'!$G$31,0,10*ROW('Sanitation Data'!G67))="","",OFFSET('Sanitation Data'!$G$31,0,10*ROW('Sanitation Data'!G67)))</f>
        <v/>
      </c>
      <c r="DD73" s="297" t="str">
        <f ca="true">+IF(OFFSET('Sanitation Data'!$G$32,0,10*ROW('Sanitation Data'!G67))="","",OFFSET('Sanitation Data'!$G$32,0,10*ROW('Sanitation Data'!G67)))</f>
        <v/>
      </c>
      <c r="DE73" s="297" t="str">
        <f ca="true">+IF(OFFSET('Sanitation Data'!$H$28,0,10*ROW('Sanitation Data'!H67))="","",OFFSET('Sanitation Data'!$H$28,0,10*ROW('Sanitation Data'!H67)))</f>
        <v/>
      </c>
      <c r="DF73" s="297" t="str">
        <f ca="true">+IF(OFFSET('Sanitation Data'!$H$29,0,10*ROW('Sanitation Data'!H67))="","",OFFSET('Sanitation Data'!$H$29,0,10*ROW('Sanitation Data'!H67)))</f>
        <v/>
      </c>
      <c r="DG73" s="297" t="str">
        <f ca="true">+IF(OFFSET('Sanitation Data'!$H$30,0,10*ROW('Sanitation Data'!H67))="","",OFFSET('Sanitation Data'!$H$30,0,10*ROW('Sanitation Data'!H67)))</f>
        <v/>
      </c>
      <c r="DH73" s="297" t="str">
        <f ca="true">+IF(OFFSET('Sanitation Data'!$H$31,0,10*ROW('Sanitation Data'!H67))="","",OFFSET('Sanitation Data'!$H$31,0,10*ROW('Sanitation Data'!H67)))</f>
        <v/>
      </c>
      <c r="DI73" s="297" t="str">
        <f ca="true">+IF(OFFSET('Sanitation Data'!$H$32,0,10*ROW('Sanitation Data'!H67))="","",OFFSET('Sanitation Data'!$H$32,0,10*ROW('Sanitation Data'!H67)))</f>
        <v/>
      </c>
      <c r="DJ73" s="297" t="str">
        <f ca="true">+IF(OFFSET('Sanitation Data'!$I$28,0,10*ROW('Sanitation Data'!I67))="","",OFFSET('Sanitation Data'!$I$28,0,10*ROW('Sanitation Data'!I67)))</f>
        <v/>
      </c>
      <c r="DK73" s="297" t="str">
        <f ca="true">+IF(OFFSET('Sanitation Data'!$I$29,0,10*ROW('Sanitation Data'!I67))="","",OFFSET('Sanitation Data'!$I$29,0,10*ROW('Sanitation Data'!I67)))</f>
        <v/>
      </c>
      <c r="DL73" s="297" t="str">
        <f ca="true">+IF(OFFSET('Sanitation Data'!$I$30,0,10*ROW('Sanitation Data'!I67))="","",OFFSET('Sanitation Data'!$I$30,0,10*ROW('Sanitation Data'!I67)))</f>
        <v/>
      </c>
      <c r="DM73" s="297" t="str">
        <f ca="true">+IF(OFFSET('Sanitation Data'!$I$31,0,10*ROW('Sanitation Data'!I67))="","",OFFSET('Sanitation Data'!$I$31,0,10*ROW('Sanitation Data'!I67)))</f>
        <v/>
      </c>
      <c r="DN73" s="297" t="str">
        <f ca="true">+IF(OFFSET('Sanitation Data'!$I$32,0,10*ROW('Sanitation Data'!I67))="","",OFFSET('Sanitation Data'!$I$32,0,10*ROW('Sanitation Data'!I67)))</f>
        <v/>
      </c>
      <c r="DO73" s="297" t="str">
        <f ca="true">+IF(OFFSET('Hygiene Data'!$D$11,0,10*ROW('Hygiene Data'!D67))="","",OFFSET('Hygiene Data'!$D$11,0,10*ROW('Hygiene Data'!D67)))</f>
        <v/>
      </c>
      <c r="DP73" s="297" t="str">
        <f ca="true">+IF(OFFSET('Hygiene Data'!$D$12,0,10*ROW('Hygiene Data'!D67))="","",OFFSET('Hygiene Data'!$D$12,0,10*ROW('Hygiene Data'!D67)))</f>
        <v/>
      </c>
      <c r="DQ73" s="297" t="str">
        <f ca="true">+IF(OFFSET('Hygiene Data'!$D$13,0,10*ROW('Hygiene Data'!D67))="","",OFFSET('Hygiene Data'!$D$13,0,10*ROW('Hygiene Data'!D67)))</f>
        <v/>
      </c>
      <c r="DR73" s="297" t="str">
        <f ca="true">+IF(OFFSET('Hygiene Data'!$E$11,0,10*ROW('Hygiene Data'!E67))="","",OFFSET('Hygiene Data'!$E$11,0,10*ROW('Hygiene Data'!E67)))</f>
        <v/>
      </c>
      <c r="DS73" s="297" t="str">
        <f ca="true">+IF(OFFSET('Hygiene Data'!$E$12,0,10*ROW('Hygiene Data'!E67))="","",OFFSET('Hygiene Data'!$E$12,0,10*ROW('Hygiene Data'!E67)))</f>
        <v/>
      </c>
      <c r="DT73" s="297" t="str">
        <f ca="true">+IF(OFFSET('Hygiene Data'!$E$13,0,10*ROW('Hygiene Data'!E67))="","",OFFSET('Hygiene Data'!$E$13,0,10*ROW('Hygiene Data'!E67)))</f>
        <v/>
      </c>
      <c r="DU73" s="297" t="str">
        <f ca="true">+IF(OFFSET('Hygiene Data'!$F$11,0,10*ROW('Hygiene Data'!F67))="","",OFFSET('Hygiene Data'!$F$11,0,10*ROW('Hygiene Data'!F67)))</f>
        <v/>
      </c>
      <c r="DV73" s="297" t="str">
        <f ca="true">+IF(OFFSET('Hygiene Data'!$F$12,0,10*ROW('Hygiene Data'!F67))="","",OFFSET('Hygiene Data'!$F$12,0,10*ROW('Hygiene Data'!F67)))</f>
        <v/>
      </c>
      <c r="DW73" s="297" t="str">
        <f ca="true">+IF(OFFSET('Hygiene Data'!$F$13,0,10*ROW('Hygiene Data'!F67))="","",OFFSET('Hygiene Data'!$F$13,0,10*ROW('Hygiene Data'!F67)))</f>
        <v/>
      </c>
      <c r="DX73" s="297" t="str">
        <f ca="true">+IF(OFFSET('Hygiene Data'!$G$11,0,10*ROW('Hygiene Data'!G67))="","",OFFSET('Hygiene Data'!$G$11,0,10*ROW('Hygiene Data'!G67)))</f>
        <v/>
      </c>
      <c r="DY73" s="297" t="str">
        <f ca="true">+IF(OFFSET('Hygiene Data'!$G$12,0,10*ROW('Hygiene Data'!G67))="","",OFFSET('Hygiene Data'!$G$12,0,10*ROW('Hygiene Data'!G67)))</f>
        <v/>
      </c>
      <c r="DZ73" s="297" t="str">
        <f ca="true">+IF(OFFSET('Hygiene Data'!$G$13,0,10*ROW('Hygiene Data'!G67))="","",OFFSET('Hygiene Data'!$G$13,0,10*ROW('Hygiene Data'!G67)))</f>
        <v/>
      </c>
      <c r="EA73" s="297" t="str">
        <f ca="true">+IF(OFFSET('Hygiene Data'!$H$11,0,10*ROW('Hygiene Data'!H67))="","",OFFSET('Hygiene Data'!$H$11,0,10*ROW('Hygiene Data'!H67)))</f>
        <v/>
      </c>
      <c r="EB73" s="297" t="str">
        <f ca="true">+IF(OFFSET('Hygiene Data'!$H$12,0,10*ROW('Hygiene Data'!H67))="","",OFFSET('Hygiene Data'!$H$12,0,10*ROW('Hygiene Data'!H67)))</f>
        <v/>
      </c>
      <c r="EC73" s="297" t="str">
        <f ca="true">+IF(OFFSET('Hygiene Data'!$H$13,0,10*ROW('Hygiene Data'!H67))="","",OFFSET('Hygiene Data'!$H$13,0,10*ROW('Hygiene Data'!H67)))</f>
        <v/>
      </c>
      <c r="ED73" s="297" t="str">
        <f ca="true">+IF(OFFSET('Hygiene Data'!$I$11,0,10*ROW('Hygiene Data'!I67))="","",OFFSET('Hygiene Data'!$I$11,0,10*ROW('Hygiene Data'!I67)))</f>
        <v/>
      </c>
      <c r="EE73" s="297" t="str">
        <f ca="true">+IF(OFFSET('Hygiene Data'!$I$12,0,10*ROW('Hygiene Data'!I67))="","",OFFSET('Hygiene Data'!$I$12,0,10*ROW('Hygiene Data'!I67)))</f>
        <v/>
      </c>
      <c r="EF73" s="297"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53"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97"/>
      <c r="BS74" s="297" t="str">
        <f ca="true">+IF(OFFSET('Water Data'!$D$27,0,10*ROW('Water Data'!D68))="","",OFFSET('Water Data'!$D$27,0,10*ROW('Water Data'!D68)))</f>
        <v/>
      </c>
      <c r="BT74" s="297" t="str">
        <f ca="true">+IF(OFFSET('Water Data'!$D$28,0,10*ROW('Water Data'!D68))="","",OFFSET('Water Data'!$D$28,0,10*ROW('Water Data'!D68)))</f>
        <v/>
      </c>
      <c r="BU74" s="297" t="str">
        <f ca="true">+IF(OFFSET('Water Data'!$D$29,0,10*ROW('Water Data'!D68))="","",OFFSET('Water Data'!$D$29,0,10*ROW('Water Data'!D68)))</f>
        <v/>
      </c>
      <c r="BV74" s="297" t="str">
        <f ca="true">+IF(OFFSET('Water Data'!$E$27,0,10*ROW('Water Data'!E68))="","",OFFSET('Water Data'!$E$27,0,10*ROW('Water Data'!E68)))</f>
        <v/>
      </c>
      <c r="BW74" s="297" t="str">
        <f ca="true">+IF(OFFSET('Water Data'!$E$28,0,10*ROW('Water Data'!E68))="","",OFFSET('Water Data'!$E$28,0,10*ROW('Water Data'!E68)))</f>
        <v/>
      </c>
      <c r="BX74" s="297" t="str">
        <f ca="true">+IF(OFFSET('Water Data'!$E$29,0,10*ROW('Water Data'!E68))="","",OFFSET('Water Data'!$E$29,0,10*ROW('Water Data'!E68)))</f>
        <v/>
      </c>
      <c r="BY74" s="297" t="str">
        <f ca="true">+IF(OFFSET('Water Data'!$F$27,0,10*ROW('Water Data'!F68))="","",OFFSET('Water Data'!$F$27,0,10*ROW('Water Data'!F68)))</f>
        <v/>
      </c>
      <c r="BZ74" s="297" t="str">
        <f ca="true">+IF(OFFSET('Water Data'!$F$28,0,10*ROW('Water Data'!F68))="","",OFFSET('Water Data'!$F$28,0,10*ROW('Water Data'!F68)))</f>
        <v/>
      </c>
      <c r="CA74" s="297" t="str">
        <f ca="true">+IF(OFFSET('Water Data'!$F$29,0,10*ROW('Water Data'!F68))="","",OFFSET('Water Data'!$F$29,0,10*ROW('Water Data'!F68)))</f>
        <v/>
      </c>
      <c r="CB74" s="297" t="str">
        <f ca="true">+IF(OFFSET('Water Data'!$G$27,0,10*ROW('Water Data'!G68))="","",OFFSET('Water Data'!$G$27,0,10*ROW('Water Data'!G68)))</f>
        <v/>
      </c>
      <c r="CC74" s="297" t="str">
        <f ca="true">+IF(OFFSET('Water Data'!$G$28,0,10*ROW('Water Data'!G68))="","",OFFSET('Water Data'!$G$28,0,10*ROW('Water Data'!G68)))</f>
        <v/>
      </c>
      <c r="CD74" s="297" t="str">
        <f ca="true">+IF(OFFSET('Water Data'!$G$29,0,10*ROW('Water Data'!G68))="","",OFFSET('Water Data'!$G$29,0,10*ROW('Water Data'!G68)))</f>
        <v/>
      </c>
      <c r="CE74" s="297" t="str">
        <f ca="true">+IF(OFFSET('Water Data'!$H$27,0,10*ROW('Water Data'!H68))="","",OFFSET('Water Data'!$H$27,0,10*ROW('Water Data'!H68)))</f>
        <v/>
      </c>
      <c r="CF74" s="297" t="str">
        <f ca="true">+IF(OFFSET('Water Data'!$H$28,0,10*ROW('Water Data'!H68))="","",OFFSET('Water Data'!$H$28,0,10*ROW('Water Data'!H68)))</f>
        <v/>
      </c>
      <c r="CG74" s="297" t="str">
        <f ca="true">+IF(OFFSET('Water Data'!$H$29,0,10*ROW('Water Data'!H68))="","",OFFSET('Water Data'!$H$29,0,10*ROW('Water Data'!H68)))</f>
        <v/>
      </c>
      <c r="CH74" s="297" t="str">
        <f ca="true">+IF(OFFSET('Water Data'!$I$27,0,10*ROW('Water Data'!I68))="","",OFFSET('Water Data'!$I$27,0,10*ROW('Water Data'!I68)))</f>
        <v/>
      </c>
      <c r="CI74" s="297" t="str">
        <f ca="true">+IF(OFFSET('Water Data'!$I$28,0,10*ROW('Water Data'!I68))="","",OFFSET('Water Data'!$I$28,0,10*ROW('Water Data'!I68)))</f>
        <v/>
      </c>
      <c r="CJ74" s="297" t="str">
        <f ca="true">+IF(OFFSET('Water Data'!$I$29,0,10*ROW('Water Data'!I68))="","",OFFSET('Water Data'!$I$29,0,10*ROW('Water Data'!I68)))</f>
        <v/>
      </c>
      <c r="CK74" s="297" t="str">
        <f ca="true">+IF(OFFSET('Sanitation Data'!$D$28,0,10*ROW('Sanitation Data'!D68))="","",OFFSET('Sanitation Data'!$D$28,0,10*ROW('Sanitation Data'!D68)))</f>
        <v/>
      </c>
      <c r="CL74" s="297" t="str">
        <f ca="true">+IF(OFFSET('Sanitation Data'!$D$29,0,10*ROW('Sanitation Data'!D68))="","",OFFSET('Sanitation Data'!$D$29,0,10*ROW('Sanitation Data'!D68)))</f>
        <v/>
      </c>
      <c r="CM74" s="297" t="str">
        <f ca="true">+IF(OFFSET('Sanitation Data'!$D$30,0,10*ROW('Sanitation Data'!D68))="","",OFFSET('Sanitation Data'!$D$30,0,10*ROW('Sanitation Data'!D68)))</f>
        <v/>
      </c>
      <c r="CN74" s="297" t="str">
        <f ca="true">+IF(OFFSET('Sanitation Data'!$D$31,0,10*ROW('Sanitation Data'!D68))="","",OFFSET('Sanitation Data'!$D$31,0,10*ROW('Sanitation Data'!D68)))</f>
        <v/>
      </c>
      <c r="CO74" s="297" t="str">
        <f ca="true">+IF(OFFSET('Sanitation Data'!$D$32,0,10*ROW('Sanitation Data'!D68))="","",OFFSET('Sanitation Data'!$D$32,0,10*ROW('Sanitation Data'!D68)))</f>
        <v/>
      </c>
      <c r="CP74" s="297" t="str">
        <f ca="true">+IF(OFFSET('Sanitation Data'!$E$28,0,10*ROW('Sanitation Data'!E68))="","",OFFSET('Sanitation Data'!$E$28,0,10*ROW('Sanitation Data'!E68)))</f>
        <v/>
      </c>
      <c r="CQ74" s="297" t="str">
        <f ca="true">+IF(OFFSET('Sanitation Data'!$E$29,0,10*ROW('Sanitation Data'!E68))="","",OFFSET('Sanitation Data'!$E$29,0,10*ROW('Sanitation Data'!E68)))</f>
        <v/>
      </c>
      <c r="CR74" s="297" t="str">
        <f ca="true">+IF(OFFSET('Sanitation Data'!$E$30,0,10*ROW('Sanitation Data'!E68))="","",OFFSET('Sanitation Data'!$E$30,0,10*ROW('Sanitation Data'!E68)))</f>
        <v/>
      </c>
      <c r="CS74" s="297" t="str">
        <f ca="true">+IF(OFFSET('Sanitation Data'!$E$31,0,10*ROW('Sanitation Data'!E68))="","",OFFSET('Sanitation Data'!$E$31,0,10*ROW('Sanitation Data'!E68)))</f>
        <v/>
      </c>
      <c r="CT74" s="297" t="str">
        <f ca="true">+IF(OFFSET('Sanitation Data'!$E$32,0,10*ROW('Sanitation Data'!E68))="","",OFFSET('Sanitation Data'!$E$32,0,10*ROW('Sanitation Data'!E68)))</f>
        <v/>
      </c>
      <c r="CU74" s="297" t="str">
        <f ca="true">+IF(OFFSET('Sanitation Data'!$F$28,0,10*ROW('Sanitation Data'!F68))="","",OFFSET('Sanitation Data'!$F$28,0,10*ROW('Sanitation Data'!F68)))</f>
        <v/>
      </c>
      <c r="CV74" s="297" t="str">
        <f ca="true">+IF(OFFSET('Sanitation Data'!$F$29,0,10*ROW('Sanitation Data'!F68))="","",OFFSET('Sanitation Data'!$F$29,0,10*ROW('Sanitation Data'!F68)))</f>
        <v/>
      </c>
      <c r="CW74" s="297" t="str">
        <f ca="true">+IF(OFFSET('Sanitation Data'!$F$30,0,10*ROW('Sanitation Data'!F68))="","",OFFSET('Sanitation Data'!$F$30,0,10*ROW('Sanitation Data'!F68)))</f>
        <v/>
      </c>
      <c r="CX74" s="297" t="str">
        <f ca="true">+IF(OFFSET('Sanitation Data'!$F$31,0,10*ROW('Sanitation Data'!F68))="","",OFFSET('Sanitation Data'!$F$31,0,10*ROW('Sanitation Data'!F68)))</f>
        <v/>
      </c>
      <c r="CY74" s="297" t="str">
        <f ca="true">+IF(OFFSET('Sanitation Data'!$F$32,0,10*ROW('Sanitation Data'!F68))="","",OFFSET('Sanitation Data'!$F$32,0,10*ROW('Sanitation Data'!F68)))</f>
        <v/>
      </c>
      <c r="CZ74" s="297" t="str">
        <f ca="true">+IF(OFFSET('Sanitation Data'!$G$28,0,10*ROW('Sanitation Data'!G68))="","",OFFSET('Sanitation Data'!$G$28,0,10*ROW('Sanitation Data'!G68)))</f>
        <v/>
      </c>
      <c r="DA74" s="297" t="str">
        <f ca="true">+IF(OFFSET('Sanitation Data'!$G$29,0,10*ROW('Sanitation Data'!G68))="","",OFFSET('Sanitation Data'!$G$29,0,10*ROW('Sanitation Data'!G68)))</f>
        <v/>
      </c>
      <c r="DB74" s="297" t="str">
        <f ca="true">+IF(OFFSET('Sanitation Data'!$G$30,0,10*ROW('Sanitation Data'!G68))="","",OFFSET('Sanitation Data'!$G$30,0,10*ROW('Sanitation Data'!G68)))</f>
        <v/>
      </c>
      <c r="DC74" s="297" t="str">
        <f ca="true">+IF(OFFSET('Sanitation Data'!$G$31,0,10*ROW('Sanitation Data'!G68))="","",OFFSET('Sanitation Data'!$G$31,0,10*ROW('Sanitation Data'!G68)))</f>
        <v/>
      </c>
      <c r="DD74" s="297" t="str">
        <f ca="true">+IF(OFFSET('Sanitation Data'!$G$32,0,10*ROW('Sanitation Data'!G68))="","",OFFSET('Sanitation Data'!$G$32,0,10*ROW('Sanitation Data'!G68)))</f>
        <v/>
      </c>
      <c r="DE74" s="297" t="str">
        <f ca="true">+IF(OFFSET('Sanitation Data'!$H$28,0,10*ROW('Sanitation Data'!H68))="","",OFFSET('Sanitation Data'!$H$28,0,10*ROW('Sanitation Data'!H68)))</f>
        <v/>
      </c>
      <c r="DF74" s="297" t="str">
        <f ca="true">+IF(OFFSET('Sanitation Data'!$H$29,0,10*ROW('Sanitation Data'!H68))="","",OFFSET('Sanitation Data'!$H$29,0,10*ROW('Sanitation Data'!H68)))</f>
        <v/>
      </c>
      <c r="DG74" s="297" t="str">
        <f ca="true">+IF(OFFSET('Sanitation Data'!$H$30,0,10*ROW('Sanitation Data'!H68))="","",OFFSET('Sanitation Data'!$H$30,0,10*ROW('Sanitation Data'!H68)))</f>
        <v/>
      </c>
      <c r="DH74" s="297" t="str">
        <f ca="true">+IF(OFFSET('Sanitation Data'!$H$31,0,10*ROW('Sanitation Data'!H68))="","",OFFSET('Sanitation Data'!$H$31,0,10*ROW('Sanitation Data'!H68)))</f>
        <v/>
      </c>
      <c r="DI74" s="297" t="str">
        <f ca="true">+IF(OFFSET('Sanitation Data'!$H$32,0,10*ROW('Sanitation Data'!H68))="","",OFFSET('Sanitation Data'!$H$32,0,10*ROW('Sanitation Data'!H68)))</f>
        <v/>
      </c>
      <c r="DJ74" s="297" t="str">
        <f ca="true">+IF(OFFSET('Sanitation Data'!$I$28,0,10*ROW('Sanitation Data'!I68))="","",OFFSET('Sanitation Data'!$I$28,0,10*ROW('Sanitation Data'!I68)))</f>
        <v/>
      </c>
      <c r="DK74" s="297" t="str">
        <f ca="true">+IF(OFFSET('Sanitation Data'!$I$29,0,10*ROW('Sanitation Data'!I68))="","",OFFSET('Sanitation Data'!$I$29,0,10*ROW('Sanitation Data'!I68)))</f>
        <v/>
      </c>
      <c r="DL74" s="297" t="str">
        <f ca="true">+IF(OFFSET('Sanitation Data'!$I$30,0,10*ROW('Sanitation Data'!I68))="","",OFFSET('Sanitation Data'!$I$30,0,10*ROW('Sanitation Data'!I68)))</f>
        <v/>
      </c>
      <c r="DM74" s="297" t="str">
        <f ca="true">+IF(OFFSET('Sanitation Data'!$I$31,0,10*ROW('Sanitation Data'!I68))="","",OFFSET('Sanitation Data'!$I$31,0,10*ROW('Sanitation Data'!I68)))</f>
        <v/>
      </c>
      <c r="DN74" s="297" t="str">
        <f ca="true">+IF(OFFSET('Sanitation Data'!$I$32,0,10*ROW('Sanitation Data'!I68))="","",OFFSET('Sanitation Data'!$I$32,0,10*ROW('Sanitation Data'!I68)))</f>
        <v/>
      </c>
      <c r="DO74" s="297" t="str">
        <f ca="true">+IF(OFFSET('Hygiene Data'!$D$11,0,10*ROW('Hygiene Data'!D68))="","",OFFSET('Hygiene Data'!$D$11,0,10*ROW('Hygiene Data'!D68)))</f>
        <v/>
      </c>
      <c r="DP74" s="297" t="str">
        <f ca="true">+IF(OFFSET('Hygiene Data'!$D$12,0,10*ROW('Hygiene Data'!D68))="","",OFFSET('Hygiene Data'!$D$12,0,10*ROW('Hygiene Data'!D68)))</f>
        <v/>
      </c>
      <c r="DQ74" s="297" t="str">
        <f ca="true">+IF(OFFSET('Hygiene Data'!$D$13,0,10*ROW('Hygiene Data'!D68))="","",OFFSET('Hygiene Data'!$D$13,0,10*ROW('Hygiene Data'!D68)))</f>
        <v/>
      </c>
      <c r="DR74" s="297" t="str">
        <f ca="true">+IF(OFFSET('Hygiene Data'!$E$11,0,10*ROW('Hygiene Data'!E68))="","",OFFSET('Hygiene Data'!$E$11,0,10*ROW('Hygiene Data'!E68)))</f>
        <v/>
      </c>
      <c r="DS74" s="297" t="str">
        <f ca="true">+IF(OFFSET('Hygiene Data'!$E$12,0,10*ROW('Hygiene Data'!E68))="","",OFFSET('Hygiene Data'!$E$12,0,10*ROW('Hygiene Data'!E68)))</f>
        <v/>
      </c>
      <c r="DT74" s="297" t="str">
        <f ca="true">+IF(OFFSET('Hygiene Data'!$E$13,0,10*ROW('Hygiene Data'!E68))="","",OFFSET('Hygiene Data'!$E$13,0,10*ROW('Hygiene Data'!E68)))</f>
        <v/>
      </c>
      <c r="DU74" s="297" t="str">
        <f ca="true">+IF(OFFSET('Hygiene Data'!$F$11,0,10*ROW('Hygiene Data'!F68))="","",OFFSET('Hygiene Data'!$F$11,0,10*ROW('Hygiene Data'!F68)))</f>
        <v/>
      </c>
      <c r="DV74" s="297" t="str">
        <f ca="true">+IF(OFFSET('Hygiene Data'!$F$12,0,10*ROW('Hygiene Data'!F68))="","",OFFSET('Hygiene Data'!$F$12,0,10*ROW('Hygiene Data'!F68)))</f>
        <v/>
      </c>
      <c r="DW74" s="297" t="str">
        <f ca="true">+IF(OFFSET('Hygiene Data'!$F$13,0,10*ROW('Hygiene Data'!F68))="","",OFFSET('Hygiene Data'!$F$13,0,10*ROW('Hygiene Data'!F68)))</f>
        <v/>
      </c>
      <c r="DX74" s="297" t="str">
        <f ca="true">+IF(OFFSET('Hygiene Data'!$G$11,0,10*ROW('Hygiene Data'!G68))="","",OFFSET('Hygiene Data'!$G$11,0,10*ROW('Hygiene Data'!G68)))</f>
        <v/>
      </c>
      <c r="DY74" s="297" t="str">
        <f ca="true">+IF(OFFSET('Hygiene Data'!$G$12,0,10*ROW('Hygiene Data'!G68))="","",OFFSET('Hygiene Data'!$G$12,0,10*ROW('Hygiene Data'!G68)))</f>
        <v/>
      </c>
      <c r="DZ74" s="297" t="str">
        <f ca="true">+IF(OFFSET('Hygiene Data'!$G$13,0,10*ROW('Hygiene Data'!G68))="","",OFFSET('Hygiene Data'!$G$13,0,10*ROW('Hygiene Data'!G68)))</f>
        <v/>
      </c>
      <c r="EA74" s="297" t="str">
        <f ca="true">+IF(OFFSET('Hygiene Data'!$H$11,0,10*ROW('Hygiene Data'!H68))="","",OFFSET('Hygiene Data'!$H$11,0,10*ROW('Hygiene Data'!H68)))</f>
        <v/>
      </c>
      <c r="EB74" s="297" t="str">
        <f ca="true">+IF(OFFSET('Hygiene Data'!$H$12,0,10*ROW('Hygiene Data'!H68))="","",OFFSET('Hygiene Data'!$H$12,0,10*ROW('Hygiene Data'!H68)))</f>
        <v/>
      </c>
      <c r="EC74" s="297" t="str">
        <f ca="true">+IF(OFFSET('Hygiene Data'!$H$13,0,10*ROW('Hygiene Data'!H68))="","",OFFSET('Hygiene Data'!$H$13,0,10*ROW('Hygiene Data'!H68)))</f>
        <v/>
      </c>
      <c r="ED74" s="297" t="str">
        <f ca="true">+IF(OFFSET('Hygiene Data'!$I$11,0,10*ROW('Hygiene Data'!I68))="","",OFFSET('Hygiene Data'!$I$11,0,10*ROW('Hygiene Data'!I68)))</f>
        <v/>
      </c>
      <c r="EE74" s="297" t="str">
        <f ca="true">+IF(OFFSET('Hygiene Data'!$I$12,0,10*ROW('Hygiene Data'!I68))="","",OFFSET('Hygiene Data'!$I$12,0,10*ROW('Hygiene Data'!I68)))</f>
        <v/>
      </c>
      <c r="EF74" s="297"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53"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97"/>
      <c r="BS75" s="297" t="str">
        <f ca="true">+IF(OFFSET('Water Data'!$D$27,0,10*ROW('Water Data'!D69))="","",OFFSET('Water Data'!$D$27,0,10*ROW('Water Data'!D69)))</f>
        <v/>
      </c>
      <c r="BT75" s="297" t="str">
        <f ca="true">+IF(OFFSET('Water Data'!$D$28,0,10*ROW('Water Data'!D69))="","",OFFSET('Water Data'!$D$28,0,10*ROW('Water Data'!D69)))</f>
        <v/>
      </c>
      <c r="BU75" s="297" t="str">
        <f ca="true">+IF(OFFSET('Water Data'!$D$29,0,10*ROW('Water Data'!D69))="","",OFFSET('Water Data'!$D$29,0,10*ROW('Water Data'!D69)))</f>
        <v/>
      </c>
      <c r="BV75" s="297" t="str">
        <f ca="true">+IF(OFFSET('Water Data'!$E$27,0,10*ROW('Water Data'!E69))="","",OFFSET('Water Data'!$E$27,0,10*ROW('Water Data'!E69)))</f>
        <v/>
      </c>
      <c r="BW75" s="297" t="str">
        <f ca="true">+IF(OFFSET('Water Data'!$E$28,0,10*ROW('Water Data'!E69))="","",OFFSET('Water Data'!$E$28,0,10*ROW('Water Data'!E69)))</f>
        <v/>
      </c>
      <c r="BX75" s="297" t="str">
        <f ca="true">+IF(OFFSET('Water Data'!$E$29,0,10*ROW('Water Data'!E69))="","",OFFSET('Water Data'!$E$29,0,10*ROW('Water Data'!E69)))</f>
        <v/>
      </c>
      <c r="BY75" s="297" t="str">
        <f ca="true">+IF(OFFSET('Water Data'!$F$27,0,10*ROW('Water Data'!F69))="","",OFFSET('Water Data'!$F$27,0,10*ROW('Water Data'!F69)))</f>
        <v/>
      </c>
      <c r="BZ75" s="297" t="str">
        <f ca="true">+IF(OFFSET('Water Data'!$F$28,0,10*ROW('Water Data'!F69))="","",OFFSET('Water Data'!$F$28,0,10*ROW('Water Data'!F69)))</f>
        <v/>
      </c>
      <c r="CA75" s="297" t="str">
        <f ca="true">+IF(OFFSET('Water Data'!$F$29,0,10*ROW('Water Data'!F69))="","",OFFSET('Water Data'!$F$29,0,10*ROW('Water Data'!F69)))</f>
        <v/>
      </c>
      <c r="CB75" s="297" t="str">
        <f ca="true">+IF(OFFSET('Water Data'!$G$27,0,10*ROW('Water Data'!G69))="","",OFFSET('Water Data'!$G$27,0,10*ROW('Water Data'!G69)))</f>
        <v/>
      </c>
      <c r="CC75" s="297" t="str">
        <f ca="true">+IF(OFFSET('Water Data'!$G$28,0,10*ROW('Water Data'!G69))="","",OFFSET('Water Data'!$G$28,0,10*ROW('Water Data'!G69)))</f>
        <v/>
      </c>
      <c r="CD75" s="297" t="str">
        <f ca="true">+IF(OFFSET('Water Data'!$G$29,0,10*ROW('Water Data'!G69))="","",OFFSET('Water Data'!$G$29,0,10*ROW('Water Data'!G69)))</f>
        <v/>
      </c>
      <c r="CE75" s="297" t="str">
        <f ca="true">+IF(OFFSET('Water Data'!$H$27,0,10*ROW('Water Data'!H69))="","",OFFSET('Water Data'!$H$27,0,10*ROW('Water Data'!H69)))</f>
        <v/>
      </c>
      <c r="CF75" s="297" t="str">
        <f ca="true">+IF(OFFSET('Water Data'!$H$28,0,10*ROW('Water Data'!H69))="","",OFFSET('Water Data'!$H$28,0,10*ROW('Water Data'!H69)))</f>
        <v/>
      </c>
      <c r="CG75" s="297" t="str">
        <f ca="true">+IF(OFFSET('Water Data'!$H$29,0,10*ROW('Water Data'!H69))="","",OFFSET('Water Data'!$H$29,0,10*ROW('Water Data'!H69)))</f>
        <v/>
      </c>
      <c r="CH75" s="297" t="str">
        <f ca="true">+IF(OFFSET('Water Data'!$I$27,0,10*ROW('Water Data'!I69))="","",OFFSET('Water Data'!$I$27,0,10*ROW('Water Data'!I69)))</f>
        <v/>
      </c>
      <c r="CI75" s="297" t="str">
        <f ca="true">+IF(OFFSET('Water Data'!$I$28,0,10*ROW('Water Data'!I69))="","",OFFSET('Water Data'!$I$28,0,10*ROW('Water Data'!I69)))</f>
        <v/>
      </c>
      <c r="CJ75" s="297" t="str">
        <f ca="true">+IF(OFFSET('Water Data'!$I$29,0,10*ROW('Water Data'!I69))="","",OFFSET('Water Data'!$I$29,0,10*ROW('Water Data'!I69)))</f>
        <v/>
      </c>
      <c r="CK75" s="297" t="str">
        <f ca="true">+IF(OFFSET('Sanitation Data'!$D$28,0,10*ROW('Sanitation Data'!D69))="","",OFFSET('Sanitation Data'!$D$28,0,10*ROW('Sanitation Data'!D69)))</f>
        <v/>
      </c>
      <c r="CL75" s="297" t="str">
        <f ca="true">+IF(OFFSET('Sanitation Data'!$D$29,0,10*ROW('Sanitation Data'!D69))="","",OFFSET('Sanitation Data'!$D$29,0,10*ROW('Sanitation Data'!D69)))</f>
        <v/>
      </c>
      <c r="CM75" s="297" t="str">
        <f ca="true">+IF(OFFSET('Sanitation Data'!$D$30,0,10*ROW('Sanitation Data'!D69))="","",OFFSET('Sanitation Data'!$D$30,0,10*ROW('Sanitation Data'!D69)))</f>
        <v/>
      </c>
      <c r="CN75" s="297" t="str">
        <f ca="true">+IF(OFFSET('Sanitation Data'!$D$31,0,10*ROW('Sanitation Data'!D69))="","",OFFSET('Sanitation Data'!$D$31,0,10*ROW('Sanitation Data'!D69)))</f>
        <v/>
      </c>
      <c r="CO75" s="297" t="str">
        <f ca="true">+IF(OFFSET('Sanitation Data'!$D$32,0,10*ROW('Sanitation Data'!D69))="","",OFFSET('Sanitation Data'!$D$32,0,10*ROW('Sanitation Data'!D69)))</f>
        <v/>
      </c>
      <c r="CP75" s="297" t="str">
        <f ca="true">+IF(OFFSET('Sanitation Data'!$E$28,0,10*ROW('Sanitation Data'!E69))="","",OFFSET('Sanitation Data'!$E$28,0,10*ROW('Sanitation Data'!E69)))</f>
        <v/>
      </c>
      <c r="CQ75" s="297" t="str">
        <f ca="true">+IF(OFFSET('Sanitation Data'!$E$29,0,10*ROW('Sanitation Data'!E69))="","",OFFSET('Sanitation Data'!$E$29,0,10*ROW('Sanitation Data'!E69)))</f>
        <v/>
      </c>
      <c r="CR75" s="297" t="str">
        <f ca="true">+IF(OFFSET('Sanitation Data'!$E$30,0,10*ROW('Sanitation Data'!E69))="","",OFFSET('Sanitation Data'!$E$30,0,10*ROW('Sanitation Data'!E69)))</f>
        <v/>
      </c>
      <c r="CS75" s="297" t="str">
        <f ca="true">+IF(OFFSET('Sanitation Data'!$E$31,0,10*ROW('Sanitation Data'!E69))="","",OFFSET('Sanitation Data'!$E$31,0,10*ROW('Sanitation Data'!E69)))</f>
        <v/>
      </c>
      <c r="CT75" s="297" t="str">
        <f ca="true">+IF(OFFSET('Sanitation Data'!$E$32,0,10*ROW('Sanitation Data'!E69))="","",OFFSET('Sanitation Data'!$E$32,0,10*ROW('Sanitation Data'!E69)))</f>
        <v/>
      </c>
      <c r="CU75" s="297" t="str">
        <f ca="true">+IF(OFFSET('Sanitation Data'!$F$28,0,10*ROW('Sanitation Data'!F69))="","",OFFSET('Sanitation Data'!$F$28,0,10*ROW('Sanitation Data'!F69)))</f>
        <v/>
      </c>
      <c r="CV75" s="297" t="str">
        <f ca="true">+IF(OFFSET('Sanitation Data'!$F$29,0,10*ROW('Sanitation Data'!F69))="","",OFFSET('Sanitation Data'!$F$29,0,10*ROW('Sanitation Data'!F69)))</f>
        <v/>
      </c>
      <c r="CW75" s="297" t="str">
        <f ca="true">+IF(OFFSET('Sanitation Data'!$F$30,0,10*ROW('Sanitation Data'!F69))="","",OFFSET('Sanitation Data'!$F$30,0,10*ROW('Sanitation Data'!F69)))</f>
        <v/>
      </c>
      <c r="CX75" s="297" t="str">
        <f ca="true">+IF(OFFSET('Sanitation Data'!$F$31,0,10*ROW('Sanitation Data'!F69))="","",OFFSET('Sanitation Data'!$F$31,0,10*ROW('Sanitation Data'!F69)))</f>
        <v/>
      </c>
      <c r="CY75" s="297" t="str">
        <f ca="true">+IF(OFFSET('Sanitation Data'!$F$32,0,10*ROW('Sanitation Data'!F69))="","",OFFSET('Sanitation Data'!$F$32,0,10*ROW('Sanitation Data'!F69)))</f>
        <v/>
      </c>
      <c r="CZ75" s="297" t="str">
        <f ca="true">+IF(OFFSET('Sanitation Data'!$G$28,0,10*ROW('Sanitation Data'!G69))="","",OFFSET('Sanitation Data'!$G$28,0,10*ROW('Sanitation Data'!G69)))</f>
        <v/>
      </c>
      <c r="DA75" s="297" t="str">
        <f ca="true">+IF(OFFSET('Sanitation Data'!$G$29,0,10*ROW('Sanitation Data'!G69))="","",OFFSET('Sanitation Data'!$G$29,0,10*ROW('Sanitation Data'!G69)))</f>
        <v/>
      </c>
      <c r="DB75" s="297" t="str">
        <f ca="true">+IF(OFFSET('Sanitation Data'!$G$30,0,10*ROW('Sanitation Data'!G69))="","",OFFSET('Sanitation Data'!$G$30,0,10*ROW('Sanitation Data'!G69)))</f>
        <v/>
      </c>
      <c r="DC75" s="297" t="str">
        <f ca="true">+IF(OFFSET('Sanitation Data'!$G$31,0,10*ROW('Sanitation Data'!G69))="","",OFFSET('Sanitation Data'!$G$31,0,10*ROW('Sanitation Data'!G69)))</f>
        <v/>
      </c>
      <c r="DD75" s="297" t="str">
        <f ca="true">+IF(OFFSET('Sanitation Data'!$G$32,0,10*ROW('Sanitation Data'!G69))="","",OFFSET('Sanitation Data'!$G$32,0,10*ROW('Sanitation Data'!G69)))</f>
        <v/>
      </c>
      <c r="DE75" s="297" t="str">
        <f ca="true">+IF(OFFSET('Sanitation Data'!$H$28,0,10*ROW('Sanitation Data'!H69))="","",OFFSET('Sanitation Data'!$H$28,0,10*ROW('Sanitation Data'!H69)))</f>
        <v/>
      </c>
      <c r="DF75" s="297" t="str">
        <f ca="true">+IF(OFFSET('Sanitation Data'!$H$29,0,10*ROW('Sanitation Data'!H69))="","",OFFSET('Sanitation Data'!$H$29,0,10*ROW('Sanitation Data'!H69)))</f>
        <v/>
      </c>
      <c r="DG75" s="297" t="str">
        <f ca="true">+IF(OFFSET('Sanitation Data'!$H$30,0,10*ROW('Sanitation Data'!H69))="","",OFFSET('Sanitation Data'!$H$30,0,10*ROW('Sanitation Data'!H69)))</f>
        <v/>
      </c>
      <c r="DH75" s="297" t="str">
        <f ca="true">+IF(OFFSET('Sanitation Data'!$H$31,0,10*ROW('Sanitation Data'!H69))="","",OFFSET('Sanitation Data'!$H$31,0,10*ROW('Sanitation Data'!H69)))</f>
        <v/>
      </c>
      <c r="DI75" s="297" t="str">
        <f ca="true">+IF(OFFSET('Sanitation Data'!$H$32,0,10*ROW('Sanitation Data'!H69))="","",OFFSET('Sanitation Data'!$H$32,0,10*ROW('Sanitation Data'!H69)))</f>
        <v/>
      </c>
      <c r="DJ75" s="297" t="str">
        <f ca="true">+IF(OFFSET('Sanitation Data'!$I$28,0,10*ROW('Sanitation Data'!I69))="","",OFFSET('Sanitation Data'!$I$28,0,10*ROW('Sanitation Data'!I69)))</f>
        <v/>
      </c>
      <c r="DK75" s="297" t="str">
        <f ca="true">+IF(OFFSET('Sanitation Data'!$I$29,0,10*ROW('Sanitation Data'!I69))="","",OFFSET('Sanitation Data'!$I$29,0,10*ROW('Sanitation Data'!I69)))</f>
        <v/>
      </c>
      <c r="DL75" s="297" t="str">
        <f ca="true">+IF(OFFSET('Sanitation Data'!$I$30,0,10*ROW('Sanitation Data'!I69))="","",OFFSET('Sanitation Data'!$I$30,0,10*ROW('Sanitation Data'!I69)))</f>
        <v/>
      </c>
      <c r="DM75" s="297" t="str">
        <f ca="true">+IF(OFFSET('Sanitation Data'!$I$31,0,10*ROW('Sanitation Data'!I69))="","",OFFSET('Sanitation Data'!$I$31,0,10*ROW('Sanitation Data'!I69)))</f>
        <v/>
      </c>
      <c r="DN75" s="297" t="str">
        <f ca="true">+IF(OFFSET('Sanitation Data'!$I$32,0,10*ROW('Sanitation Data'!I69))="","",OFFSET('Sanitation Data'!$I$32,0,10*ROW('Sanitation Data'!I69)))</f>
        <v/>
      </c>
      <c r="DO75" s="297" t="str">
        <f ca="true">+IF(OFFSET('Hygiene Data'!$D$11,0,10*ROW('Hygiene Data'!D69))="","",OFFSET('Hygiene Data'!$D$11,0,10*ROW('Hygiene Data'!D69)))</f>
        <v/>
      </c>
      <c r="DP75" s="297" t="str">
        <f ca="true">+IF(OFFSET('Hygiene Data'!$D$12,0,10*ROW('Hygiene Data'!D69))="","",OFFSET('Hygiene Data'!$D$12,0,10*ROW('Hygiene Data'!D69)))</f>
        <v/>
      </c>
      <c r="DQ75" s="297" t="str">
        <f ca="true">+IF(OFFSET('Hygiene Data'!$D$13,0,10*ROW('Hygiene Data'!D69))="","",OFFSET('Hygiene Data'!$D$13,0,10*ROW('Hygiene Data'!D69)))</f>
        <v/>
      </c>
      <c r="DR75" s="297" t="str">
        <f ca="true">+IF(OFFSET('Hygiene Data'!$E$11,0,10*ROW('Hygiene Data'!E69))="","",OFFSET('Hygiene Data'!$E$11,0,10*ROW('Hygiene Data'!E69)))</f>
        <v/>
      </c>
      <c r="DS75" s="297" t="str">
        <f ca="true">+IF(OFFSET('Hygiene Data'!$E$12,0,10*ROW('Hygiene Data'!E69))="","",OFFSET('Hygiene Data'!$E$12,0,10*ROW('Hygiene Data'!E69)))</f>
        <v/>
      </c>
      <c r="DT75" s="297" t="str">
        <f ca="true">+IF(OFFSET('Hygiene Data'!$E$13,0,10*ROW('Hygiene Data'!E69))="","",OFFSET('Hygiene Data'!$E$13,0,10*ROW('Hygiene Data'!E69)))</f>
        <v/>
      </c>
      <c r="DU75" s="297" t="str">
        <f ca="true">+IF(OFFSET('Hygiene Data'!$F$11,0,10*ROW('Hygiene Data'!F69))="","",OFFSET('Hygiene Data'!$F$11,0,10*ROW('Hygiene Data'!F69)))</f>
        <v/>
      </c>
      <c r="DV75" s="297" t="str">
        <f ca="true">+IF(OFFSET('Hygiene Data'!$F$12,0,10*ROW('Hygiene Data'!F69))="","",OFFSET('Hygiene Data'!$F$12,0,10*ROW('Hygiene Data'!F69)))</f>
        <v/>
      </c>
      <c r="DW75" s="297" t="str">
        <f ca="true">+IF(OFFSET('Hygiene Data'!$F$13,0,10*ROW('Hygiene Data'!F69))="","",OFFSET('Hygiene Data'!$F$13,0,10*ROW('Hygiene Data'!F69)))</f>
        <v/>
      </c>
      <c r="DX75" s="297" t="str">
        <f ca="true">+IF(OFFSET('Hygiene Data'!$G$11,0,10*ROW('Hygiene Data'!G69))="","",OFFSET('Hygiene Data'!$G$11,0,10*ROW('Hygiene Data'!G69)))</f>
        <v/>
      </c>
      <c r="DY75" s="297" t="str">
        <f ca="true">+IF(OFFSET('Hygiene Data'!$G$12,0,10*ROW('Hygiene Data'!G69))="","",OFFSET('Hygiene Data'!$G$12,0,10*ROW('Hygiene Data'!G69)))</f>
        <v/>
      </c>
      <c r="DZ75" s="297" t="str">
        <f ca="true">+IF(OFFSET('Hygiene Data'!$G$13,0,10*ROW('Hygiene Data'!G69))="","",OFFSET('Hygiene Data'!$G$13,0,10*ROW('Hygiene Data'!G69)))</f>
        <v/>
      </c>
      <c r="EA75" s="297" t="str">
        <f ca="true">+IF(OFFSET('Hygiene Data'!$H$11,0,10*ROW('Hygiene Data'!H69))="","",OFFSET('Hygiene Data'!$H$11,0,10*ROW('Hygiene Data'!H69)))</f>
        <v/>
      </c>
      <c r="EB75" s="297" t="str">
        <f ca="true">+IF(OFFSET('Hygiene Data'!$H$12,0,10*ROW('Hygiene Data'!H69))="","",OFFSET('Hygiene Data'!$H$12,0,10*ROW('Hygiene Data'!H69)))</f>
        <v/>
      </c>
      <c r="EC75" s="297" t="str">
        <f ca="true">+IF(OFFSET('Hygiene Data'!$H$13,0,10*ROW('Hygiene Data'!H69))="","",OFFSET('Hygiene Data'!$H$13,0,10*ROW('Hygiene Data'!H69)))</f>
        <v/>
      </c>
      <c r="ED75" s="297" t="str">
        <f ca="true">+IF(OFFSET('Hygiene Data'!$I$11,0,10*ROW('Hygiene Data'!I69))="","",OFFSET('Hygiene Data'!$I$11,0,10*ROW('Hygiene Data'!I69)))</f>
        <v/>
      </c>
      <c r="EE75" s="297" t="str">
        <f ca="true">+IF(OFFSET('Hygiene Data'!$I$12,0,10*ROW('Hygiene Data'!I69))="","",OFFSET('Hygiene Data'!$I$12,0,10*ROW('Hygiene Data'!I69)))</f>
        <v/>
      </c>
      <c r="EF75" s="297"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53"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97"/>
      <c r="BS76" s="297" t="str">
        <f ca="true">+IF(OFFSET('Water Data'!$D$27,0,10*ROW('Water Data'!D70))="","",OFFSET('Water Data'!$D$27,0,10*ROW('Water Data'!D70)))</f>
        <v/>
      </c>
      <c r="BT76" s="297" t="str">
        <f ca="true">+IF(OFFSET('Water Data'!$D$28,0,10*ROW('Water Data'!D70))="","",OFFSET('Water Data'!$D$28,0,10*ROW('Water Data'!D70)))</f>
        <v/>
      </c>
      <c r="BU76" s="297" t="str">
        <f ca="true">+IF(OFFSET('Water Data'!$D$29,0,10*ROW('Water Data'!D70))="","",OFFSET('Water Data'!$D$29,0,10*ROW('Water Data'!D70)))</f>
        <v/>
      </c>
      <c r="BV76" s="297" t="str">
        <f ca="true">+IF(OFFSET('Water Data'!$E$27,0,10*ROW('Water Data'!E70))="","",OFFSET('Water Data'!$E$27,0,10*ROW('Water Data'!E70)))</f>
        <v/>
      </c>
      <c r="BW76" s="297" t="str">
        <f ca="true">+IF(OFFSET('Water Data'!$E$28,0,10*ROW('Water Data'!E70))="","",OFFSET('Water Data'!$E$28,0,10*ROW('Water Data'!E70)))</f>
        <v/>
      </c>
      <c r="BX76" s="297" t="str">
        <f ca="true">+IF(OFFSET('Water Data'!$E$29,0,10*ROW('Water Data'!E70))="","",OFFSET('Water Data'!$E$29,0,10*ROW('Water Data'!E70)))</f>
        <v/>
      </c>
      <c r="BY76" s="297" t="str">
        <f ca="true">+IF(OFFSET('Water Data'!$F$27,0,10*ROW('Water Data'!F70))="","",OFFSET('Water Data'!$F$27,0,10*ROW('Water Data'!F70)))</f>
        <v/>
      </c>
      <c r="BZ76" s="297" t="str">
        <f ca="true">+IF(OFFSET('Water Data'!$F$28,0,10*ROW('Water Data'!F70))="","",OFFSET('Water Data'!$F$28,0,10*ROW('Water Data'!F70)))</f>
        <v/>
      </c>
      <c r="CA76" s="297" t="str">
        <f ca="true">+IF(OFFSET('Water Data'!$F$29,0,10*ROW('Water Data'!F70))="","",OFFSET('Water Data'!$F$29,0,10*ROW('Water Data'!F70)))</f>
        <v/>
      </c>
      <c r="CB76" s="297" t="str">
        <f ca="true">+IF(OFFSET('Water Data'!$G$27,0,10*ROW('Water Data'!G70))="","",OFFSET('Water Data'!$G$27,0,10*ROW('Water Data'!G70)))</f>
        <v/>
      </c>
      <c r="CC76" s="297" t="str">
        <f ca="true">+IF(OFFSET('Water Data'!$G$28,0,10*ROW('Water Data'!G70))="","",OFFSET('Water Data'!$G$28,0,10*ROW('Water Data'!G70)))</f>
        <v/>
      </c>
      <c r="CD76" s="297" t="str">
        <f ca="true">+IF(OFFSET('Water Data'!$G$29,0,10*ROW('Water Data'!G70))="","",OFFSET('Water Data'!$G$29,0,10*ROW('Water Data'!G70)))</f>
        <v/>
      </c>
      <c r="CE76" s="297" t="str">
        <f ca="true">+IF(OFFSET('Water Data'!$H$27,0,10*ROW('Water Data'!H70))="","",OFFSET('Water Data'!$H$27,0,10*ROW('Water Data'!H70)))</f>
        <v/>
      </c>
      <c r="CF76" s="297" t="str">
        <f ca="true">+IF(OFFSET('Water Data'!$H$28,0,10*ROW('Water Data'!H70))="","",OFFSET('Water Data'!$H$28,0,10*ROW('Water Data'!H70)))</f>
        <v/>
      </c>
      <c r="CG76" s="297" t="str">
        <f ca="true">+IF(OFFSET('Water Data'!$H$29,0,10*ROW('Water Data'!H70))="","",OFFSET('Water Data'!$H$29,0,10*ROW('Water Data'!H70)))</f>
        <v/>
      </c>
      <c r="CH76" s="297" t="str">
        <f ca="true">+IF(OFFSET('Water Data'!$I$27,0,10*ROW('Water Data'!I70))="","",OFFSET('Water Data'!$I$27,0,10*ROW('Water Data'!I70)))</f>
        <v/>
      </c>
      <c r="CI76" s="297" t="str">
        <f ca="true">+IF(OFFSET('Water Data'!$I$28,0,10*ROW('Water Data'!I70))="","",OFFSET('Water Data'!$I$28,0,10*ROW('Water Data'!I70)))</f>
        <v/>
      </c>
      <c r="CJ76" s="297" t="str">
        <f ca="true">+IF(OFFSET('Water Data'!$I$29,0,10*ROW('Water Data'!I70))="","",OFFSET('Water Data'!$I$29,0,10*ROW('Water Data'!I70)))</f>
        <v/>
      </c>
      <c r="CK76" s="297" t="str">
        <f ca="true">+IF(OFFSET('Sanitation Data'!$D$28,0,10*ROW('Sanitation Data'!D70))="","",OFFSET('Sanitation Data'!$D$28,0,10*ROW('Sanitation Data'!D70)))</f>
        <v/>
      </c>
      <c r="CL76" s="297" t="str">
        <f ca="true">+IF(OFFSET('Sanitation Data'!$D$29,0,10*ROW('Sanitation Data'!D70))="","",OFFSET('Sanitation Data'!$D$29,0,10*ROW('Sanitation Data'!D70)))</f>
        <v/>
      </c>
      <c r="CM76" s="297" t="str">
        <f ca="true">+IF(OFFSET('Sanitation Data'!$D$30,0,10*ROW('Sanitation Data'!D70))="","",OFFSET('Sanitation Data'!$D$30,0,10*ROW('Sanitation Data'!D70)))</f>
        <v/>
      </c>
      <c r="CN76" s="297" t="str">
        <f ca="true">+IF(OFFSET('Sanitation Data'!$D$31,0,10*ROW('Sanitation Data'!D70))="","",OFFSET('Sanitation Data'!$D$31,0,10*ROW('Sanitation Data'!D70)))</f>
        <v/>
      </c>
      <c r="CO76" s="297" t="str">
        <f ca="true">+IF(OFFSET('Sanitation Data'!$D$32,0,10*ROW('Sanitation Data'!D70))="","",OFFSET('Sanitation Data'!$D$32,0,10*ROW('Sanitation Data'!D70)))</f>
        <v/>
      </c>
      <c r="CP76" s="297" t="str">
        <f ca="true">+IF(OFFSET('Sanitation Data'!$E$28,0,10*ROW('Sanitation Data'!E70))="","",OFFSET('Sanitation Data'!$E$28,0,10*ROW('Sanitation Data'!E70)))</f>
        <v/>
      </c>
      <c r="CQ76" s="297" t="str">
        <f ca="true">+IF(OFFSET('Sanitation Data'!$E$29,0,10*ROW('Sanitation Data'!E70))="","",OFFSET('Sanitation Data'!$E$29,0,10*ROW('Sanitation Data'!E70)))</f>
        <v/>
      </c>
      <c r="CR76" s="297" t="str">
        <f ca="true">+IF(OFFSET('Sanitation Data'!$E$30,0,10*ROW('Sanitation Data'!E70))="","",OFFSET('Sanitation Data'!$E$30,0,10*ROW('Sanitation Data'!E70)))</f>
        <v/>
      </c>
      <c r="CS76" s="297" t="str">
        <f ca="true">+IF(OFFSET('Sanitation Data'!$E$31,0,10*ROW('Sanitation Data'!E70))="","",OFFSET('Sanitation Data'!$E$31,0,10*ROW('Sanitation Data'!E70)))</f>
        <v/>
      </c>
      <c r="CT76" s="297" t="str">
        <f ca="true">+IF(OFFSET('Sanitation Data'!$E$32,0,10*ROW('Sanitation Data'!E70))="","",OFFSET('Sanitation Data'!$E$32,0,10*ROW('Sanitation Data'!E70)))</f>
        <v/>
      </c>
      <c r="CU76" s="297" t="str">
        <f ca="true">+IF(OFFSET('Sanitation Data'!$F$28,0,10*ROW('Sanitation Data'!F70))="","",OFFSET('Sanitation Data'!$F$28,0,10*ROW('Sanitation Data'!F70)))</f>
        <v/>
      </c>
      <c r="CV76" s="297" t="str">
        <f ca="true">+IF(OFFSET('Sanitation Data'!$F$29,0,10*ROW('Sanitation Data'!F70))="","",OFFSET('Sanitation Data'!$F$29,0,10*ROW('Sanitation Data'!F70)))</f>
        <v/>
      </c>
      <c r="CW76" s="297" t="str">
        <f ca="true">+IF(OFFSET('Sanitation Data'!$F$30,0,10*ROW('Sanitation Data'!F70))="","",OFFSET('Sanitation Data'!$F$30,0,10*ROW('Sanitation Data'!F70)))</f>
        <v/>
      </c>
      <c r="CX76" s="297" t="str">
        <f ca="true">+IF(OFFSET('Sanitation Data'!$F$31,0,10*ROW('Sanitation Data'!F70))="","",OFFSET('Sanitation Data'!$F$31,0,10*ROW('Sanitation Data'!F70)))</f>
        <v/>
      </c>
      <c r="CY76" s="297" t="str">
        <f ca="true">+IF(OFFSET('Sanitation Data'!$F$32,0,10*ROW('Sanitation Data'!F70))="","",OFFSET('Sanitation Data'!$F$32,0,10*ROW('Sanitation Data'!F70)))</f>
        <v/>
      </c>
      <c r="CZ76" s="297" t="str">
        <f ca="true">+IF(OFFSET('Sanitation Data'!$G$28,0,10*ROW('Sanitation Data'!G70))="","",OFFSET('Sanitation Data'!$G$28,0,10*ROW('Sanitation Data'!G70)))</f>
        <v/>
      </c>
      <c r="DA76" s="297" t="str">
        <f ca="true">+IF(OFFSET('Sanitation Data'!$G$29,0,10*ROW('Sanitation Data'!G70))="","",OFFSET('Sanitation Data'!$G$29,0,10*ROW('Sanitation Data'!G70)))</f>
        <v/>
      </c>
      <c r="DB76" s="297" t="str">
        <f ca="true">+IF(OFFSET('Sanitation Data'!$G$30,0,10*ROW('Sanitation Data'!G70))="","",OFFSET('Sanitation Data'!$G$30,0,10*ROW('Sanitation Data'!G70)))</f>
        <v/>
      </c>
      <c r="DC76" s="297" t="str">
        <f ca="true">+IF(OFFSET('Sanitation Data'!$G$31,0,10*ROW('Sanitation Data'!G70))="","",OFFSET('Sanitation Data'!$G$31,0,10*ROW('Sanitation Data'!G70)))</f>
        <v/>
      </c>
      <c r="DD76" s="297" t="str">
        <f ca="true">+IF(OFFSET('Sanitation Data'!$G$32,0,10*ROW('Sanitation Data'!G70))="","",OFFSET('Sanitation Data'!$G$32,0,10*ROW('Sanitation Data'!G70)))</f>
        <v/>
      </c>
      <c r="DE76" s="297" t="str">
        <f ca="true">+IF(OFFSET('Sanitation Data'!$H$28,0,10*ROW('Sanitation Data'!H70))="","",OFFSET('Sanitation Data'!$H$28,0,10*ROW('Sanitation Data'!H70)))</f>
        <v/>
      </c>
      <c r="DF76" s="297" t="str">
        <f ca="true">+IF(OFFSET('Sanitation Data'!$H$29,0,10*ROW('Sanitation Data'!H70))="","",OFFSET('Sanitation Data'!$H$29,0,10*ROW('Sanitation Data'!H70)))</f>
        <v/>
      </c>
      <c r="DG76" s="297" t="str">
        <f ca="true">+IF(OFFSET('Sanitation Data'!$H$30,0,10*ROW('Sanitation Data'!H70))="","",OFFSET('Sanitation Data'!$H$30,0,10*ROW('Sanitation Data'!H70)))</f>
        <v/>
      </c>
      <c r="DH76" s="297" t="str">
        <f ca="true">+IF(OFFSET('Sanitation Data'!$H$31,0,10*ROW('Sanitation Data'!H70))="","",OFFSET('Sanitation Data'!$H$31,0,10*ROW('Sanitation Data'!H70)))</f>
        <v/>
      </c>
      <c r="DI76" s="297" t="str">
        <f ca="true">+IF(OFFSET('Sanitation Data'!$H$32,0,10*ROW('Sanitation Data'!H70))="","",OFFSET('Sanitation Data'!$H$32,0,10*ROW('Sanitation Data'!H70)))</f>
        <v/>
      </c>
      <c r="DJ76" s="297" t="str">
        <f ca="true">+IF(OFFSET('Sanitation Data'!$I$28,0,10*ROW('Sanitation Data'!I70))="","",OFFSET('Sanitation Data'!$I$28,0,10*ROW('Sanitation Data'!I70)))</f>
        <v/>
      </c>
      <c r="DK76" s="297" t="str">
        <f ca="true">+IF(OFFSET('Sanitation Data'!$I$29,0,10*ROW('Sanitation Data'!I70))="","",OFFSET('Sanitation Data'!$I$29,0,10*ROW('Sanitation Data'!I70)))</f>
        <v/>
      </c>
      <c r="DL76" s="297" t="str">
        <f ca="true">+IF(OFFSET('Sanitation Data'!$I$30,0,10*ROW('Sanitation Data'!I70))="","",OFFSET('Sanitation Data'!$I$30,0,10*ROW('Sanitation Data'!I70)))</f>
        <v/>
      </c>
      <c r="DM76" s="297" t="str">
        <f ca="true">+IF(OFFSET('Sanitation Data'!$I$31,0,10*ROW('Sanitation Data'!I70))="","",OFFSET('Sanitation Data'!$I$31,0,10*ROW('Sanitation Data'!I70)))</f>
        <v/>
      </c>
      <c r="DN76" s="297" t="str">
        <f ca="true">+IF(OFFSET('Sanitation Data'!$I$32,0,10*ROW('Sanitation Data'!I70))="","",OFFSET('Sanitation Data'!$I$32,0,10*ROW('Sanitation Data'!I70)))</f>
        <v/>
      </c>
      <c r="DO76" s="297" t="str">
        <f ca="true">+IF(OFFSET('Hygiene Data'!$D$11,0,10*ROW('Hygiene Data'!D70))="","",OFFSET('Hygiene Data'!$D$11,0,10*ROW('Hygiene Data'!D70)))</f>
        <v/>
      </c>
      <c r="DP76" s="297" t="str">
        <f ca="true">+IF(OFFSET('Hygiene Data'!$D$12,0,10*ROW('Hygiene Data'!D70))="","",OFFSET('Hygiene Data'!$D$12,0,10*ROW('Hygiene Data'!D70)))</f>
        <v/>
      </c>
      <c r="DQ76" s="297" t="str">
        <f ca="true">+IF(OFFSET('Hygiene Data'!$D$13,0,10*ROW('Hygiene Data'!D70))="","",OFFSET('Hygiene Data'!$D$13,0,10*ROW('Hygiene Data'!D70)))</f>
        <v/>
      </c>
      <c r="DR76" s="297" t="str">
        <f ca="true">+IF(OFFSET('Hygiene Data'!$E$11,0,10*ROW('Hygiene Data'!E70))="","",OFFSET('Hygiene Data'!$E$11,0,10*ROW('Hygiene Data'!E70)))</f>
        <v/>
      </c>
      <c r="DS76" s="297" t="str">
        <f ca="true">+IF(OFFSET('Hygiene Data'!$E$12,0,10*ROW('Hygiene Data'!E70))="","",OFFSET('Hygiene Data'!$E$12,0,10*ROW('Hygiene Data'!E70)))</f>
        <v/>
      </c>
      <c r="DT76" s="297" t="str">
        <f ca="true">+IF(OFFSET('Hygiene Data'!$E$13,0,10*ROW('Hygiene Data'!E70))="","",OFFSET('Hygiene Data'!$E$13,0,10*ROW('Hygiene Data'!E70)))</f>
        <v/>
      </c>
      <c r="DU76" s="297" t="str">
        <f ca="true">+IF(OFFSET('Hygiene Data'!$F$11,0,10*ROW('Hygiene Data'!F70))="","",OFFSET('Hygiene Data'!$F$11,0,10*ROW('Hygiene Data'!F70)))</f>
        <v/>
      </c>
      <c r="DV76" s="297" t="str">
        <f ca="true">+IF(OFFSET('Hygiene Data'!$F$12,0,10*ROW('Hygiene Data'!F70))="","",OFFSET('Hygiene Data'!$F$12,0,10*ROW('Hygiene Data'!F70)))</f>
        <v/>
      </c>
      <c r="DW76" s="297" t="str">
        <f ca="true">+IF(OFFSET('Hygiene Data'!$F$13,0,10*ROW('Hygiene Data'!F70))="","",OFFSET('Hygiene Data'!$F$13,0,10*ROW('Hygiene Data'!F70)))</f>
        <v/>
      </c>
      <c r="DX76" s="297" t="str">
        <f ca="true">+IF(OFFSET('Hygiene Data'!$G$11,0,10*ROW('Hygiene Data'!G70))="","",OFFSET('Hygiene Data'!$G$11,0,10*ROW('Hygiene Data'!G70)))</f>
        <v/>
      </c>
      <c r="DY76" s="297" t="str">
        <f ca="true">+IF(OFFSET('Hygiene Data'!$G$12,0,10*ROW('Hygiene Data'!G70))="","",OFFSET('Hygiene Data'!$G$12,0,10*ROW('Hygiene Data'!G70)))</f>
        <v/>
      </c>
      <c r="DZ76" s="297" t="str">
        <f ca="true">+IF(OFFSET('Hygiene Data'!$G$13,0,10*ROW('Hygiene Data'!G70))="","",OFFSET('Hygiene Data'!$G$13,0,10*ROW('Hygiene Data'!G70)))</f>
        <v/>
      </c>
      <c r="EA76" s="297" t="str">
        <f ca="true">+IF(OFFSET('Hygiene Data'!$H$11,0,10*ROW('Hygiene Data'!H70))="","",OFFSET('Hygiene Data'!$H$11,0,10*ROW('Hygiene Data'!H70)))</f>
        <v/>
      </c>
      <c r="EB76" s="297" t="str">
        <f ca="true">+IF(OFFSET('Hygiene Data'!$H$12,0,10*ROW('Hygiene Data'!H70))="","",OFFSET('Hygiene Data'!$H$12,0,10*ROW('Hygiene Data'!H70)))</f>
        <v/>
      </c>
      <c r="EC76" s="297" t="str">
        <f ca="true">+IF(OFFSET('Hygiene Data'!$H$13,0,10*ROW('Hygiene Data'!H70))="","",OFFSET('Hygiene Data'!$H$13,0,10*ROW('Hygiene Data'!H70)))</f>
        <v/>
      </c>
      <c r="ED76" s="297" t="str">
        <f ca="true">+IF(OFFSET('Hygiene Data'!$I$11,0,10*ROW('Hygiene Data'!I70))="","",OFFSET('Hygiene Data'!$I$11,0,10*ROW('Hygiene Data'!I70)))</f>
        <v/>
      </c>
      <c r="EE76" s="297" t="str">
        <f ca="true">+IF(OFFSET('Hygiene Data'!$I$12,0,10*ROW('Hygiene Data'!I70))="","",OFFSET('Hygiene Data'!$I$12,0,10*ROW('Hygiene Data'!I70)))</f>
        <v/>
      </c>
      <c r="EF76" s="297"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53"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97"/>
      <c r="BS77" s="297" t="str">
        <f ca="true">+IF(OFFSET('Water Data'!$D$27,0,10*ROW('Water Data'!D71))="","",OFFSET('Water Data'!$D$27,0,10*ROW('Water Data'!D71)))</f>
        <v/>
      </c>
      <c r="BT77" s="297" t="str">
        <f ca="true">+IF(OFFSET('Water Data'!$D$28,0,10*ROW('Water Data'!D71))="","",OFFSET('Water Data'!$D$28,0,10*ROW('Water Data'!D71)))</f>
        <v/>
      </c>
      <c r="BU77" s="297" t="str">
        <f ca="true">+IF(OFFSET('Water Data'!$D$29,0,10*ROW('Water Data'!D71))="","",OFFSET('Water Data'!$D$29,0,10*ROW('Water Data'!D71)))</f>
        <v/>
      </c>
      <c r="BV77" s="297" t="str">
        <f ca="true">+IF(OFFSET('Water Data'!$E$27,0,10*ROW('Water Data'!E71))="","",OFFSET('Water Data'!$E$27,0,10*ROW('Water Data'!E71)))</f>
        <v/>
      </c>
      <c r="BW77" s="297" t="str">
        <f ca="true">+IF(OFFSET('Water Data'!$E$28,0,10*ROW('Water Data'!E71))="","",OFFSET('Water Data'!$E$28,0,10*ROW('Water Data'!E71)))</f>
        <v/>
      </c>
      <c r="BX77" s="297" t="str">
        <f ca="true">+IF(OFFSET('Water Data'!$E$29,0,10*ROW('Water Data'!E71))="","",OFFSET('Water Data'!$E$29,0,10*ROW('Water Data'!E71)))</f>
        <v/>
      </c>
      <c r="BY77" s="297" t="str">
        <f ca="true">+IF(OFFSET('Water Data'!$F$27,0,10*ROW('Water Data'!F71))="","",OFFSET('Water Data'!$F$27,0,10*ROW('Water Data'!F71)))</f>
        <v/>
      </c>
      <c r="BZ77" s="297" t="str">
        <f ca="true">+IF(OFFSET('Water Data'!$F$28,0,10*ROW('Water Data'!F71))="","",OFFSET('Water Data'!$F$28,0,10*ROW('Water Data'!F71)))</f>
        <v/>
      </c>
      <c r="CA77" s="297" t="str">
        <f ca="true">+IF(OFFSET('Water Data'!$F$29,0,10*ROW('Water Data'!F71))="","",OFFSET('Water Data'!$F$29,0,10*ROW('Water Data'!F71)))</f>
        <v/>
      </c>
      <c r="CB77" s="297" t="str">
        <f ca="true">+IF(OFFSET('Water Data'!$G$27,0,10*ROW('Water Data'!G71))="","",OFFSET('Water Data'!$G$27,0,10*ROW('Water Data'!G71)))</f>
        <v/>
      </c>
      <c r="CC77" s="297" t="str">
        <f ca="true">+IF(OFFSET('Water Data'!$G$28,0,10*ROW('Water Data'!G71))="","",OFFSET('Water Data'!$G$28,0,10*ROW('Water Data'!G71)))</f>
        <v/>
      </c>
      <c r="CD77" s="297" t="str">
        <f ca="true">+IF(OFFSET('Water Data'!$G$29,0,10*ROW('Water Data'!G71))="","",OFFSET('Water Data'!$G$29,0,10*ROW('Water Data'!G71)))</f>
        <v/>
      </c>
      <c r="CE77" s="297" t="str">
        <f ca="true">+IF(OFFSET('Water Data'!$H$27,0,10*ROW('Water Data'!H71))="","",OFFSET('Water Data'!$H$27,0,10*ROW('Water Data'!H71)))</f>
        <v/>
      </c>
      <c r="CF77" s="297" t="str">
        <f ca="true">+IF(OFFSET('Water Data'!$H$28,0,10*ROW('Water Data'!H71))="","",OFFSET('Water Data'!$H$28,0,10*ROW('Water Data'!H71)))</f>
        <v/>
      </c>
      <c r="CG77" s="297" t="str">
        <f ca="true">+IF(OFFSET('Water Data'!$H$29,0,10*ROW('Water Data'!H71))="","",OFFSET('Water Data'!$H$29,0,10*ROW('Water Data'!H71)))</f>
        <v/>
      </c>
      <c r="CH77" s="297" t="str">
        <f ca="true">+IF(OFFSET('Water Data'!$I$27,0,10*ROW('Water Data'!I71))="","",OFFSET('Water Data'!$I$27,0,10*ROW('Water Data'!I71)))</f>
        <v/>
      </c>
      <c r="CI77" s="297" t="str">
        <f ca="true">+IF(OFFSET('Water Data'!$I$28,0,10*ROW('Water Data'!I71))="","",OFFSET('Water Data'!$I$28,0,10*ROW('Water Data'!I71)))</f>
        <v/>
      </c>
      <c r="CJ77" s="297" t="str">
        <f ca="true">+IF(OFFSET('Water Data'!$I$29,0,10*ROW('Water Data'!I71))="","",OFFSET('Water Data'!$I$29,0,10*ROW('Water Data'!I71)))</f>
        <v/>
      </c>
      <c r="CK77" s="297" t="str">
        <f ca="true">+IF(OFFSET('Sanitation Data'!$D$28,0,10*ROW('Sanitation Data'!D71))="","",OFFSET('Sanitation Data'!$D$28,0,10*ROW('Sanitation Data'!D71)))</f>
        <v/>
      </c>
      <c r="CL77" s="297" t="str">
        <f ca="true">+IF(OFFSET('Sanitation Data'!$D$29,0,10*ROW('Sanitation Data'!D71))="","",OFFSET('Sanitation Data'!$D$29,0,10*ROW('Sanitation Data'!D71)))</f>
        <v/>
      </c>
      <c r="CM77" s="297" t="str">
        <f ca="true">+IF(OFFSET('Sanitation Data'!$D$30,0,10*ROW('Sanitation Data'!D71))="","",OFFSET('Sanitation Data'!$D$30,0,10*ROW('Sanitation Data'!D71)))</f>
        <v/>
      </c>
      <c r="CN77" s="297" t="str">
        <f ca="true">+IF(OFFSET('Sanitation Data'!$D$31,0,10*ROW('Sanitation Data'!D71))="","",OFFSET('Sanitation Data'!$D$31,0,10*ROW('Sanitation Data'!D71)))</f>
        <v/>
      </c>
      <c r="CO77" s="297" t="str">
        <f ca="true">+IF(OFFSET('Sanitation Data'!$D$32,0,10*ROW('Sanitation Data'!D71))="","",OFFSET('Sanitation Data'!$D$32,0,10*ROW('Sanitation Data'!D71)))</f>
        <v/>
      </c>
      <c r="CP77" s="297" t="str">
        <f ca="true">+IF(OFFSET('Sanitation Data'!$E$28,0,10*ROW('Sanitation Data'!E71))="","",OFFSET('Sanitation Data'!$E$28,0,10*ROW('Sanitation Data'!E71)))</f>
        <v/>
      </c>
      <c r="CQ77" s="297" t="str">
        <f ca="true">+IF(OFFSET('Sanitation Data'!$E$29,0,10*ROW('Sanitation Data'!E71))="","",OFFSET('Sanitation Data'!$E$29,0,10*ROW('Sanitation Data'!E71)))</f>
        <v/>
      </c>
      <c r="CR77" s="297" t="str">
        <f ca="true">+IF(OFFSET('Sanitation Data'!$E$30,0,10*ROW('Sanitation Data'!E71))="","",OFFSET('Sanitation Data'!$E$30,0,10*ROW('Sanitation Data'!E71)))</f>
        <v/>
      </c>
      <c r="CS77" s="297" t="str">
        <f ca="true">+IF(OFFSET('Sanitation Data'!$E$31,0,10*ROW('Sanitation Data'!E71))="","",OFFSET('Sanitation Data'!$E$31,0,10*ROW('Sanitation Data'!E71)))</f>
        <v/>
      </c>
      <c r="CT77" s="297" t="str">
        <f ca="true">+IF(OFFSET('Sanitation Data'!$E$32,0,10*ROW('Sanitation Data'!E71))="","",OFFSET('Sanitation Data'!$E$32,0,10*ROW('Sanitation Data'!E71)))</f>
        <v/>
      </c>
      <c r="CU77" s="297" t="str">
        <f ca="true">+IF(OFFSET('Sanitation Data'!$F$28,0,10*ROW('Sanitation Data'!F71))="","",OFFSET('Sanitation Data'!$F$28,0,10*ROW('Sanitation Data'!F71)))</f>
        <v/>
      </c>
      <c r="CV77" s="297" t="str">
        <f ca="true">+IF(OFFSET('Sanitation Data'!$F$29,0,10*ROW('Sanitation Data'!F71))="","",OFFSET('Sanitation Data'!$F$29,0,10*ROW('Sanitation Data'!F71)))</f>
        <v/>
      </c>
      <c r="CW77" s="297" t="str">
        <f ca="true">+IF(OFFSET('Sanitation Data'!$F$30,0,10*ROW('Sanitation Data'!F71))="","",OFFSET('Sanitation Data'!$F$30,0,10*ROW('Sanitation Data'!F71)))</f>
        <v/>
      </c>
      <c r="CX77" s="297" t="str">
        <f ca="true">+IF(OFFSET('Sanitation Data'!$F$31,0,10*ROW('Sanitation Data'!F71))="","",OFFSET('Sanitation Data'!$F$31,0,10*ROW('Sanitation Data'!F71)))</f>
        <v/>
      </c>
      <c r="CY77" s="297" t="str">
        <f ca="true">+IF(OFFSET('Sanitation Data'!$F$32,0,10*ROW('Sanitation Data'!F71))="","",OFFSET('Sanitation Data'!$F$32,0,10*ROW('Sanitation Data'!F71)))</f>
        <v/>
      </c>
      <c r="CZ77" s="297" t="str">
        <f ca="true">+IF(OFFSET('Sanitation Data'!$G$28,0,10*ROW('Sanitation Data'!G71))="","",OFFSET('Sanitation Data'!$G$28,0,10*ROW('Sanitation Data'!G71)))</f>
        <v/>
      </c>
      <c r="DA77" s="297" t="str">
        <f ca="true">+IF(OFFSET('Sanitation Data'!$G$29,0,10*ROW('Sanitation Data'!G71))="","",OFFSET('Sanitation Data'!$G$29,0,10*ROW('Sanitation Data'!G71)))</f>
        <v/>
      </c>
      <c r="DB77" s="297" t="str">
        <f ca="true">+IF(OFFSET('Sanitation Data'!$G$30,0,10*ROW('Sanitation Data'!G71))="","",OFFSET('Sanitation Data'!$G$30,0,10*ROW('Sanitation Data'!G71)))</f>
        <v/>
      </c>
      <c r="DC77" s="297" t="str">
        <f ca="true">+IF(OFFSET('Sanitation Data'!$G$31,0,10*ROW('Sanitation Data'!G71))="","",OFFSET('Sanitation Data'!$G$31,0,10*ROW('Sanitation Data'!G71)))</f>
        <v/>
      </c>
      <c r="DD77" s="297" t="str">
        <f ca="true">+IF(OFFSET('Sanitation Data'!$G$32,0,10*ROW('Sanitation Data'!G71))="","",OFFSET('Sanitation Data'!$G$32,0,10*ROW('Sanitation Data'!G71)))</f>
        <v/>
      </c>
      <c r="DE77" s="297" t="str">
        <f ca="true">+IF(OFFSET('Sanitation Data'!$H$28,0,10*ROW('Sanitation Data'!H71))="","",OFFSET('Sanitation Data'!$H$28,0,10*ROW('Sanitation Data'!H71)))</f>
        <v/>
      </c>
      <c r="DF77" s="297" t="str">
        <f ca="true">+IF(OFFSET('Sanitation Data'!$H$29,0,10*ROW('Sanitation Data'!H71))="","",OFFSET('Sanitation Data'!$H$29,0,10*ROW('Sanitation Data'!H71)))</f>
        <v/>
      </c>
      <c r="DG77" s="297" t="str">
        <f ca="true">+IF(OFFSET('Sanitation Data'!$H$30,0,10*ROW('Sanitation Data'!H71))="","",OFFSET('Sanitation Data'!$H$30,0,10*ROW('Sanitation Data'!H71)))</f>
        <v/>
      </c>
      <c r="DH77" s="297" t="str">
        <f ca="true">+IF(OFFSET('Sanitation Data'!$H$31,0,10*ROW('Sanitation Data'!H71))="","",OFFSET('Sanitation Data'!$H$31,0,10*ROW('Sanitation Data'!H71)))</f>
        <v/>
      </c>
      <c r="DI77" s="297" t="str">
        <f ca="true">+IF(OFFSET('Sanitation Data'!$H$32,0,10*ROW('Sanitation Data'!H71))="","",OFFSET('Sanitation Data'!$H$32,0,10*ROW('Sanitation Data'!H71)))</f>
        <v/>
      </c>
      <c r="DJ77" s="297" t="str">
        <f ca="true">+IF(OFFSET('Sanitation Data'!$I$28,0,10*ROW('Sanitation Data'!I71))="","",OFFSET('Sanitation Data'!$I$28,0,10*ROW('Sanitation Data'!I71)))</f>
        <v/>
      </c>
      <c r="DK77" s="297" t="str">
        <f ca="true">+IF(OFFSET('Sanitation Data'!$I$29,0,10*ROW('Sanitation Data'!I71))="","",OFFSET('Sanitation Data'!$I$29,0,10*ROW('Sanitation Data'!I71)))</f>
        <v/>
      </c>
      <c r="DL77" s="297" t="str">
        <f ca="true">+IF(OFFSET('Sanitation Data'!$I$30,0,10*ROW('Sanitation Data'!I71))="","",OFFSET('Sanitation Data'!$I$30,0,10*ROW('Sanitation Data'!I71)))</f>
        <v/>
      </c>
      <c r="DM77" s="297" t="str">
        <f ca="true">+IF(OFFSET('Sanitation Data'!$I$31,0,10*ROW('Sanitation Data'!I71))="","",OFFSET('Sanitation Data'!$I$31,0,10*ROW('Sanitation Data'!I71)))</f>
        <v/>
      </c>
      <c r="DN77" s="297" t="str">
        <f ca="true">+IF(OFFSET('Sanitation Data'!$I$32,0,10*ROW('Sanitation Data'!I71))="","",OFFSET('Sanitation Data'!$I$32,0,10*ROW('Sanitation Data'!I71)))</f>
        <v/>
      </c>
      <c r="DO77" s="297" t="str">
        <f ca="true">+IF(OFFSET('Hygiene Data'!$D$11,0,10*ROW('Hygiene Data'!D71))="","",OFFSET('Hygiene Data'!$D$11,0,10*ROW('Hygiene Data'!D71)))</f>
        <v/>
      </c>
      <c r="DP77" s="297" t="str">
        <f ca="true">+IF(OFFSET('Hygiene Data'!$D$12,0,10*ROW('Hygiene Data'!D71))="","",OFFSET('Hygiene Data'!$D$12,0,10*ROW('Hygiene Data'!D71)))</f>
        <v/>
      </c>
      <c r="DQ77" s="297" t="str">
        <f ca="true">+IF(OFFSET('Hygiene Data'!$D$13,0,10*ROW('Hygiene Data'!D71))="","",OFFSET('Hygiene Data'!$D$13,0,10*ROW('Hygiene Data'!D71)))</f>
        <v/>
      </c>
      <c r="DR77" s="297" t="str">
        <f ca="true">+IF(OFFSET('Hygiene Data'!$E$11,0,10*ROW('Hygiene Data'!E71))="","",OFFSET('Hygiene Data'!$E$11,0,10*ROW('Hygiene Data'!E71)))</f>
        <v/>
      </c>
      <c r="DS77" s="297" t="str">
        <f ca="true">+IF(OFFSET('Hygiene Data'!$E$12,0,10*ROW('Hygiene Data'!E71))="","",OFFSET('Hygiene Data'!$E$12,0,10*ROW('Hygiene Data'!E71)))</f>
        <v/>
      </c>
      <c r="DT77" s="297" t="str">
        <f ca="true">+IF(OFFSET('Hygiene Data'!$E$13,0,10*ROW('Hygiene Data'!E71))="","",OFFSET('Hygiene Data'!$E$13,0,10*ROW('Hygiene Data'!E71)))</f>
        <v/>
      </c>
      <c r="DU77" s="297" t="str">
        <f ca="true">+IF(OFFSET('Hygiene Data'!$F$11,0,10*ROW('Hygiene Data'!F71))="","",OFFSET('Hygiene Data'!$F$11,0,10*ROW('Hygiene Data'!F71)))</f>
        <v/>
      </c>
      <c r="DV77" s="297" t="str">
        <f ca="true">+IF(OFFSET('Hygiene Data'!$F$12,0,10*ROW('Hygiene Data'!F71))="","",OFFSET('Hygiene Data'!$F$12,0,10*ROW('Hygiene Data'!F71)))</f>
        <v/>
      </c>
      <c r="DW77" s="297" t="str">
        <f ca="true">+IF(OFFSET('Hygiene Data'!$F$13,0,10*ROW('Hygiene Data'!F71))="","",OFFSET('Hygiene Data'!$F$13,0,10*ROW('Hygiene Data'!F71)))</f>
        <v/>
      </c>
      <c r="DX77" s="297" t="str">
        <f ca="true">+IF(OFFSET('Hygiene Data'!$G$11,0,10*ROW('Hygiene Data'!G71))="","",OFFSET('Hygiene Data'!$G$11,0,10*ROW('Hygiene Data'!G71)))</f>
        <v/>
      </c>
      <c r="DY77" s="297" t="str">
        <f ca="true">+IF(OFFSET('Hygiene Data'!$G$12,0,10*ROW('Hygiene Data'!G71))="","",OFFSET('Hygiene Data'!$G$12,0,10*ROW('Hygiene Data'!G71)))</f>
        <v/>
      </c>
      <c r="DZ77" s="297" t="str">
        <f ca="true">+IF(OFFSET('Hygiene Data'!$G$13,0,10*ROW('Hygiene Data'!G71))="","",OFFSET('Hygiene Data'!$G$13,0,10*ROW('Hygiene Data'!G71)))</f>
        <v/>
      </c>
      <c r="EA77" s="297" t="str">
        <f ca="true">+IF(OFFSET('Hygiene Data'!$H$11,0,10*ROW('Hygiene Data'!H71))="","",OFFSET('Hygiene Data'!$H$11,0,10*ROW('Hygiene Data'!H71)))</f>
        <v/>
      </c>
      <c r="EB77" s="297" t="str">
        <f ca="true">+IF(OFFSET('Hygiene Data'!$H$12,0,10*ROW('Hygiene Data'!H71))="","",OFFSET('Hygiene Data'!$H$12,0,10*ROW('Hygiene Data'!H71)))</f>
        <v/>
      </c>
      <c r="EC77" s="297" t="str">
        <f ca="true">+IF(OFFSET('Hygiene Data'!$H$13,0,10*ROW('Hygiene Data'!H71))="","",OFFSET('Hygiene Data'!$H$13,0,10*ROW('Hygiene Data'!H71)))</f>
        <v/>
      </c>
      <c r="ED77" s="297" t="str">
        <f ca="true">+IF(OFFSET('Hygiene Data'!$I$11,0,10*ROW('Hygiene Data'!I71))="","",OFFSET('Hygiene Data'!$I$11,0,10*ROW('Hygiene Data'!I71)))</f>
        <v/>
      </c>
      <c r="EE77" s="297" t="str">
        <f ca="true">+IF(OFFSET('Hygiene Data'!$I$12,0,10*ROW('Hygiene Data'!I71))="","",OFFSET('Hygiene Data'!$I$12,0,10*ROW('Hygiene Data'!I71)))</f>
        <v/>
      </c>
      <c r="EF77" s="297"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53"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97"/>
      <c r="BS78" s="297" t="str">
        <f ca="true">+IF(OFFSET('Water Data'!$D$27,0,10*ROW('Water Data'!D72))="","",OFFSET('Water Data'!$D$27,0,10*ROW('Water Data'!D72)))</f>
        <v/>
      </c>
      <c r="BT78" s="297" t="str">
        <f ca="true">+IF(OFFSET('Water Data'!$D$28,0,10*ROW('Water Data'!D72))="","",OFFSET('Water Data'!$D$28,0,10*ROW('Water Data'!D72)))</f>
        <v/>
      </c>
      <c r="BU78" s="297" t="str">
        <f ca="true">+IF(OFFSET('Water Data'!$D$29,0,10*ROW('Water Data'!D72))="","",OFFSET('Water Data'!$D$29,0,10*ROW('Water Data'!D72)))</f>
        <v/>
      </c>
      <c r="BV78" s="297" t="str">
        <f ca="true">+IF(OFFSET('Water Data'!$E$27,0,10*ROW('Water Data'!E72))="","",OFFSET('Water Data'!$E$27,0,10*ROW('Water Data'!E72)))</f>
        <v/>
      </c>
      <c r="BW78" s="297" t="str">
        <f ca="true">+IF(OFFSET('Water Data'!$E$28,0,10*ROW('Water Data'!E72))="","",OFFSET('Water Data'!$E$28,0,10*ROW('Water Data'!E72)))</f>
        <v/>
      </c>
      <c r="BX78" s="297" t="str">
        <f ca="true">+IF(OFFSET('Water Data'!$E$29,0,10*ROW('Water Data'!E72))="","",OFFSET('Water Data'!$E$29,0,10*ROW('Water Data'!E72)))</f>
        <v/>
      </c>
      <c r="BY78" s="297" t="str">
        <f ca="true">+IF(OFFSET('Water Data'!$F$27,0,10*ROW('Water Data'!F72))="","",OFFSET('Water Data'!$F$27,0,10*ROW('Water Data'!F72)))</f>
        <v/>
      </c>
      <c r="BZ78" s="297" t="str">
        <f ca="true">+IF(OFFSET('Water Data'!$F$28,0,10*ROW('Water Data'!F72))="","",OFFSET('Water Data'!$F$28,0,10*ROW('Water Data'!F72)))</f>
        <v/>
      </c>
      <c r="CA78" s="297" t="str">
        <f ca="true">+IF(OFFSET('Water Data'!$F$29,0,10*ROW('Water Data'!F72))="","",OFFSET('Water Data'!$F$29,0,10*ROW('Water Data'!F72)))</f>
        <v/>
      </c>
      <c r="CB78" s="297" t="str">
        <f ca="true">+IF(OFFSET('Water Data'!$G$27,0,10*ROW('Water Data'!G72))="","",OFFSET('Water Data'!$G$27,0,10*ROW('Water Data'!G72)))</f>
        <v/>
      </c>
      <c r="CC78" s="297" t="str">
        <f ca="true">+IF(OFFSET('Water Data'!$G$28,0,10*ROW('Water Data'!G72))="","",OFFSET('Water Data'!$G$28,0,10*ROW('Water Data'!G72)))</f>
        <v/>
      </c>
      <c r="CD78" s="297" t="str">
        <f ca="true">+IF(OFFSET('Water Data'!$G$29,0,10*ROW('Water Data'!G72))="","",OFFSET('Water Data'!$G$29,0,10*ROW('Water Data'!G72)))</f>
        <v/>
      </c>
      <c r="CE78" s="297" t="str">
        <f ca="true">+IF(OFFSET('Water Data'!$H$27,0,10*ROW('Water Data'!H72))="","",OFFSET('Water Data'!$H$27,0,10*ROW('Water Data'!H72)))</f>
        <v/>
      </c>
      <c r="CF78" s="297" t="str">
        <f ca="true">+IF(OFFSET('Water Data'!$H$28,0,10*ROW('Water Data'!H72))="","",OFFSET('Water Data'!$H$28,0,10*ROW('Water Data'!H72)))</f>
        <v/>
      </c>
      <c r="CG78" s="297" t="str">
        <f ca="true">+IF(OFFSET('Water Data'!$H$29,0,10*ROW('Water Data'!H72))="","",OFFSET('Water Data'!$H$29,0,10*ROW('Water Data'!H72)))</f>
        <v/>
      </c>
      <c r="CH78" s="297" t="str">
        <f ca="true">+IF(OFFSET('Water Data'!$I$27,0,10*ROW('Water Data'!I72))="","",OFFSET('Water Data'!$I$27,0,10*ROW('Water Data'!I72)))</f>
        <v/>
      </c>
      <c r="CI78" s="297" t="str">
        <f ca="true">+IF(OFFSET('Water Data'!$I$28,0,10*ROW('Water Data'!I72))="","",OFFSET('Water Data'!$I$28,0,10*ROW('Water Data'!I72)))</f>
        <v/>
      </c>
      <c r="CJ78" s="297" t="str">
        <f ca="true">+IF(OFFSET('Water Data'!$I$29,0,10*ROW('Water Data'!I72))="","",OFFSET('Water Data'!$I$29,0,10*ROW('Water Data'!I72)))</f>
        <v/>
      </c>
      <c r="CK78" s="297" t="str">
        <f ca="true">+IF(OFFSET('Sanitation Data'!$D$28,0,10*ROW('Sanitation Data'!D72))="","",OFFSET('Sanitation Data'!$D$28,0,10*ROW('Sanitation Data'!D72)))</f>
        <v/>
      </c>
      <c r="CL78" s="297" t="str">
        <f ca="true">+IF(OFFSET('Sanitation Data'!$D$29,0,10*ROW('Sanitation Data'!D72))="","",OFFSET('Sanitation Data'!$D$29,0,10*ROW('Sanitation Data'!D72)))</f>
        <v/>
      </c>
      <c r="CM78" s="297" t="str">
        <f ca="true">+IF(OFFSET('Sanitation Data'!$D$30,0,10*ROW('Sanitation Data'!D72))="","",OFFSET('Sanitation Data'!$D$30,0,10*ROW('Sanitation Data'!D72)))</f>
        <v/>
      </c>
      <c r="CN78" s="297" t="str">
        <f ca="true">+IF(OFFSET('Sanitation Data'!$D$31,0,10*ROW('Sanitation Data'!D72))="","",OFFSET('Sanitation Data'!$D$31,0,10*ROW('Sanitation Data'!D72)))</f>
        <v/>
      </c>
      <c r="CO78" s="297" t="str">
        <f ca="true">+IF(OFFSET('Sanitation Data'!$D$32,0,10*ROW('Sanitation Data'!D72))="","",OFFSET('Sanitation Data'!$D$32,0,10*ROW('Sanitation Data'!D72)))</f>
        <v/>
      </c>
      <c r="CP78" s="297" t="str">
        <f ca="true">+IF(OFFSET('Sanitation Data'!$E$28,0,10*ROW('Sanitation Data'!E72))="","",OFFSET('Sanitation Data'!$E$28,0,10*ROW('Sanitation Data'!E72)))</f>
        <v/>
      </c>
      <c r="CQ78" s="297" t="str">
        <f ca="true">+IF(OFFSET('Sanitation Data'!$E$29,0,10*ROW('Sanitation Data'!E72))="","",OFFSET('Sanitation Data'!$E$29,0,10*ROW('Sanitation Data'!E72)))</f>
        <v/>
      </c>
      <c r="CR78" s="297" t="str">
        <f ca="true">+IF(OFFSET('Sanitation Data'!$E$30,0,10*ROW('Sanitation Data'!E72))="","",OFFSET('Sanitation Data'!$E$30,0,10*ROW('Sanitation Data'!E72)))</f>
        <v/>
      </c>
      <c r="CS78" s="297" t="str">
        <f ca="true">+IF(OFFSET('Sanitation Data'!$E$31,0,10*ROW('Sanitation Data'!E72))="","",OFFSET('Sanitation Data'!$E$31,0,10*ROW('Sanitation Data'!E72)))</f>
        <v/>
      </c>
      <c r="CT78" s="297" t="str">
        <f ca="true">+IF(OFFSET('Sanitation Data'!$E$32,0,10*ROW('Sanitation Data'!E72))="","",OFFSET('Sanitation Data'!$E$32,0,10*ROW('Sanitation Data'!E72)))</f>
        <v/>
      </c>
      <c r="CU78" s="297" t="str">
        <f ca="true">+IF(OFFSET('Sanitation Data'!$F$28,0,10*ROW('Sanitation Data'!F72))="","",OFFSET('Sanitation Data'!$F$28,0,10*ROW('Sanitation Data'!F72)))</f>
        <v/>
      </c>
      <c r="CV78" s="297" t="str">
        <f ca="true">+IF(OFFSET('Sanitation Data'!$F$29,0,10*ROW('Sanitation Data'!F72))="","",OFFSET('Sanitation Data'!$F$29,0,10*ROW('Sanitation Data'!F72)))</f>
        <v/>
      </c>
      <c r="CW78" s="297" t="str">
        <f ca="true">+IF(OFFSET('Sanitation Data'!$F$30,0,10*ROW('Sanitation Data'!F72))="","",OFFSET('Sanitation Data'!$F$30,0,10*ROW('Sanitation Data'!F72)))</f>
        <v/>
      </c>
      <c r="CX78" s="297" t="str">
        <f ca="true">+IF(OFFSET('Sanitation Data'!$F$31,0,10*ROW('Sanitation Data'!F72))="","",OFFSET('Sanitation Data'!$F$31,0,10*ROW('Sanitation Data'!F72)))</f>
        <v/>
      </c>
      <c r="CY78" s="297" t="str">
        <f ca="true">+IF(OFFSET('Sanitation Data'!$F$32,0,10*ROW('Sanitation Data'!F72))="","",OFFSET('Sanitation Data'!$F$32,0,10*ROW('Sanitation Data'!F72)))</f>
        <v/>
      </c>
      <c r="CZ78" s="297" t="str">
        <f ca="true">+IF(OFFSET('Sanitation Data'!$G$28,0,10*ROW('Sanitation Data'!G72))="","",OFFSET('Sanitation Data'!$G$28,0,10*ROW('Sanitation Data'!G72)))</f>
        <v/>
      </c>
      <c r="DA78" s="297" t="str">
        <f ca="true">+IF(OFFSET('Sanitation Data'!$G$29,0,10*ROW('Sanitation Data'!G72))="","",OFFSET('Sanitation Data'!$G$29,0,10*ROW('Sanitation Data'!G72)))</f>
        <v/>
      </c>
      <c r="DB78" s="297" t="str">
        <f ca="true">+IF(OFFSET('Sanitation Data'!$G$30,0,10*ROW('Sanitation Data'!G72))="","",OFFSET('Sanitation Data'!$G$30,0,10*ROW('Sanitation Data'!G72)))</f>
        <v/>
      </c>
      <c r="DC78" s="297" t="str">
        <f ca="true">+IF(OFFSET('Sanitation Data'!$G$31,0,10*ROW('Sanitation Data'!G72))="","",OFFSET('Sanitation Data'!$G$31,0,10*ROW('Sanitation Data'!G72)))</f>
        <v/>
      </c>
      <c r="DD78" s="297" t="str">
        <f ca="true">+IF(OFFSET('Sanitation Data'!$G$32,0,10*ROW('Sanitation Data'!G72))="","",OFFSET('Sanitation Data'!$G$32,0,10*ROW('Sanitation Data'!G72)))</f>
        <v/>
      </c>
      <c r="DE78" s="297" t="str">
        <f ca="true">+IF(OFFSET('Sanitation Data'!$H$28,0,10*ROW('Sanitation Data'!H72))="","",OFFSET('Sanitation Data'!$H$28,0,10*ROW('Sanitation Data'!H72)))</f>
        <v/>
      </c>
      <c r="DF78" s="297" t="str">
        <f ca="true">+IF(OFFSET('Sanitation Data'!$H$29,0,10*ROW('Sanitation Data'!H72))="","",OFFSET('Sanitation Data'!$H$29,0,10*ROW('Sanitation Data'!H72)))</f>
        <v/>
      </c>
      <c r="DG78" s="297" t="str">
        <f ca="true">+IF(OFFSET('Sanitation Data'!$H$30,0,10*ROW('Sanitation Data'!H72))="","",OFFSET('Sanitation Data'!$H$30,0,10*ROW('Sanitation Data'!H72)))</f>
        <v/>
      </c>
      <c r="DH78" s="297" t="str">
        <f ca="true">+IF(OFFSET('Sanitation Data'!$H$31,0,10*ROW('Sanitation Data'!H72))="","",OFFSET('Sanitation Data'!$H$31,0,10*ROW('Sanitation Data'!H72)))</f>
        <v/>
      </c>
      <c r="DI78" s="297" t="str">
        <f ca="true">+IF(OFFSET('Sanitation Data'!$H$32,0,10*ROW('Sanitation Data'!H72))="","",OFFSET('Sanitation Data'!$H$32,0,10*ROW('Sanitation Data'!H72)))</f>
        <v/>
      </c>
      <c r="DJ78" s="297" t="str">
        <f ca="true">+IF(OFFSET('Sanitation Data'!$I$28,0,10*ROW('Sanitation Data'!I72))="","",OFFSET('Sanitation Data'!$I$28,0,10*ROW('Sanitation Data'!I72)))</f>
        <v/>
      </c>
      <c r="DK78" s="297" t="str">
        <f ca="true">+IF(OFFSET('Sanitation Data'!$I$29,0,10*ROW('Sanitation Data'!I72))="","",OFFSET('Sanitation Data'!$I$29,0,10*ROW('Sanitation Data'!I72)))</f>
        <v/>
      </c>
      <c r="DL78" s="297" t="str">
        <f ca="true">+IF(OFFSET('Sanitation Data'!$I$30,0,10*ROW('Sanitation Data'!I72))="","",OFFSET('Sanitation Data'!$I$30,0,10*ROW('Sanitation Data'!I72)))</f>
        <v/>
      </c>
      <c r="DM78" s="297" t="str">
        <f ca="true">+IF(OFFSET('Sanitation Data'!$I$31,0,10*ROW('Sanitation Data'!I72))="","",OFFSET('Sanitation Data'!$I$31,0,10*ROW('Sanitation Data'!I72)))</f>
        <v/>
      </c>
      <c r="DN78" s="297" t="str">
        <f ca="true">+IF(OFFSET('Sanitation Data'!$I$32,0,10*ROW('Sanitation Data'!I72))="","",OFFSET('Sanitation Data'!$I$32,0,10*ROW('Sanitation Data'!I72)))</f>
        <v/>
      </c>
      <c r="DO78" s="297" t="str">
        <f ca="true">+IF(OFFSET('Hygiene Data'!$D$11,0,10*ROW('Hygiene Data'!D72))="","",OFFSET('Hygiene Data'!$D$11,0,10*ROW('Hygiene Data'!D72)))</f>
        <v/>
      </c>
      <c r="DP78" s="297" t="str">
        <f ca="true">+IF(OFFSET('Hygiene Data'!$D$12,0,10*ROW('Hygiene Data'!D72))="","",OFFSET('Hygiene Data'!$D$12,0,10*ROW('Hygiene Data'!D72)))</f>
        <v/>
      </c>
      <c r="DQ78" s="297" t="str">
        <f ca="true">+IF(OFFSET('Hygiene Data'!$D$13,0,10*ROW('Hygiene Data'!D72))="","",OFFSET('Hygiene Data'!$D$13,0,10*ROW('Hygiene Data'!D72)))</f>
        <v/>
      </c>
      <c r="DR78" s="297" t="str">
        <f ca="true">+IF(OFFSET('Hygiene Data'!$E$11,0,10*ROW('Hygiene Data'!E72))="","",OFFSET('Hygiene Data'!$E$11,0,10*ROW('Hygiene Data'!E72)))</f>
        <v/>
      </c>
      <c r="DS78" s="297" t="str">
        <f ca="true">+IF(OFFSET('Hygiene Data'!$E$12,0,10*ROW('Hygiene Data'!E72))="","",OFFSET('Hygiene Data'!$E$12,0,10*ROW('Hygiene Data'!E72)))</f>
        <v/>
      </c>
      <c r="DT78" s="297" t="str">
        <f ca="true">+IF(OFFSET('Hygiene Data'!$E$13,0,10*ROW('Hygiene Data'!E72))="","",OFFSET('Hygiene Data'!$E$13,0,10*ROW('Hygiene Data'!E72)))</f>
        <v/>
      </c>
      <c r="DU78" s="297" t="str">
        <f ca="true">+IF(OFFSET('Hygiene Data'!$F$11,0,10*ROW('Hygiene Data'!F72))="","",OFFSET('Hygiene Data'!$F$11,0,10*ROW('Hygiene Data'!F72)))</f>
        <v/>
      </c>
      <c r="DV78" s="297" t="str">
        <f ca="true">+IF(OFFSET('Hygiene Data'!$F$12,0,10*ROW('Hygiene Data'!F72))="","",OFFSET('Hygiene Data'!$F$12,0,10*ROW('Hygiene Data'!F72)))</f>
        <v/>
      </c>
      <c r="DW78" s="297" t="str">
        <f ca="true">+IF(OFFSET('Hygiene Data'!$F$13,0,10*ROW('Hygiene Data'!F72))="","",OFFSET('Hygiene Data'!$F$13,0,10*ROW('Hygiene Data'!F72)))</f>
        <v/>
      </c>
      <c r="DX78" s="297" t="str">
        <f ca="true">+IF(OFFSET('Hygiene Data'!$G$11,0,10*ROW('Hygiene Data'!G72))="","",OFFSET('Hygiene Data'!$G$11,0,10*ROW('Hygiene Data'!G72)))</f>
        <v/>
      </c>
      <c r="DY78" s="297" t="str">
        <f ca="true">+IF(OFFSET('Hygiene Data'!$G$12,0,10*ROW('Hygiene Data'!G72))="","",OFFSET('Hygiene Data'!$G$12,0,10*ROW('Hygiene Data'!G72)))</f>
        <v/>
      </c>
      <c r="DZ78" s="297" t="str">
        <f ca="true">+IF(OFFSET('Hygiene Data'!$G$13,0,10*ROW('Hygiene Data'!G72))="","",OFFSET('Hygiene Data'!$G$13,0,10*ROW('Hygiene Data'!G72)))</f>
        <v/>
      </c>
      <c r="EA78" s="297" t="str">
        <f ca="true">+IF(OFFSET('Hygiene Data'!$H$11,0,10*ROW('Hygiene Data'!H72))="","",OFFSET('Hygiene Data'!$H$11,0,10*ROW('Hygiene Data'!H72)))</f>
        <v/>
      </c>
      <c r="EB78" s="297" t="str">
        <f ca="true">+IF(OFFSET('Hygiene Data'!$H$12,0,10*ROW('Hygiene Data'!H72))="","",OFFSET('Hygiene Data'!$H$12,0,10*ROW('Hygiene Data'!H72)))</f>
        <v/>
      </c>
      <c r="EC78" s="297" t="str">
        <f ca="true">+IF(OFFSET('Hygiene Data'!$H$13,0,10*ROW('Hygiene Data'!H72))="","",OFFSET('Hygiene Data'!$H$13,0,10*ROW('Hygiene Data'!H72)))</f>
        <v/>
      </c>
      <c r="ED78" s="297" t="str">
        <f ca="true">+IF(OFFSET('Hygiene Data'!$I$11,0,10*ROW('Hygiene Data'!I72))="","",OFFSET('Hygiene Data'!$I$11,0,10*ROW('Hygiene Data'!I72)))</f>
        <v/>
      </c>
      <c r="EE78" s="297" t="str">
        <f ca="true">+IF(OFFSET('Hygiene Data'!$I$12,0,10*ROW('Hygiene Data'!I72))="","",OFFSET('Hygiene Data'!$I$12,0,10*ROW('Hygiene Data'!I72)))</f>
        <v/>
      </c>
      <c r="EF78" s="297"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53"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97"/>
      <c r="BS79" s="297" t="str">
        <f ca="true">+IF(OFFSET('Water Data'!$D$27,0,10*ROW('Water Data'!D73))="","",OFFSET('Water Data'!$D$27,0,10*ROW('Water Data'!D73)))</f>
        <v/>
      </c>
      <c r="BT79" s="297" t="str">
        <f ca="true">+IF(OFFSET('Water Data'!$D$28,0,10*ROW('Water Data'!D73))="","",OFFSET('Water Data'!$D$28,0,10*ROW('Water Data'!D73)))</f>
        <v/>
      </c>
      <c r="BU79" s="297" t="str">
        <f ca="true">+IF(OFFSET('Water Data'!$D$29,0,10*ROW('Water Data'!D73))="","",OFFSET('Water Data'!$D$29,0,10*ROW('Water Data'!D73)))</f>
        <v/>
      </c>
      <c r="BV79" s="297" t="str">
        <f ca="true">+IF(OFFSET('Water Data'!$E$27,0,10*ROW('Water Data'!E73))="","",OFFSET('Water Data'!$E$27,0,10*ROW('Water Data'!E73)))</f>
        <v/>
      </c>
      <c r="BW79" s="297" t="str">
        <f ca="true">+IF(OFFSET('Water Data'!$E$28,0,10*ROW('Water Data'!E73))="","",OFFSET('Water Data'!$E$28,0,10*ROW('Water Data'!E73)))</f>
        <v/>
      </c>
      <c r="BX79" s="297" t="str">
        <f ca="true">+IF(OFFSET('Water Data'!$E$29,0,10*ROW('Water Data'!E73))="","",OFFSET('Water Data'!$E$29,0,10*ROW('Water Data'!E73)))</f>
        <v/>
      </c>
      <c r="BY79" s="297" t="str">
        <f ca="true">+IF(OFFSET('Water Data'!$F$27,0,10*ROW('Water Data'!F73))="","",OFFSET('Water Data'!$F$27,0,10*ROW('Water Data'!F73)))</f>
        <v/>
      </c>
      <c r="BZ79" s="297" t="str">
        <f ca="true">+IF(OFFSET('Water Data'!$F$28,0,10*ROW('Water Data'!F73))="","",OFFSET('Water Data'!$F$28,0,10*ROW('Water Data'!F73)))</f>
        <v/>
      </c>
      <c r="CA79" s="297" t="str">
        <f ca="true">+IF(OFFSET('Water Data'!$F$29,0,10*ROW('Water Data'!F73))="","",OFFSET('Water Data'!$F$29,0,10*ROW('Water Data'!F73)))</f>
        <v/>
      </c>
      <c r="CB79" s="297" t="str">
        <f ca="true">+IF(OFFSET('Water Data'!$G$27,0,10*ROW('Water Data'!G73))="","",OFFSET('Water Data'!$G$27,0,10*ROW('Water Data'!G73)))</f>
        <v/>
      </c>
      <c r="CC79" s="297" t="str">
        <f ca="true">+IF(OFFSET('Water Data'!$G$28,0,10*ROW('Water Data'!G73))="","",OFFSET('Water Data'!$G$28,0,10*ROW('Water Data'!G73)))</f>
        <v/>
      </c>
      <c r="CD79" s="297" t="str">
        <f ca="true">+IF(OFFSET('Water Data'!$G$29,0,10*ROW('Water Data'!G73))="","",OFFSET('Water Data'!$G$29,0,10*ROW('Water Data'!G73)))</f>
        <v/>
      </c>
      <c r="CE79" s="297" t="str">
        <f ca="true">+IF(OFFSET('Water Data'!$H$27,0,10*ROW('Water Data'!H73))="","",OFFSET('Water Data'!$H$27,0,10*ROW('Water Data'!H73)))</f>
        <v/>
      </c>
      <c r="CF79" s="297" t="str">
        <f ca="true">+IF(OFFSET('Water Data'!$H$28,0,10*ROW('Water Data'!H73))="","",OFFSET('Water Data'!$H$28,0,10*ROW('Water Data'!H73)))</f>
        <v/>
      </c>
      <c r="CG79" s="297" t="str">
        <f ca="true">+IF(OFFSET('Water Data'!$H$29,0,10*ROW('Water Data'!H73))="","",OFFSET('Water Data'!$H$29,0,10*ROW('Water Data'!H73)))</f>
        <v/>
      </c>
      <c r="CH79" s="297" t="str">
        <f ca="true">+IF(OFFSET('Water Data'!$I$27,0,10*ROW('Water Data'!I73))="","",OFFSET('Water Data'!$I$27,0,10*ROW('Water Data'!I73)))</f>
        <v/>
      </c>
      <c r="CI79" s="297" t="str">
        <f ca="true">+IF(OFFSET('Water Data'!$I$28,0,10*ROW('Water Data'!I73))="","",OFFSET('Water Data'!$I$28,0,10*ROW('Water Data'!I73)))</f>
        <v/>
      </c>
      <c r="CJ79" s="297" t="str">
        <f ca="true">+IF(OFFSET('Water Data'!$I$29,0,10*ROW('Water Data'!I73))="","",OFFSET('Water Data'!$I$29,0,10*ROW('Water Data'!I73)))</f>
        <v/>
      </c>
      <c r="CK79" s="297" t="str">
        <f ca="true">+IF(OFFSET('Sanitation Data'!$D$28,0,10*ROW('Sanitation Data'!D73))="","",OFFSET('Sanitation Data'!$D$28,0,10*ROW('Sanitation Data'!D73)))</f>
        <v/>
      </c>
      <c r="CL79" s="297" t="str">
        <f ca="true">+IF(OFFSET('Sanitation Data'!$D$29,0,10*ROW('Sanitation Data'!D73))="","",OFFSET('Sanitation Data'!$D$29,0,10*ROW('Sanitation Data'!D73)))</f>
        <v/>
      </c>
      <c r="CM79" s="297" t="str">
        <f ca="true">+IF(OFFSET('Sanitation Data'!$D$30,0,10*ROW('Sanitation Data'!D73))="","",OFFSET('Sanitation Data'!$D$30,0,10*ROW('Sanitation Data'!D73)))</f>
        <v/>
      </c>
      <c r="CN79" s="297" t="str">
        <f ca="true">+IF(OFFSET('Sanitation Data'!$D$31,0,10*ROW('Sanitation Data'!D73))="","",OFFSET('Sanitation Data'!$D$31,0,10*ROW('Sanitation Data'!D73)))</f>
        <v/>
      </c>
      <c r="CO79" s="297" t="str">
        <f ca="true">+IF(OFFSET('Sanitation Data'!$D$32,0,10*ROW('Sanitation Data'!D73))="","",OFFSET('Sanitation Data'!$D$32,0,10*ROW('Sanitation Data'!D73)))</f>
        <v/>
      </c>
      <c r="CP79" s="297" t="str">
        <f ca="true">+IF(OFFSET('Sanitation Data'!$E$28,0,10*ROW('Sanitation Data'!E73))="","",OFFSET('Sanitation Data'!$E$28,0,10*ROW('Sanitation Data'!E73)))</f>
        <v/>
      </c>
      <c r="CQ79" s="297" t="str">
        <f ca="true">+IF(OFFSET('Sanitation Data'!$E$29,0,10*ROW('Sanitation Data'!E73))="","",OFFSET('Sanitation Data'!$E$29,0,10*ROW('Sanitation Data'!E73)))</f>
        <v/>
      </c>
      <c r="CR79" s="297" t="str">
        <f ca="true">+IF(OFFSET('Sanitation Data'!$E$30,0,10*ROW('Sanitation Data'!E73))="","",OFFSET('Sanitation Data'!$E$30,0,10*ROW('Sanitation Data'!E73)))</f>
        <v/>
      </c>
      <c r="CS79" s="297" t="str">
        <f ca="true">+IF(OFFSET('Sanitation Data'!$E$31,0,10*ROW('Sanitation Data'!E73))="","",OFFSET('Sanitation Data'!$E$31,0,10*ROW('Sanitation Data'!E73)))</f>
        <v/>
      </c>
      <c r="CT79" s="297" t="str">
        <f ca="true">+IF(OFFSET('Sanitation Data'!$E$32,0,10*ROW('Sanitation Data'!E73))="","",OFFSET('Sanitation Data'!$E$32,0,10*ROW('Sanitation Data'!E73)))</f>
        <v/>
      </c>
      <c r="CU79" s="297" t="str">
        <f ca="true">+IF(OFFSET('Sanitation Data'!$F$28,0,10*ROW('Sanitation Data'!F73))="","",OFFSET('Sanitation Data'!$F$28,0,10*ROW('Sanitation Data'!F73)))</f>
        <v/>
      </c>
      <c r="CV79" s="297" t="str">
        <f ca="true">+IF(OFFSET('Sanitation Data'!$F$29,0,10*ROW('Sanitation Data'!F73))="","",OFFSET('Sanitation Data'!$F$29,0,10*ROW('Sanitation Data'!F73)))</f>
        <v/>
      </c>
      <c r="CW79" s="297" t="str">
        <f ca="true">+IF(OFFSET('Sanitation Data'!$F$30,0,10*ROW('Sanitation Data'!F73))="","",OFFSET('Sanitation Data'!$F$30,0,10*ROW('Sanitation Data'!F73)))</f>
        <v/>
      </c>
      <c r="CX79" s="297" t="str">
        <f ca="true">+IF(OFFSET('Sanitation Data'!$F$31,0,10*ROW('Sanitation Data'!F73))="","",OFFSET('Sanitation Data'!$F$31,0,10*ROW('Sanitation Data'!F73)))</f>
        <v/>
      </c>
      <c r="CY79" s="297" t="str">
        <f ca="true">+IF(OFFSET('Sanitation Data'!$F$32,0,10*ROW('Sanitation Data'!F73))="","",OFFSET('Sanitation Data'!$F$32,0,10*ROW('Sanitation Data'!F73)))</f>
        <v/>
      </c>
      <c r="CZ79" s="297" t="str">
        <f ca="true">+IF(OFFSET('Sanitation Data'!$G$28,0,10*ROW('Sanitation Data'!G73))="","",OFFSET('Sanitation Data'!$G$28,0,10*ROW('Sanitation Data'!G73)))</f>
        <v/>
      </c>
      <c r="DA79" s="297" t="str">
        <f ca="true">+IF(OFFSET('Sanitation Data'!$G$29,0,10*ROW('Sanitation Data'!G73))="","",OFFSET('Sanitation Data'!$G$29,0,10*ROW('Sanitation Data'!G73)))</f>
        <v/>
      </c>
      <c r="DB79" s="297" t="str">
        <f ca="true">+IF(OFFSET('Sanitation Data'!$G$30,0,10*ROW('Sanitation Data'!G73))="","",OFFSET('Sanitation Data'!$G$30,0,10*ROW('Sanitation Data'!G73)))</f>
        <v/>
      </c>
      <c r="DC79" s="297" t="str">
        <f ca="true">+IF(OFFSET('Sanitation Data'!$G$31,0,10*ROW('Sanitation Data'!G73))="","",OFFSET('Sanitation Data'!$G$31,0,10*ROW('Sanitation Data'!G73)))</f>
        <v/>
      </c>
      <c r="DD79" s="297" t="str">
        <f ca="true">+IF(OFFSET('Sanitation Data'!$G$32,0,10*ROW('Sanitation Data'!G73))="","",OFFSET('Sanitation Data'!$G$32,0,10*ROW('Sanitation Data'!G73)))</f>
        <v/>
      </c>
      <c r="DE79" s="297" t="str">
        <f ca="true">+IF(OFFSET('Sanitation Data'!$H$28,0,10*ROW('Sanitation Data'!H73))="","",OFFSET('Sanitation Data'!$H$28,0,10*ROW('Sanitation Data'!H73)))</f>
        <v/>
      </c>
      <c r="DF79" s="297" t="str">
        <f ca="true">+IF(OFFSET('Sanitation Data'!$H$29,0,10*ROW('Sanitation Data'!H73))="","",OFFSET('Sanitation Data'!$H$29,0,10*ROW('Sanitation Data'!H73)))</f>
        <v/>
      </c>
      <c r="DG79" s="297" t="str">
        <f ca="true">+IF(OFFSET('Sanitation Data'!$H$30,0,10*ROW('Sanitation Data'!H73))="","",OFFSET('Sanitation Data'!$H$30,0,10*ROW('Sanitation Data'!H73)))</f>
        <v/>
      </c>
      <c r="DH79" s="297" t="str">
        <f ca="true">+IF(OFFSET('Sanitation Data'!$H$31,0,10*ROW('Sanitation Data'!H73))="","",OFFSET('Sanitation Data'!$H$31,0,10*ROW('Sanitation Data'!H73)))</f>
        <v/>
      </c>
      <c r="DI79" s="297" t="str">
        <f ca="true">+IF(OFFSET('Sanitation Data'!$H$32,0,10*ROW('Sanitation Data'!H73))="","",OFFSET('Sanitation Data'!$H$32,0,10*ROW('Sanitation Data'!H73)))</f>
        <v/>
      </c>
      <c r="DJ79" s="297" t="str">
        <f ca="true">+IF(OFFSET('Sanitation Data'!$I$28,0,10*ROW('Sanitation Data'!I73))="","",OFFSET('Sanitation Data'!$I$28,0,10*ROW('Sanitation Data'!I73)))</f>
        <v/>
      </c>
      <c r="DK79" s="297" t="str">
        <f ca="true">+IF(OFFSET('Sanitation Data'!$I$29,0,10*ROW('Sanitation Data'!I73))="","",OFFSET('Sanitation Data'!$I$29,0,10*ROW('Sanitation Data'!I73)))</f>
        <v/>
      </c>
      <c r="DL79" s="297" t="str">
        <f ca="true">+IF(OFFSET('Sanitation Data'!$I$30,0,10*ROW('Sanitation Data'!I73))="","",OFFSET('Sanitation Data'!$I$30,0,10*ROW('Sanitation Data'!I73)))</f>
        <v/>
      </c>
      <c r="DM79" s="297" t="str">
        <f ca="true">+IF(OFFSET('Sanitation Data'!$I$31,0,10*ROW('Sanitation Data'!I73))="","",OFFSET('Sanitation Data'!$I$31,0,10*ROW('Sanitation Data'!I73)))</f>
        <v/>
      </c>
      <c r="DN79" s="297" t="str">
        <f ca="true">+IF(OFFSET('Sanitation Data'!$I$32,0,10*ROW('Sanitation Data'!I73))="","",OFFSET('Sanitation Data'!$I$32,0,10*ROW('Sanitation Data'!I73)))</f>
        <v/>
      </c>
      <c r="DO79" s="297" t="str">
        <f ca="true">+IF(OFFSET('Hygiene Data'!$D$11,0,10*ROW('Hygiene Data'!D73))="","",OFFSET('Hygiene Data'!$D$11,0,10*ROW('Hygiene Data'!D73)))</f>
        <v/>
      </c>
      <c r="DP79" s="297" t="str">
        <f ca="true">+IF(OFFSET('Hygiene Data'!$D$12,0,10*ROW('Hygiene Data'!D73))="","",OFFSET('Hygiene Data'!$D$12,0,10*ROW('Hygiene Data'!D73)))</f>
        <v/>
      </c>
      <c r="DQ79" s="297" t="str">
        <f ca="true">+IF(OFFSET('Hygiene Data'!$D$13,0,10*ROW('Hygiene Data'!D73))="","",OFFSET('Hygiene Data'!$D$13,0,10*ROW('Hygiene Data'!D73)))</f>
        <v/>
      </c>
      <c r="DR79" s="297" t="str">
        <f ca="true">+IF(OFFSET('Hygiene Data'!$E$11,0,10*ROW('Hygiene Data'!E73))="","",OFFSET('Hygiene Data'!$E$11,0,10*ROW('Hygiene Data'!E73)))</f>
        <v/>
      </c>
      <c r="DS79" s="297" t="str">
        <f ca="true">+IF(OFFSET('Hygiene Data'!$E$12,0,10*ROW('Hygiene Data'!E73))="","",OFFSET('Hygiene Data'!$E$12,0,10*ROW('Hygiene Data'!E73)))</f>
        <v/>
      </c>
      <c r="DT79" s="297" t="str">
        <f ca="true">+IF(OFFSET('Hygiene Data'!$E$13,0,10*ROW('Hygiene Data'!E73))="","",OFFSET('Hygiene Data'!$E$13,0,10*ROW('Hygiene Data'!E73)))</f>
        <v/>
      </c>
      <c r="DU79" s="297" t="str">
        <f ca="true">+IF(OFFSET('Hygiene Data'!$F$11,0,10*ROW('Hygiene Data'!F73))="","",OFFSET('Hygiene Data'!$F$11,0,10*ROW('Hygiene Data'!F73)))</f>
        <v/>
      </c>
      <c r="DV79" s="297" t="str">
        <f ca="true">+IF(OFFSET('Hygiene Data'!$F$12,0,10*ROW('Hygiene Data'!F73))="","",OFFSET('Hygiene Data'!$F$12,0,10*ROW('Hygiene Data'!F73)))</f>
        <v/>
      </c>
      <c r="DW79" s="297" t="str">
        <f ca="true">+IF(OFFSET('Hygiene Data'!$F$13,0,10*ROW('Hygiene Data'!F73))="","",OFFSET('Hygiene Data'!$F$13,0,10*ROW('Hygiene Data'!F73)))</f>
        <v/>
      </c>
      <c r="DX79" s="297" t="str">
        <f ca="true">+IF(OFFSET('Hygiene Data'!$G$11,0,10*ROW('Hygiene Data'!G73))="","",OFFSET('Hygiene Data'!$G$11,0,10*ROW('Hygiene Data'!G73)))</f>
        <v/>
      </c>
      <c r="DY79" s="297" t="str">
        <f ca="true">+IF(OFFSET('Hygiene Data'!$G$12,0,10*ROW('Hygiene Data'!G73))="","",OFFSET('Hygiene Data'!$G$12,0,10*ROW('Hygiene Data'!G73)))</f>
        <v/>
      </c>
      <c r="DZ79" s="297" t="str">
        <f ca="true">+IF(OFFSET('Hygiene Data'!$G$13,0,10*ROW('Hygiene Data'!G73))="","",OFFSET('Hygiene Data'!$G$13,0,10*ROW('Hygiene Data'!G73)))</f>
        <v/>
      </c>
      <c r="EA79" s="297" t="str">
        <f ca="true">+IF(OFFSET('Hygiene Data'!$H$11,0,10*ROW('Hygiene Data'!H73))="","",OFFSET('Hygiene Data'!$H$11,0,10*ROW('Hygiene Data'!H73)))</f>
        <v/>
      </c>
      <c r="EB79" s="297" t="str">
        <f ca="true">+IF(OFFSET('Hygiene Data'!$H$12,0,10*ROW('Hygiene Data'!H73))="","",OFFSET('Hygiene Data'!$H$12,0,10*ROW('Hygiene Data'!H73)))</f>
        <v/>
      </c>
      <c r="EC79" s="297" t="str">
        <f ca="true">+IF(OFFSET('Hygiene Data'!$H$13,0,10*ROW('Hygiene Data'!H73))="","",OFFSET('Hygiene Data'!$H$13,0,10*ROW('Hygiene Data'!H73)))</f>
        <v/>
      </c>
      <c r="ED79" s="297" t="str">
        <f ca="true">+IF(OFFSET('Hygiene Data'!$I$11,0,10*ROW('Hygiene Data'!I73))="","",OFFSET('Hygiene Data'!$I$11,0,10*ROW('Hygiene Data'!I73)))</f>
        <v/>
      </c>
      <c r="EE79" s="297" t="str">
        <f ca="true">+IF(OFFSET('Hygiene Data'!$I$12,0,10*ROW('Hygiene Data'!I73))="","",OFFSET('Hygiene Data'!$I$12,0,10*ROW('Hygiene Data'!I73)))</f>
        <v/>
      </c>
      <c r="EF79" s="297"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53"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97"/>
      <c r="BS80" s="297" t="str">
        <f ca="true">+IF(OFFSET('Water Data'!$D$27,0,10*ROW('Water Data'!D74))="","",OFFSET('Water Data'!$D$27,0,10*ROW('Water Data'!D74)))</f>
        <v/>
      </c>
      <c r="BT80" s="297" t="str">
        <f ca="true">+IF(OFFSET('Water Data'!$D$28,0,10*ROW('Water Data'!D74))="","",OFFSET('Water Data'!$D$28,0,10*ROW('Water Data'!D74)))</f>
        <v/>
      </c>
      <c r="BU80" s="297" t="str">
        <f ca="true">+IF(OFFSET('Water Data'!$D$29,0,10*ROW('Water Data'!D74))="","",OFFSET('Water Data'!$D$29,0,10*ROW('Water Data'!D74)))</f>
        <v/>
      </c>
      <c r="BV80" s="297" t="str">
        <f ca="true">+IF(OFFSET('Water Data'!$E$27,0,10*ROW('Water Data'!E74))="","",OFFSET('Water Data'!$E$27,0,10*ROW('Water Data'!E74)))</f>
        <v/>
      </c>
      <c r="BW80" s="297" t="str">
        <f ca="true">+IF(OFFSET('Water Data'!$E$28,0,10*ROW('Water Data'!E74))="","",OFFSET('Water Data'!$E$28,0,10*ROW('Water Data'!E74)))</f>
        <v/>
      </c>
      <c r="BX80" s="297" t="str">
        <f ca="true">+IF(OFFSET('Water Data'!$E$29,0,10*ROW('Water Data'!E74))="","",OFFSET('Water Data'!$E$29,0,10*ROW('Water Data'!E74)))</f>
        <v/>
      </c>
      <c r="BY80" s="297" t="str">
        <f ca="true">+IF(OFFSET('Water Data'!$F$27,0,10*ROW('Water Data'!F74))="","",OFFSET('Water Data'!$F$27,0,10*ROW('Water Data'!F74)))</f>
        <v/>
      </c>
      <c r="BZ80" s="297" t="str">
        <f ca="true">+IF(OFFSET('Water Data'!$F$28,0,10*ROW('Water Data'!F74))="","",OFFSET('Water Data'!$F$28,0,10*ROW('Water Data'!F74)))</f>
        <v/>
      </c>
      <c r="CA80" s="297" t="str">
        <f ca="true">+IF(OFFSET('Water Data'!$F$29,0,10*ROW('Water Data'!F74))="","",OFFSET('Water Data'!$F$29,0,10*ROW('Water Data'!F74)))</f>
        <v/>
      </c>
      <c r="CB80" s="297" t="str">
        <f ca="true">+IF(OFFSET('Water Data'!$G$27,0,10*ROW('Water Data'!G74))="","",OFFSET('Water Data'!$G$27,0,10*ROW('Water Data'!G74)))</f>
        <v/>
      </c>
      <c r="CC80" s="297" t="str">
        <f ca="true">+IF(OFFSET('Water Data'!$G$28,0,10*ROW('Water Data'!G74))="","",OFFSET('Water Data'!$G$28,0,10*ROW('Water Data'!G74)))</f>
        <v/>
      </c>
      <c r="CD80" s="297" t="str">
        <f ca="true">+IF(OFFSET('Water Data'!$G$29,0,10*ROW('Water Data'!G74))="","",OFFSET('Water Data'!$G$29,0,10*ROW('Water Data'!G74)))</f>
        <v/>
      </c>
      <c r="CE80" s="297" t="str">
        <f ca="true">+IF(OFFSET('Water Data'!$H$27,0,10*ROW('Water Data'!H74))="","",OFFSET('Water Data'!$H$27,0,10*ROW('Water Data'!H74)))</f>
        <v/>
      </c>
      <c r="CF80" s="297" t="str">
        <f ca="true">+IF(OFFSET('Water Data'!$H$28,0,10*ROW('Water Data'!H74))="","",OFFSET('Water Data'!$H$28,0,10*ROW('Water Data'!H74)))</f>
        <v/>
      </c>
      <c r="CG80" s="297" t="str">
        <f ca="true">+IF(OFFSET('Water Data'!$H$29,0,10*ROW('Water Data'!H74))="","",OFFSET('Water Data'!$H$29,0,10*ROW('Water Data'!H74)))</f>
        <v/>
      </c>
      <c r="CH80" s="297" t="str">
        <f ca="true">+IF(OFFSET('Water Data'!$I$27,0,10*ROW('Water Data'!I74))="","",OFFSET('Water Data'!$I$27,0,10*ROW('Water Data'!I74)))</f>
        <v/>
      </c>
      <c r="CI80" s="297" t="str">
        <f ca="true">+IF(OFFSET('Water Data'!$I$28,0,10*ROW('Water Data'!I74))="","",OFFSET('Water Data'!$I$28,0,10*ROW('Water Data'!I74)))</f>
        <v/>
      </c>
      <c r="CJ80" s="297" t="str">
        <f ca="true">+IF(OFFSET('Water Data'!$I$29,0,10*ROW('Water Data'!I74))="","",OFFSET('Water Data'!$I$29,0,10*ROW('Water Data'!I74)))</f>
        <v/>
      </c>
      <c r="CK80" s="297" t="str">
        <f ca="true">+IF(OFFSET('Sanitation Data'!$D$28,0,10*ROW('Sanitation Data'!D74))="","",OFFSET('Sanitation Data'!$D$28,0,10*ROW('Sanitation Data'!D74)))</f>
        <v/>
      </c>
      <c r="CL80" s="297" t="str">
        <f ca="true">+IF(OFFSET('Sanitation Data'!$D$29,0,10*ROW('Sanitation Data'!D74))="","",OFFSET('Sanitation Data'!$D$29,0,10*ROW('Sanitation Data'!D74)))</f>
        <v/>
      </c>
      <c r="CM80" s="297" t="str">
        <f ca="true">+IF(OFFSET('Sanitation Data'!$D$30,0,10*ROW('Sanitation Data'!D74))="","",OFFSET('Sanitation Data'!$D$30,0,10*ROW('Sanitation Data'!D74)))</f>
        <v/>
      </c>
      <c r="CN80" s="297" t="str">
        <f ca="true">+IF(OFFSET('Sanitation Data'!$D$31,0,10*ROW('Sanitation Data'!D74))="","",OFFSET('Sanitation Data'!$D$31,0,10*ROW('Sanitation Data'!D74)))</f>
        <v/>
      </c>
      <c r="CO80" s="297" t="str">
        <f ca="true">+IF(OFFSET('Sanitation Data'!$D$32,0,10*ROW('Sanitation Data'!D74))="","",OFFSET('Sanitation Data'!$D$32,0,10*ROW('Sanitation Data'!D74)))</f>
        <v/>
      </c>
      <c r="CP80" s="297" t="str">
        <f ca="true">+IF(OFFSET('Sanitation Data'!$E$28,0,10*ROW('Sanitation Data'!E74))="","",OFFSET('Sanitation Data'!$E$28,0,10*ROW('Sanitation Data'!E74)))</f>
        <v/>
      </c>
      <c r="CQ80" s="297" t="str">
        <f ca="true">+IF(OFFSET('Sanitation Data'!$E$29,0,10*ROW('Sanitation Data'!E74))="","",OFFSET('Sanitation Data'!$E$29,0,10*ROW('Sanitation Data'!E74)))</f>
        <v/>
      </c>
      <c r="CR80" s="297" t="str">
        <f ca="true">+IF(OFFSET('Sanitation Data'!$E$30,0,10*ROW('Sanitation Data'!E74))="","",OFFSET('Sanitation Data'!$E$30,0,10*ROW('Sanitation Data'!E74)))</f>
        <v/>
      </c>
      <c r="CS80" s="297" t="str">
        <f ca="true">+IF(OFFSET('Sanitation Data'!$E$31,0,10*ROW('Sanitation Data'!E74))="","",OFFSET('Sanitation Data'!$E$31,0,10*ROW('Sanitation Data'!E74)))</f>
        <v/>
      </c>
      <c r="CT80" s="297" t="str">
        <f ca="true">+IF(OFFSET('Sanitation Data'!$E$32,0,10*ROW('Sanitation Data'!E74))="","",OFFSET('Sanitation Data'!$E$32,0,10*ROW('Sanitation Data'!E74)))</f>
        <v/>
      </c>
      <c r="CU80" s="297" t="str">
        <f ca="true">+IF(OFFSET('Sanitation Data'!$F$28,0,10*ROW('Sanitation Data'!F74))="","",OFFSET('Sanitation Data'!$F$28,0,10*ROW('Sanitation Data'!F74)))</f>
        <v/>
      </c>
      <c r="CV80" s="297" t="str">
        <f ca="true">+IF(OFFSET('Sanitation Data'!$F$29,0,10*ROW('Sanitation Data'!F74))="","",OFFSET('Sanitation Data'!$F$29,0,10*ROW('Sanitation Data'!F74)))</f>
        <v/>
      </c>
      <c r="CW80" s="297" t="str">
        <f ca="true">+IF(OFFSET('Sanitation Data'!$F$30,0,10*ROW('Sanitation Data'!F74))="","",OFFSET('Sanitation Data'!$F$30,0,10*ROW('Sanitation Data'!F74)))</f>
        <v/>
      </c>
      <c r="CX80" s="297" t="str">
        <f ca="true">+IF(OFFSET('Sanitation Data'!$F$31,0,10*ROW('Sanitation Data'!F74))="","",OFFSET('Sanitation Data'!$F$31,0,10*ROW('Sanitation Data'!F74)))</f>
        <v/>
      </c>
      <c r="CY80" s="297" t="str">
        <f ca="true">+IF(OFFSET('Sanitation Data'!$F$32,0,10*ROW('Sanitation Data'!F74))="","",OFFSET('Sanitation Data'!$F$32,0,10*ROW('Sanitation Data'!F74)))</f>
        <v/>
      </c>
      <c r="CZ80" s="297" t="str">
        <f ca="true">+IF(OFFSET('Sanitation Data'!$G$28,0,10*ROW('Sanitation Data'!G74))="","",OFFSET('Sanitation Data'!$G$28,0,10*ROW('Sanitation Data'!G74)))</f>
        <v/>
      </c>
      <c r="DA80" s="297" t="str">
        <f ca="true">+IF(OFFSET('Sanitation Data'!$G$29,0,10*ROW('Sanitation Data'!G74))="","",OFFSET('Sanitation Data'!$G$29,0,10*ROW('Sanitation Data'!G74)))</f>
        <v/>
      </c>
      <c r="DB80" s="297" t="str">
        <f ca="true">+IF(OFFSET('Sanitation Data'!$G$30,0,10*ROW('Sanitation Data'!G74))="","",OFFSET('Sanitation Data'!$G$30,0,10*ROW('Sanitation Data'!G74)))</f>
        <v/>
      </c>
      <c r="DC80" s="297" t="str">
        <f ca="true">+IF(OFFSET('Sanitation Data'!$G$31,0,10*ROW('Sanitation Data'!G74))="","",OFFSET('Sanitation Data'!$G$31,0,10*ROW('Sanitation Data'!G74)))</f>
        <v/>
      </c>
      <c r="DD80" s="297" t="str">
        <f ca="true">+IF(OFFSET('Sanitation Data'!$G$32,0,10*ROW('Sanitation Data'!G74))="","",OFFSET('Sanitation Data'!$G$32,0,10*ROW('Sanitation Data'!G74)))</f>
        <v/>
      </c>
      <c r="DE80" s="297" t="str">
        <f ca="true">+IF(OFFSET('Sanitation Data'!$H$28,0,10*ROW('Sanitation Data'!H74))="","",OFFSET('Sanitation Data'!$H$28,0,10*ROW('Sanitation Data'!H74)))</f>
        <v/>
      </c>
      <c r="DF80" s="297" t="str">
        <f ca="true">+IF(OFFSET('Sanitation Data'!$H$29,0,10*ROW('Sanitation Data'!H74))="","",OFFSET('Sanitation Data'!$H$29,0,10*ROW('Sanitation Data'!H74)))</f>
        <v/>
      </c>
      <c r="DG80" s="297" t="str">
        <f ca="true">+IF(OFFSET('Sanitation Data'!$H$30,0,10*ROW('Sanitation Data'!H74))="","",OFFSET('Sanitation Data'!$H$30,0,10*ROW('Sanitation Data'!H74)))</f>
        <v/>
      </c>
      <c r="DH80" s="297" t="str">
        <f ca="true">+IF(OFFSET('Sanitation Data'!$H$31,0,10*ROW('Sanitation Data'!H74))="","",OFFSET('Sanitation Data'!$H$31,0,10*ROW('Sanitation Data'!H74)))</f>
        <v/>
      </c>
      <c r="DI80" s="297" t="str">
        <f ca="true">+IF(OFFSET('Sanitation Data'!$H$32,0,10*ROW('Sanitation Data'!H74))="","",OFFSET('Sanitation Data'!$H$32,0,10*ROW('Sanitation Data'!H74)))</f>
        <v/>
      </c>
      <c r="DJ80" s="297" t="str">
        <f ca="true">+IF(OFFSET('Sanitation Data'!$I$28,0,10*ROW('Sanitation Data'!I74))="","",OFFSET('Sanitation Data'!$I$28,0,10*ROW('Sanitation Data'!I74)))</f>
        <v/>
      </c>
      <c r="DK80" s="297" t="str">
        <f ca="true">+IF(OFFSET('Sanitation Data'!$I$29,0,10*ROW('Sanitation Data'!I74))="","",OFFSET('Sanitation Data'!$I$29,0,10*ROW('Sanitation Data'!I74)))</f>
        <v/>
      </c>
      <c r="DL80" s="297" t="str">
        <f ca="true">+IF(OFFSET('Sanitation Data'!$I$30,0,10*ROW('Sanitation Data'!I74))="","",OFFSET('Sanitation Data'!$I$30,0,10*ROW('Sanitation Data'!I74)))</f>
        <v/>
      </c>
      <c r="DM80" s="297" t="str">
        <f ca="true">+IF(OFFSET('Sanitation Data'!$I$31,0,10*ROW('Sanitation Data'!I74))="","",OFFSET('Sanitation Data'!$I$31,0,10*ROW('Sanitation Data'!I74)))</f>
        <v/>
      </c>
      <c r="DN80" s="297" t="str">
        <f ca="true">+IF(OFFSET('Sanitation Data'!$I$32,0,10*ROW('Sanitation Data'!I74))="","",OFFSET('Sanitation Data'!$I$32,0,10*ROW('Sanitation Data'!I74)))</f>
        <v/>
      </c>
      <c r="DO80" s="297" t="str">
        <f ca="true">+IF(OFFSET('Hygiene Data'!$D$11,0,10*ROW('Hygiene Data'!D74))="","",OFFSET('Hygiene Data'!$D$11,0,10*ROW('Hygiene Data'!D74)))</f>
        <v/>
      </c>
      <c r="DP80" s="297" t="str">
        <f ca="true">+IF(OFFSET('Hygiene Data'!$D$12,0,10*ROW('Hygiene Data'!D74))="","",OFFSET('Hygiene Data'!$D$12,0,10*ROW('Hygiene Data'!D74)))</f>
        <v/>
      </c>
      <c r="DQ80" s="297" t="str">
        <f ca="true">+IF(OFFSET('Hygiene Data'!$D$13,0,10*ROW('Hygiene Data'!D74))="","",OFFSET('Hygiene Data'!$D$13,0,10*ROW('Hygiene Data'!D74)))</f>
        <v/>
      </c>
      <c r="DR80" s="297" t="str">
        <f ca="true">+IF(OFFSET('Hygiene Data'!$E$11,0,10*ROW('Hygiene Data'!E74))="","",OFFSET('Hygiene Data'!$E$11,0,10*ROW('Hygiene Data'!E74)))</f>
        <v/>
      </c>
      <c r="DS80" s="297" t="str">
        <f ca="true">+IF(OFFSET('Hygiene Data'!$E$12,0,10*ROW('Hygiene Data'!E74))="","",OFFSET('Hygiene Data'!$E$12,0,10*ROW('Hygiene Data'!E74)))</f>
        <v/>
      </c>
      <c r="DT80" s="297" t="str">
        <f ca="true">+IF(OFFSET('Hygiene Data'!$E$13,0,10*ROW('Hygiene Data'!E74))="","",OFFSET('Hygiene Data'!$E$13,0,10*ROW('Hygiene Data'!E74)))</f>
        <v/>
      </c>
      <c r="DU80" s="297" t="str">
        <f ca="true">+IF(OFFSET('Hygiene Data'!$F$11,0,10*ROW('Hygiene Data'!F74))="","",OFFSET('Hygiene Data'!$F$11,0,10*ROW('Hygiene Data'!F74)))</f>
        <v/>
      </c>
      <c r="DV80" s="297" t="str">
        <f ca="true">+IF(OFFSET('Hygiene Data'!$F$12,0,10*ROW('Hygiene Data'!F74))="","",OFFSET('Hygiene Data'!$F$12,0,10*ROW('Hygiene Data'!F74)))</f>
        <v/>
      </c>
      <c r="DW80" s="297" t="str">
        <f ca="true">+IF(OFFSET('Hygiene Data'!$F$13,0,10*ROW('Hygiene Data'!F74))="","",OFFSET('Hygiene Data'!$F$13,0,10*ROW('Hygiene Data'!F74)))</f>
        <v/>
      </c>
      <c r="DX80" s="297" t="str">
        <f ca="true">+IF(OFFSET('Hygiene Data'!$G$11,0,10*ROW('Hygiene Data'!G74))="","",OFFSET('Hygiene Data'!$G$11,0,10*ROW('Hygiene Data'!G74)))</f>
        <v/>
      </c>
      <c r="DY80" s="297" t="str">
        <f ca="true">+IF(OFFSET('Hygiene Data'!$G$12,0,10*ROW('Hygiene Data'!G74))="","",OFFSET('Hygiene Data'!$G$12,0,10*ROW('Hygiene Data'!G74)))</f>
        <v/>
      </c>
      <c r="DZ80" s="297" t="str">
        <f ca="true">+IF(OFFSET('Hygiene Data'!$G$13,0,10*ROW('Hygiene Data'!G74))="","",OFFSET('Hygiene Data'!$G$13,0,10*ROW('Hygiene Data'!G74)))</f>
        <v/>
      </c>
      <c r="EA80" s="297" t="str">
        <f ca="true">+IF(OFFSET('Hygiene Data'!$H$11,0,10*ROW('Hygiene Data'!H74))="","",OFFSET('Hygiene Data'!$H$11,0,10*ROW('Hygiene Data'!H74)))</f>
        <v/>
      </c>
      <c r="EB80" s="297" t="str">
        <f ca="true">+IF(OFFSET('Hygiene Data'!$H$12,0,10*ROW('Hygiene Data'!H74))="","",OFFSET('Hygiene Data'!$H$12,0,10*ROW('Hygiene Data'!H74)))</f>
        <v/>
      </c>
      <c r="EC80" s="297" t="str">
        <f ca="true">+IF(OFFSET('Hygiene Data'!$H$13,0,10*ROW('Hygiene Data'!H74))="","",OFFSET('Hygiene Data'!$H$13,0,10*ROW('Hygiene Data'!H74)))</f>
        <v/>
      </c>
      <c r="ED80" s="297" t="str">
        <f ca="true">+IF(OFFSET('Hygiene Data'!$I$11,0,10*ROW('Hygiene Data'!I74))="","",OFFSET('Hygiene Data'!$I$11,0,10*ROW('Hygiene Data'!I74)))</f>
        <v/>
      </c>
      <c r="EE80" s="297" t="str">
        <f ca="true">+IF(OFFSET('Hygiene Data'!$I$12,0,10*ROW('Hygiene Data'!I74))="","",OFFSET('Hygiene Data'!$I$12,0,10*ROW('Hygiene Data'!I74)))</f>
        <v/>
      </c>
      <c r="EF80" s="297"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53"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97"/>
      <c r="BS81" s="297" t="str">
        <f ca="true">+IF(OFFSET('Water Data'!$D$27,0,10*ROW('Water Data'!D75))="","",OFFSET('Water Data'!$D$27,0,10*ROW('Water Data'!D75)))</f>
        <v/>
      </c>
      <c r="BT81" s="297" t="str">
        <f ca="true">+IF(OFFSET('Water Data'!$D$28,0,10*ROW('Water Data'!D75))="","",OFFSET('Water Data'!$D$28,0,10*ROW('Water Data'!D75)))</f>
        <v/>
      </c>
      <c r="BU81" s="297" t="str">
        <f ca="true">+IF(OFFSET('Water Data'!$D$29,0,10*ROW('Water Data'!D75))="","",OFFSET('Water Data'!$D$29,0,10*ROW('Water Data'!D75)))</f>
        <v/>
      </c>
      <c r="BV81" s="297" t="str">
        <f ca="true">+IF(OFFSET('Water Data'!$E$27,0,10*ROW('Water Data'!E75))="","",OFFSET('Water Data'!$E$27,0,10*ROW('Water Data'!E75)))</f>
        <v/>
      </c>
      <c r="BW81" s="297" t="str">
        <f ca="true">+IF(OFFSET('Water Data'!$E$28,0,10*ROW('Water Data'!E75))="","",OFFSET('Water Data'!$E$28,0,10*ROW('Water Data'!E75)))</f>
        <v/>
      </c>
      <c r="BX81" s="297" t="str">
        <f ca="true">+IF(OFFSET('Water Data'!$E$29,0,10*ROW('Water Data'!E75))="","",OFFSET('Water Data'!$E$29,0,10*ROW('Water Data'!E75)))</f>
        <v/>
      </c>
      <c r="BY81" s="297" t="str">
        <f ca="true">+IF(OFFSET('Water Data'!$F$27,0,10*ROW('Water Data'!F75))="","",OFFSET('Water Data'!$F$27,0,10*ROW('Water Data'!F75)))</f>
        <v/>
      </c>
      <c r="BZ81" s="297" t="str">
        <f ca="true">+IF(OFFSET('Water Data'!$F$28,0,10*ROW('Water Data'!F75))="","",OFFSET('Water Data'!$F$28,0,10*ROW('Water Data'!F75)))</f>
        <v/>
      </c>
      <c r="CA81" s="297" t="str">
        <f ca="true">+IF(OFFSET('Water Data'!$F$29,0,10*ROW('Water Data'!F75))="","",OFFSET('Water Data'!$F$29,0,10*ROW('Water Data'!F75)))</f>
        <v/>
      </c>
      <c r="CB81" s="297" t="str">
        <f ca="true">+IF(OFFSET('Water Data'!$G$27,0,10*ROW('Water Data'!G75))="","",OFFSET('Water Data'!$G$27,0,10*ROW('Water Data'!G75)))</f>
        <v/>
      </c>
      <c r="CC81" s="297" t="str">
        <f ca="true">+IF(OFFSET('Water Data'!$G$28,0,10*ROW('Water Data'!G75))="","",OFFSET('Water Data'!$G$28,0,10*ROW('Water Data'!G75)))</f>
        <v/>
      </c>
      <c r="CD81" s="297" t="str">
        <f ca="true">+IF(OFFSET('Water Data'!$G$29,0,10*ROW('Water Data'!G75))="","",OFFSET('Water Data'!$G$29,0,10*ROW('Water Data'!G75)))</f>
        <v/>
      </c>
      <c r="CE81" s="297" t="str">
        <f ca="true">+IF(OFFSET('Water Data'!$H$27,0,10*ROW('Water Data'!H75))="","",OFFSET('Water Data'!$H$27,0,10*ROW('Water Data'!H75)))</f>
        <v/>
      </c>
      <c r="CF81" s="297" t="str">
        <f ca="true">+IF(OFFSET('Water Data'!$H$28,0,10*ROW('Water Data'!H75))="","",OFFSET('Water Data'!$H$28,0,10*ROW('Water Data'!H75)))</f>
        <v/>
      </c>
      <c r="CG81" s="297" t="str">
        <f ca="true">+IF(OFFSET('Water Data'!$H$29,0,10*ROW('Water Data'!H75))="","",OFFSET('Water Data'!$H$29,0,10*ROW('Water Data'!H75)))</f>
        <v/>
      </c>
      <c r="CH81" s="297" t="str">
        <f ca="true">+IF(OFFSET('Water Data'!$I$27,0,10*ROW('Water Data'!I75))="","",OFFSET('Water Data'!$I$27,0,10*ROW('Water Data'!I75)))</f>
        <v/>
      </c>
      <c r="CI81" s="297" t="str">
        <f ca="true">+IF(OFFSET('Water Data'!$I$28,0,10*ROW('Water Data'!I75))="","",OFFSET('Water Data'!$I$28,0,10*ROW('Water Data'!I75)))</f>
        <v/>
      </c>
      <c r="CJ81" s="297" t="str">
        <f ca="true">+IF(OFFSET('Water Data'!$I$29,0,10*ROW('Water Data'!I75))="","",OFFSET('Water Data'!$I$29,0,10*ROW('Water Data'!I75)))</f>
        <v/>
      </c>
      <c r="CK81" s="297" t="str">
        <f ca="true">+IF(OFFSET('Sanitation Data'!$D$28,0,10*ROW('Sanitation Data'!D75))="","",OFFSET('Sanitation Data'!$D$28,0,10*ROW('Sanitation Data'!D75)))</f>
        <v/>
      </c>
      <c r="CL81" s="297" t="str">
        <f ca="true">+IF(OFFSET('Sanitation Data'!$D$29,0,10*ROW('Sanitation Data'!D75))="","",OFFSET('Sanitation Data'!$D$29,0,10*ROW('Sanitation Data'!D75)))</f>
        <v/>
      </c>
      <c r="CM81" s="297" t="str">
        <f ca="true">+IF(OFFSET('Sanitation Data'!$D$30,0,10*ROW('Sanitation Data'!D75))="","",OFFSET('Sanitation Data'!$D$30,0,10*ROW('Sanitation Data'!D75)))</f>
        <v/>
      </c>
      <c r="CN81" s="297" t="str">
        <f ca="true">+IF(OFFSET('Sanitation Data'!$D$31,0,10*ROW('Sanitation Data'!D75))="","",OFFSET('Sanitation Data'!$D$31,0,10*ROW('Sanitation Data'!D75)))</f>
        <v/>
      </c>
      <c r="CO81" s="297" t="str">
        <f ca="true">+IF(OFFSET('Sanitation Data'!$D$32,0,10*ROW('Sanitation Data'!D75))="","",OFFSET('Sanitation Data'!$D$32,0,10*ROW('Sanitation Data'!D75)))</f>
        <v/>
      </c>
      <c r="CP81" s="297" t="str">
        <f ca="true">+IF(OFFSET('Sanitation Data'!$E$28,0,10*ROW('Sanitation Data'!E75))="","",OFFSET('Sanitation Data'!$E$28,0,10*ROW('Sanitation Data'!E75)))</f>
        <v/>
      </c>
      <c r="CQ81" s="297" t="str">
        <f ca="true">+IF(OFFSET('Sanitation Data'!$E$29,0,10*ROW('Sanitation Data'!E75))="","",OFFSET('Sanitation Data'!$E$29,0,10*ROW('Sanitation Data'!E75)))</f>
        <v/>
      </c>
      <c r="CR81" s="297" t="str">
        <f ca="true">+IF(OFFSET('Sanitation Data'!$E$30,0,10*ROW('Sanitation Data'!E75))="","",OFFSET('Sanitation Data'!$E$30,0,10*ROW('Sanitation Data'!E75)))</f>
        <v/>
      </c>
      <c r="CS81" s="297" t="str">
        <f ca="true">+IF(OFFSET('Sanitation Data'!$E$31,0,10*ROW('Sanitation Data'!E75))="","",OFFSET('Sanitation Data'!$E$31,0,10*ROW('Sanitation Data'!E75)))</f>
        <v/>
      </c>
      <c r="CT81" s="297" t="str">
        <f ca="true">+IF(OFFSET('Sanitation Data'!$E$32,0,10*ROW('Sanitation Data'!E75))="","",OFFSET('Sanitation Data'!$E$32,0,10*ROW('Sanitation Data'!E75)))</f>
        <v/>
      </c>
      <c r="CU81" s="297" t="str">
        <f ca="true">+IF(OFFSET('Sanitation Data'!$F$28,0,10*ROW('Sanitation Data'!F75))="","",OFFSET('Sanitation Data'!$F$28,0,10*ROW('Sanitation Data'!F75)))</f>
        <v/>
      </c>
      <c r="CV81" s="297" t="str">
        <f ca="true">+IF(OFFSET('Sanitation Data'!$F$29,0,10*ROW('Sanitation Data'!F75))="","",OFFSET('Sanitation Data'!$F$29,0,10*ROW('Sanitation Data'!F75)))</f>
        <v/>
      </c>
      <c r="CW81" s="297" t="str">
        <f ca="true">+IF(OFFSET('Sanitation Data'!$F$30,0,10*ROW('Sanitation Data'!F75))="","",OFFSET('Sanitation Data'!$F$30,0,10*ROW('Sanitation Data'!F75)))</f>
        <v/>
      </c>
      <c r="CX81" s="297" t="str">
        <f ca="true">+IF(OFFSET('Sanitation Data'!$F$31,0,10*ROW('Sanitation Data'!F75))="","",OFFSET('Sanitation Data'!$F$31,0,10*ROW('Sanitation Data'!F75)))</f>
        <v/>
      </c>
      <c r="CY81" s="297" t="str">
        <f ca="true">+IF(OFFSET('Sanitation Data'!$F$32,0,10*ROW('Sanitation Data'!F75))="","",OFFSET('Sanitation Data'!$F$32,0,10*ROW('Sanitation Data'!F75)))</f>
        <v/>
      </c>
      <c r="CZ81" s="297" t="str">
        <f ca="true">+IF(OFFSET('Sanitation Data'!$G$28,0,10*ROW('Sanitation Data'!G75))="","",OFFSET('Sanitation Data'!$G$28,0,10*ROW('Sanitation Data'!G75)))</f>
        <v/>
      </c>
      <c r="DA81" s="297" t="str">
        <f ca="true">+IF(OFFSET('Sanitation Data'!$G$29,0,10*ROW('Sanitation Data'!G75))="","",OFFSET('Sanitation Data'!$G$29,0,10*ROW('Sanitation Data'!G75)))</f>
        <v/>
      </c>
      <c r="DB81" s="297" t="str">
        <f ca="true">+IF(OFFSET('Sanitation Data'!$G$30,0,10*ROW('Sanitation Data'!G75))="","",OFFSET('Sanitation Data'!$G$30,0,10*ROW('Sanitation Data'!G75)))</f>
        <v/>
      </c>
      <c r="DC81" s="297" t="str">
        <f ca="true">+IF(OFFSET('Sanitation Data'!$G$31,0,10*ROW('Sanitation Data'!G75))="","",OFFSET('Sanitation Data'!$G$31,0,10*ROW('Sanitation Data'!G75)))</f>
        <v/>
      </c>
      <c r="DD81" s="297" t="str">
        <f ca="true">+IF(OFFSET('Sanitation Data'!$G$32,0,10*ROW('Sanitation Data'!G75))="","",OFFSET('Sanitation Data'!$G$32,0,10*ROW('Sanitation Data'!G75)))</f>
        <v/>
      </c>
      <c r="DE81" s="297" t="str">
        <f ca="true">+IF(OFFSET('Sanitation Data'!$H$28,0,10*ROW('Sanitation Data'!H75))="","",OFFSET('Sanitation Data'!$H$28,0,10*ROW('Sanitation Data'!H75)))</f>
        <v/>
      </c>
      <c r="DF81" s="297" t="str">
        <f ca="true">+IF(OFFSET('Sanitation Data'!$H$29,0,10*ROW('Sanitation Data'!H75))="","",OFFSET('Sanitation Data'!$H$29,0,10*ROW('Sanitation Data'!H75)))</f>
        <v/>
      </c>
      <c r="DG81" s="297" t="str">
        <f ca="true">+IF(OFFSET('Sanitation Data'!$H$30,0,10*ROW('Sanitation Data'!H75))="","",OFFSET('Sanitation Data'!$H$30,0,10*ROW('Sanitation Data'!H75)))</f>
        <v/>
      </c>
      <c r="DH81" s="297" t="str">
        <f ca="true">+IF(OFFSET('Sanitation Data'!$H$31,0,10*ROW('Sanitation Data'!H75))="","",OFFSET('Sanitation Data'!$H$31,0,10*ROW('Sanitation Data'!H75)))</f>
        <v/>
      </c>
      <c r="DI81" s="297" t="str">
        <f ca="true">+IF(OFFSET('Sanitation Data'!$H$32,0,10*ROW('Sanitation Data'!H75))="","",OFFSET('Sanitation Data'!$H$32,0,10*ROW('Sanitation Data'!H75)))</f>
        <v/>
      </c>
      <c r="DJ81" s="297" t="str">
        <f ca="true">+IF(OFFSET('Sanitation Data'!$I$28,0,10*ROW('Sanitation Data'!I75))="","",OFFSET('Sanitation Data'!$I$28,0,10*ROW('Sanitation Data'!I75)))</f>
        <v/>
      </c>
      <c r="DK81" s="297" t="str">
        <f ca="true">+IF(OFFSET('Sanitation Data'!$I$29,0,10*ROW('Sanitation Data'!I75))="","",OFFSET('Sanitation Data'!$I$29,0,10*ROW('Sanitation Data'!I75)))</f>
        <v/>
      </c>
      <c r="DL81" s="297" t="str">
        <f ca="true">+IF(OFFSET('Sanitation Data'!$I$30,0,10*ROW('Sanitation Data'!I75))="","",OFFSET('Sanitation Data'!$I$30,0,10*ROW('Sanitation Data'!I75)))</f>
        <v/>
      </c>
      <c r="DM81" s="297" t="str">
        <f ca="true">+IF(OFFSET('Sanitation Data'!$I$31,0,10*ROW('Sanitation Data'!I75))="","",OFFSET('Sanitation Data'!$I$31,0,10*ROW('Sanitation Data'!I75)))</f>
        <v/>
      </c>
      <c r="DN81" s="297" t="str">
        <f ca="true">+IF(OFFSET('Sanitation Data'!$I$32,0,10*ROW('Sanitation Data'!I75))="","",OFFSET('Sanitation Data'!$I$32,0,10*ROW('Sanitation Data'!I75)))</f>
        <v/>
      </c>
      <c r="DO81" s="297" t="str">
        <f ca="true">+IF(OFFSET('Hygiene Data'!$D$11,0,10*ROW('Hygiene Data'!D75))="","",OFFSET('Hygiene Data'!$D$11,0,10*ROW('Hygiene Data'!D75)))</f>
        <v/>
      </c>
      <c r="DP81" s="297" t="str">
        <f ca="true">+IF(OFFSET('Hygiene Data'!$D$12,0,10*ROW('Hygiene Data'!D75))="","",OFFSET('Hygiene Data'!$D$12,0,10*ROW('Hygiene Data'!D75)))</f>
        <v/>
      </c>
      <c r="DQ81" s="297" t="str">
        <f ca="true">+IF(OFFSET('Hygiene Data'!$D$13,0,10*ROW('Hygiene Data'!D75))="","",OFFSET('Hygiene Data'!$D$13,0,10*ROW('Hygiene Data'!D75)))</f>
        <v/>
      </c>
      <c r="DR81" s="297" t="str">
        <f ca="true">+IF(OFFSET('Hygiene Data'!$E$11,0,10*ROW('Hygiene Data'!E75))="","",OFFSET('Hygiene Data'!$E$11,0,10*ROW('Hygiene Data'!E75)))</f>
        <v/>
      </c>
      <c r="DS81" s="297" t="str">
        <f ca="true">+IF(OFFSET('Hygiene Data'!$E$12,0,10*ROW('Hygiene Data'!E75))="","",OFFSET('Hygiene Data'!$E$12,0,10*ROW('Hygiene Data'!E75)))</f>
        <v/>
      </c>
      <c r="DT81" s="297" t="str">
        <f ca="true">+IF(OFFSET('Hygiene Data'!$E$13,0,10*ROW('Hygiene Data'!E75))="","",OFFSET('Hygiene Data'!$E$13,0,10*ROW('Hygiene Data'!E75)))</f>
        <v/>
      </c>
      <c r="DU81" s="297" t="str">
        <f ca="true">+IF(OFFSET('Hygiene Data'!$F$11,0,10*ROW('Hygiene Data'!F75))="","",OFFSET('Hygiene Data'!$F$11,0,10*ROW('Hygiene Data'!F75)))</f>
        <v/>
      </c>
      <c r="DV81" s="297" t="str">
        <f ca="true">+IF(OFFSET('Hygiene Data'!$F$12,0,10*ROW('Hygiene Data'!F75))="","",OFFSET('Hygiene Data'!$F$12,0,10*ROW('Hygiene Data'!F75)))</f>
        <v/>
      </c>
      <c r="DW81" s="297" t="str">
        <f ca="true">+IF(OFFSET('Hygiene Data'!$F$13,0,10*ROW('Hygiene Data'!F75))="","",OFFSET('Hygiene Data'!$F$13,0,10*ROW('Hygiene Data'!F75)))</f>
        <v/>
      </c>
      <c r="DX81" s="297" t="str">
        <f ca="true">+IF(OFFSET('Hygiene Data'!$G$11,0,10*ROW('Hygiene Data'!G75))="","",OFFSET('Hygiene Data'!$G$11,0,10*ROW('Hygiene Data'!G75)))</f>
        <v/>
      </c>
      <c r="DY81" s="297" t="str">
        <f ca="true">+IF(OFFSET('Hygiene Data'!$G$12,0,10*ROW('Hygiene Data'!G75))="","",OFFSET('Hygiene Data'!$G$12,0,10*ROW('Hygiene Data'!G75)))</f>
        <v/>
      </c>
      <c r="DZ81" s="297" t="str">
        <f ca="true">+IF(OFFSET('Hygiene Data'!$G$13,0,10*ROW('Hygiene Data'!G75))="","",OFFSET('Hygiene Data'!$G$13,0,10*ROW('Hygiene Data'!G75)))</f>
        <v/>
      </c>
      <c r="EA81" s="297" t="str">
        <f ca="true">+IF(OFFSET('Hygiene Data'!$H$11,0,10*ROW('Hygiene Data'!H75))="","",OFFSET('Hygiene Data'!$H$11,0,10*ROW('Hygiene Data'!H75)))</f>
        <v/>
      </c>
      <c r="EB81" s="297" t="str">
        <f ca="true">+IF(OFFSET('Hygiene Data'!$H$12,0,10*ROW('Hygiene Data'!H75))="","",OFFSET('Hygiene Data'!$H$12,0,10*ROW('Hygiene Data'!H75)))</f>
        <v/>
      </c>
      <c r="EC81" s="297" t="str">
        <f ca="true">+IF(OFFSET('Hygiene Data'!$H$13,0,10*ROW('Hygiene Data'!H75))="","",OFFSET('Hygiene Data'!$H$13,0,10*ROW('Hygiene Data'!H75)))</f>
        <v/>
      </c>
      <c r="ED81" s="297" t="str">
        <f ca="true">+IF(OFFSET('Hygiene Data'!$I$11,0,10*ROW('Hygiene Data'!I75))="","",OFFSET('Hygiene Data'!$I$11,0,10*ROW('Hygiene Data'!I75)))</f>
        <v/>
      </c>
      <c r="EE81" s="297" t="str">
        <f ca="true">+IF(OFFSET('Hygiene Data'!$I$12,0,10*ROW('Hygiene Data'!I75))="","",OFFSET('Hygiene Data'!$I$12,0,10*ROW('Hygiene Data'!I75)))</f>
        <v/>
      </c>
      <c r="EF81" s="297"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53"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97"/>
      <c r="BS82" s="297" t="str">
        <f ca="true">+IF(OFFSET('Water Data'!$D$27,0,10*ROW('Water Data'!D76))="","",OFFSET('Water Data'!$D$27,0,10*ROW('Water Data'!D76)))</f>
        <v/>
      </c>
      <c r="BT82" s="297" t="str">
        <f ca="true">+IF(OFFSET('Water Data'!$D$28,0,10*ROW('Water Data'!D76))="","",OFFSET('Water Data'!$D$28,0,10*ROW('Water Data'!D76)))</f>
        <v/>
      </c>
      <c r="BU82" s="297" t="str">
        <f ca="true">+IF(OFFSET('Water Data'!$D$29,0,10*ROW('Water Data'!D76))="","",OFFSET('Water Data'!$D$29,0,10*ROW('Water Data'!D76)))</f>
        <v/>
      </c>
      <c r="BV82" s="297" t="str">
        <f ca="true">+IF(OFFSET('Water Data'!$E$27,0,10*ROW('Water Data'!E76))="","",OFFSET('Water Data'!$E$27,0,10*ROW('Water Data'!E76)))</f>
        <v/>
      </c>
      <c r="BW82" s="297" t="str">
        <f ca="true">+IF(OFFSET('Water Data'!$E$28,0,10*ROW('Water Data'!E76))="","",OFFSET('Water Data'!$E$28,0,10*ROW('Water Data'!E76)))</f>
        <v/>
      </c>
      <c r="BX82" s="297" t="str">
        <f ca="true">+IF(OFFSET('Water Data'!$E$29,0,10*ROW('Water Data'!E76))="","",OFFSET('Water Data'!$E$29,0,10*ROW('Water Data'!E76)))</f>
        <v/>
      </c>
      <c r="BY82" s="297" t="str">
        <f ca="true">+IF(OFFSET('Water Data'!$F$27,0,10*ROW('Water Data'!F76))="","",OFFSET('Water Data'!$F$27,0,10*ROW('Water Data'!F76)))</f>
        <v/>
      </c>
      <c r="BZ82" s="297" t="str">
        <f ca="true">+IF(OFFSET('Water Data'!$F$28,0,10*ROW('Water Data'!F76))="","",OFFSET('Water Data'!$F$28,0,10*ROW('Water Data'!F76)))</f>
        <v/>
      </c>
      <c r="CA82" s="297" t="str">
        <f ca="true">+IF(OFFSET('Water Data'!$F$29,0,10*ROW('Water Data'!F76))="","",OFFSET('Water Data'!$F$29,0,10*ROW('Water Data'!F76)))</f>
        <v/>
      </c>
      <c r="CB82" s="297" t="str">
        <f ca="true">+IF(OFFSET('Water Data'!$G$27,0,10*ROW('Water Data'!G76))="","",OFFSET('Water Data'!$G$27,0,10*ROW('Water Data'!G76)))</f>
        <v/>
      </c>
      <c r="CC82" s="297" t="str">
        <f ca="true">+IF(OFFSET('Water Data'!$G$28,0,10*ROW('Water Data'!G76))="","",OFFSET('Water Data'!$G$28,0,10*ROW('Water Data'!G76)))</f>
        <v/>
      </c>
      <c r="CD82" s="297" t="str">
        <f ca="true">+IF(OFFSET('Water Data'!$G$29,0,10*ROW('Water Data'!G76))="","",OFFSET('Water Data'!$G$29,0,10*ROW('Water Data'!G76)))</f>
        <v/>
      </c>
      <c r="CE82" s="297" t="str">
        <f ca="true">+IF(OFFSET('Water Data'!$H$27,0,10*ROW('Water Data'!H76))="","",OFFSET('Water Data'!$H$27,0,10*ROW('Water Data'!H76)))</f>
        <v/>
      </c>
      <c r="CF82" s="297" t="str">
        <f ca="true">+IF(OFFSET('Water Data'!$H$28,0,10*ROW('Water Data'!H76))="","",OFFSET('Water Data'!$H$28,0,10*ROW('Water Data'!H76)))</f>
        <v/>
      </c>
      <c r="CG82" s="297" t="str">
        <f ca="true">+IF(OFFSET('Water Data'!$H$29,0,10*ROW('Water Data'!H76))="","",OFFSET('Water Data'!$H$29,0,10*ROW('Water Data'!H76)))</f>
        <v/>
      </c>
      <c r="CH82" s="297" t="str">
        <f ca="true">+IF(OFFSET('Water Data'!$I$27,0,10*ROW('Water Data'!I76))="","",OFFSET('Water Data'!$I$27,0,10*ROW('Water Data'!I76)))</f>
        <v/>
      </c>
      <c r="CI82" s="297" t="str">
        <f ca="true">+IF(OFFSET('Water Data'!$I$28,0,10*ROW('Water Data'!I76))="","",OFFSET('Water Data'!$I$28,0,10*ROW('Water Data'!I76)))</f>
        <v/>
      </c>
      <c r="CJ82" s="297" t="str">
        <f ca="true">+IF(OFFSET('Water Data'!$I$29,0,10*ROW('Water Data'!I76))="","",OFFSET('Water Data'!$I$29,0,10*ROW('Water Data'!I76)))</f>
        <v/>
      </c>
      <c r="CK82" s="297" t="str">
        <f ca="true">+IF(OFFSET('Sanitation Data'!$D$28,0,10*ROW('Sanitation Data'!D76))="","",OFFSET('Sanitation Data'!$D$28,0,10*ROW('Sanitation Data'!D76)))</f>
        <v/>
      </c>
      <c r="CL82" s="297" t="str">
        <f ca="true">+IF(OFFSET('Sanitation Data'!$D$29,0,10*ROW('Sanitation Data'!D76))="","",OFFSET('Sanitation Data'!$D$29,0,10*ROW('Sanitation Data'!D76)))</f>
        <v/>
      </c>
      <c r="CM82" s="297" t="str">
        <f ca="true">+IF(OFFSET('Sanitation Data'!$D$30,0,10*ROW('Sanitation Data'!D76))="","",OFFSET('Sanitation Data'!$D$30,0,10*ROW('Sanitation Data'!D76)))</f>
        <v/>
      </c>
      <c r="CN82" s="297" t="str">
        <f ca="true">+IF(OFFSET('Sanitation Data'!$D$31,0,10*ROW('Sanitation Data'!D76))="","",OFFSET('Sanitation Data'!$D$31,0,10*ROW('Sanitation Data'!D76)))</f>
        <v/>
      </c>
      <c r="CO82" s="297" t="str">
        <f ca="true">+IF(OFFSET('Sanitation Data'!$D$32,0,10*ROW('Sanitation Data'!D76))="","",OFFSET('Sanitation Data'!$D$32,0,10*ROW('Sanitation Data'!D76)))</f>
        <v/>
      </c>
      <c r="CP82" s="297" t="str">
        <f ca="true">+IF(OFFSET('Sanitation Data'!$E$28,0,10*ROW('Sanitation Data'!E76))="","",OFFSET('Sanitation Data'!$E$28,0,10*ROW('Sanitation Data'!E76)))</f>
        <v/>
      </c>
      <c r="CQ82" s="297" t="str">
        <f ca="true">+IF(OFFSET('Sanitation Data'!$E$29,0,10*ROW('Sanitation Data'!E76))="","",OFFSET('Sanitation Data'!$E$29,0,10*ROW('Sanitation Data'!E76)))</f>
        <v/>
      </c>
      <c r="CR82" s="297" t="str">
        <f ca="true">+IF(OFFSET('Sanitation Data'!$E$30,0,10*ROW('Sanitation Data'!E76))="","",OFFSET('Sanitation Data'!$E$30,0,10*ROW('Sanitation Data'!E76)))</f>
        <v/>
      </c>
      <c r="CS82" s="297" t="str">
        <f ca="true">+IF(OFFSET('Sanitation Data'!$E$31,0,10*ROW('Sanitation Data'!E76))="","",OFFSET('Sanitation Data'!$E$31,0,10*ROW('Sanitation Data'!E76)))</f>
        <v/>
      </c>
      <c r="CT82" s="297" t="str">
        <f ca="true">+IF(OFFSET('Sanitation Data'!$E$32,0,10*ROW('Sanitation Data'!E76))="","",OFFSET('Sanitation Data'!$E$32,0,10*ROW('Sanitation Data'!E76)))</f>
        <v/>
      </c>
      <c r="CU82" s="297" t="str">
        <f ca="true">+IF(OFFSET('Sanitation Data'!$F$28,0,10*ROW('Sanitation Data'!F76))="","",OFFSET('Sanitation Data'!$F$28,0,10*ROW('Sanitation Data'!F76)))</f>
        <v/>
      </c>
      <c r="CV82" s="297" t="str">
        <f ca="true">+IF(OFFSET('Sanitation Data'!$F$29,0,10*ROW('Sanitation Data'!F76))="","",OFFSET('Sanitation Data'!$F$29,0,10*ROW('Sanitation Data'!F76)))</f>
        <v/>
      </c>
      <c r="CW82" s="297" t="str">
        <f ca="true">+IF(OFFSET('Sanitation Data'!$F$30,0,10*ROW('Sanitation Data'!F76))="","",OFFSET('Sanitation Data'!$F$30,0,10*ROW('Sanitation Data'!F76)))</f>
        <v/>
      </c>
      <c r="CX82" s="297" t="str">
        <f ca="true">+IF(OFFSET('Sanitation Data'!$F$31,0,10*ROW('Sanitation Data'!F76))="","",OFFSET('Sanitation Data'!$F$31,0,10*ROW('Sanitation Data'!F76)))</f>
        <v/>
      </c>
      <c r="CY82" s="297" t="str">
        <f ca="true">+IF(OFFSET('Sanitation Data'!$F$32,0,10*ROW('Sanitation Data'!F76))="","",OFFSET('Sanitation Data'!$F$32,0,10*ROW('Sanitation Data'!F76)))</f>
        <v/>
      </c>
      <c r="CZ82" s="297" t="str">
        <f ca="true">+IF(OFFSET('Sanitation Data'!$G$28,0,10*ROW('Sanitation Data'!G76))="","",OFFSET('Sanitation Data'!$G$28,0,10*ROW('Sanitation Data'!G76)))</f>
        <v/>
      </c>
      <c r="DA82" s="297" t="str">
        <f ca="true">+IF(OFFSET('Sanitation Data'!$G$29,0,10*ROW('Sanitation Data'!G76))="","",OFFSET('Sanitation Data'!$G$29,0,10*ROW('Sanitation Data'!G76)))</f>
        <v/>
      </c>
      <c r="DB82" s="297" t="str">
        <f ca="true">+IF(OFFSET('Sanitation Data'!$G$30,0,10*ROW('Sanitation Data'!G76))="","",OFFSET('Sanitation Data'!$G$30,0,10*ROW('Sanitation Data'!G76)))</f>
        <v/>
      </c>
      <c r="DC82" s="297" t="str">
        <f ca="true">+IF(OFFSET('Sanitation Data'!$G$31,0,10*ROW('Sanitation Data'!G76))="","",OFFSET('Sanitation Data'!$G$31,0,10*ROW('Sanitation Data'!G76)))</f>
        <v/>
      </c>
      <c r="DD82" s="297" t="str">
        <f ca="true">+IF(OFFSET('Sanitation Data'!$G$32,0,10*ROW('Sanitation Data'!G76))="","",OFFSET('Sanitation Data'!$G$32,0,10*ROW('Sanitation Data'!G76)))</f>
        <v/>
      </c>
      <c r="DE82" s="297" t="str">
        <f ca="true">+IF(OFFSET('Sanitation Data'!$H$28,0,10*ROW('Sanitation Data'!H76))="","",OFFSET('Sanitation Data'!$H$28,0,10*ROW('Sanitation Data'!H76)))</f>
        <v/>
      </c>
      <c r="DF82" s="297" t="str">
        <f ca="true">+IF(OFFSET('Sanitation Data'!$H$29,0,10*ROW('Sanitation Data'!H76))="","",OFFSET('Sanitation Data'!$H$29,0,10*ROW('Sanitation Data'!H76)))</f>
        <v/>
      </c>
      <c r="DG82" s="297" t="str">
        <f ca="true">+IF(OFFSET('Sanitation Data'!$H$30,0,10*ROW('Sanitation Data'!H76))="","",OFFSET('Sanitation Data'!$H$30,0,10*ROW('Sanitation Data'!H76)))</f>
        <v/>
      </c>
      <c r="DH82" s="297" t="str">
        <f ca="true">+IF(OFFSET('Sanitation Data'!$H$31,0,10*ROW('Sanitation Data'!H76))="","",OFFSET('Sanitation Data'!$H$31,0,10*ROW('Sanitation Data'!H76)))</f>
        <v/>
      </c>
      <c r="DI82" s="297" t="str">
        <f ca="true">+IF(OFFSET('Sanitation Data'!$H$32,0,10*ROW('Sanitation Data'!H76))="","",OFFSET('Sanitation Data'!$H$32,0,10*ROW('Sanitation Data'!H76)))</f>
        <v/>
      </c>
      <c r="DJ82" s="297" t="str">
        <f ca="true">+IF(OFFSET('Sanitation Data'!$I$28,0,10*ROW('Sanitation Data'!I76))="","",OFFSET('Sanitation Data'!$I$28,0,10*ROW('Sanitation Data'!I76)))</f>
        <v/>
      </c>
      <c r="DK82" s="297" t="str">
        <f ca="true">+IF(OFFSET('Sanitation Data'!$I$29,0,10*ROW('Sanitation Data'!I76))="","",OFFSET('Sanitation Data'!$I$29,0,10*ROW('Sanitation Data'!I76)))</f>
        <v/>
      </c>
      <c r="DL82" s="297" t="str">
        <f ca="true">+IF(OFFSET('Sanitation Data'!$I$30,0,10*ROW('Sanitation Data'!I76))="","",OFFSET('Sanitation Data'!$I$30,0,10*ROW('Sanitation Data'!I76)))</f>
        <v/>
      </c>
      <c r="DM82" s="297" t="str">
        <f ca="true">+IF(OFFSET('Sanitation Data'!$I$31,0,10*ROW('Sanitation Data'!I76))="","",OFFSET('Sanitation Data'!$I$31,0,10*ROW('Sanitation Data'!I76)))</f>
        <v/>
      </c>
      <c r="DN82" s="297" t="str">
        <f ca="true">+IF(OFFSET('Sanitation Data'!$I$32,0,10*ROW('Sanitation Data'!I76))="","",OFFSET('Sanitation Data'!$I$32,0,10*ROW('Sanitation Data'!I76)))</f>
        <v/>
      </c>
      <c r="DO82" s="297" t="str">
        <f ca="true">+IF(OFFSET('Hygiene Data'!$D$11,0,10*ROW('Hygiene Data'!D76))="","",OFFSET('Hygiene Data'!$D$11,0,10*ROW('Hygiene Data'!D76)))</f>
        <v/>
      </c>
      <c r="DP82" s="297" t="str">
        <f ca="true">+IF(OFFSET('Hygiene Data'!$D$12,0,10*ROW('Hygiene Data'!D76))="","",OFFSET('Hygiene Data'!$D$12,0,10*ROW('Hygiene Data'!D76)))</f>
        <v/>
      </c>
      <c r="DQ82" s="297" t="str">
        <f ca="true">+IF(OFFSET('Hygiene Data'!$D$13,0,10*ROW('Hygiene Data'!D76))="","",OFFSET('Hygiene Data'!$D$13,0,10*ROW('Hygiene Data'!D76)))</f>
        <v/>
      </c>
      <c r="DR82" s="297" t="str">
        <f ca="true">+IF(OFFSET('Hygiene Data'!$E$11,0,10*ROW('Hygiene Data'!E76))="","",OFFSET('Hygiene Data'!$E$11,0,10*ROW('Hygiene Data'!E76)))</f>
        <v/>
      </c>
      <c r="DS82" s="297" t="str">
        <f ca="true">+IF(OFFSET('Hygiene Data'!$E$12,0,10*ROW('Hygiene Data'!E76))="","",OFFSET('Hygiene Data'!$E$12,0,10*ROW('Hygiene Data'!E76)))</f>
        <v/>
      </c>
      <c r="DT82" s="297" t="str">
        <f ca="true">+IF(OFFSET('Hygiene Data'!$E$13,0,10*ROW('Hygiene Data'!E76))="","",OFFSET('Hygiene Data'!$E$13,0,10*ROW('Hygiene Data'!E76)))</f>
        <v/>
      </c>
      <c r="DU82" s="297" t="str">
        <f ca="true">+IF(OFFSET('Hygiene Data'!$F$11,0,10*ROW('Hygiene Data'!F76))="","",OFFSET('Hygiene Data'!$F$11,0,10*ROW('Hygiene Data'!F76)))</f>
        <v/>
      </c>
      <c r="DV82" s="297" t="str">
        <f ca="true">+IF(OFFSET('Hygiene Data'!$F$12,0,10*ROW('Hygiene Data'!F76))="","",OFFSET('Hygiene Data'!$F$12,0,10*ROW('Hygiene Data'!F76)))</f>
        <v/>
      </c>
      <c r="DW82" s="297" t="str">
        <f ca="true">+IF(OFFSET('Hygiene Data'!$F$13,0,10*ROW('Hygiene Data'!F76))="","",OFFSET('Hygiene Data'!$F$13,0,10*ROW('Hygiene Data'!F76)))</f>
        <v/>
      </c>
      <c r="DX82" s="297" t="str">
        <f ca="true">+IF(OFFSET('Hygiene Data'!$G$11,0,10*ROW('Hygiene Data'!G76))="","",OFFSET('Hygiene Data'!$G$11,0,10*ROW('Hygiene Data'!G76)))</f>
        <v/>
      </c>
      <c r="DY82" s="297" t="str">
        <f ca="true">+IF(OFFSET('Hygiene Data'!$G$12,0,10*ROW('Hygiene Data'!G76))="","",OFFSET('Hygiene Data'!$G$12,0,10*ROW('Hygiene Data'!G76)))</f>
        <v/>
      </c>
      <c r="DZ82" s="297" t="str">
        <f ca="true">+IF(OFFSET('Hygiene Data'!$G$13,0,10*ROW('Hygiene Data'!G76))="","",OFFSET('Hygiene Data'!$G$13,0,10*ROW('Hygiene Data'!G76)))</f>
        <v/>
      </c>
      <c r="EA82" s="297" t="str">
        <f ca="true">+IF(OFFSET('Hygiene Data'!$H$11,0,10*ROW('Hygiene Data'!H76))="","",OFFSET('Hygiene Data'!$H$11,0,10*ROW('Hygiene Data'!H76)))</f>
        <v/>
      </c>
      <c r="EB82" s="297" t="str">
        <f ca="true">+IF(OFFSET('Hygiene Data'!$H$12,0,10*ROW('Hygiene Data'!H76))="","",OFFSET('Hygiene Data'!$H$12,0,10*ROW('Hygiene Data'!H76)))</f>
        <v/>
      </c>
      <c r="EC82" s="297" t="str">
        <f ca="true">+IF(OFFSET('Hygiene Data'!$H$13,0,10*ROW('Hygiene Data'!H76))="","",OFFSET('Hygiene Data'!$H$13,0,10*ROW('Hygiene Data'!H76)))</f>
        <v/>
      </c>
      <c r="ED82" s="297" t="str">
        <f ca="true">+IF(OFFSET('Hygiene Data'!$I$11,0,10*ROW('Hygiene Data'!I76))="","",OFFSET('Hygiene Data'!$I$11,0,10*ROW('Hygiene Data'!I76)))</f>
        <v/>
      </c>
      <c r="EE82" s="297" t="str">
        <f ca="true">+IF(OFFSET('Hygiene Data'!$I$12,0,10*ROW('Hygiene Data'!I76))="","",OFFSET('Hygiene Data'!$I$12,0,10*ROW('Hygiene Data'!I76)))</f>
        <v/>
      </c>
      <c r="EF82" s="297"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53"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97"/>
      <c r="BS83" s="297" t="str">
        <f ca="true">+IF(OFFSET('Water Data'!$D$27,0,10*ROW('Water Data'!D77))="","",OFFSET('Water Data'!$D$27,0,10*ROW('Water Data'!D77)))</f>
        <v/>
      </c>
      <c r="BT83" s="297" t="str">
        <f ca="true">+IF(OFFSET('Water Data'!$D$28,0,10*ROW('Water Data'!D77))="","",OFFSET('Water Data'!$D$28,0,10*ROW('Water Data'!D77)))</f>
        <v/>
      </c>
      <c r="BU83" s="297" t="str">
        <f ca="true">+IF(OFFSET('Water Data'!$D$29,0,10*ROW('Water Data'!D77))="","",OFFSET('Water Data'!$D$29,0,10*ROW('Water Data'!D77)))</f>
        <v/>
      </c>
      <c r="BV83" s="297" t="str">
        <f ca="true">+IF(OFFSET('Water Data'!$E$27,0,10*ROW('Water Data'!E77))="","",OFFSET('Water Data'!$E$27,0,10*ROW('Water Data'!E77)))</f>
        <v/>
      </c>
      <c r="BW83" s="297" t="str">
        <f ca="true">+IF(OFFSET('Water Data'!$E$28,0,10*ROW('Water Data'!E77))="","",OFFSET('Water Data'!$E$28,0,10*ROW('Water Data'!E77)))</f>
        <v/>
      </c>
      <c r="BX83" s="297" t="str">
        <f ca="true">+IF(OFFSET('Water Data'!$E$29,0,10*ROW('Water Data'!E77))="","",OFFSET('Water Data'!$E$29,0,10*ROW('Water Data'!E77)))</f>
        <v/>
      </c>
      <c r="BY83" s="297" t="str">
        <f ca="true">+IF(OFFSET('Water Data'!$F$27,0,10*ROW('Water Data'!F77))="","",OFFSET('Water Data'!$F$27,0,10*ROW('Water Data'!F77)))</f>
        <v/>
      </c>
      <c r="BZ83" s="297" t="str">
        <f ca="true">+IF(OFFSET('Water Data'!$F$28,0,10*ROW('Water Data'!F77))="","",OFFSET('Water Data'!$F$28,0,10*ROW('Water Data'!F77)))</f>
        <v/>
      </c>
      <c r="CA83" s="297" t="str">
        <f ca="true">+IF(OFFSET('Water Data'!$F$29,0,10*ROW('Water Data'!F77))="","",OFFSET('Water Data'!$F$29,0,10*ROW('Water Data'!F77)))</f>
        <v/>
      </c>
      <c r="CB83" s="297" t="str">
        <f ca="true">+IF(OFFSET('Water Data'!$G$27,0,10*ROW('Water Data'!G77))="","",OFFSET('Water Data'!$G$27,0,10*ROW('Water Data'!G77)))</f>
        <v/>
      </c>
      <c r="CC83" s="297" t="str">
        <f ca="true">+IF(OFFSET('Water Data'!$G$28,0,10*ROW('Water Data'!G77))="","",OFFSET('Water Data'!$G$28,0,10*ROW('Water Data'!G77)))</f>
        <v/>
      </c>
      <c r="CD83" s="297" t="str">
        <f ca="true">+IF(OFFSET('Water Data'!$G$29,0,10*ROW('Water Data'!G77))="","",OFFSET('Water Data'!$G$29,0,10*ROW('Water Data'!G77)))</f>
        <v/>
      </c>
      <c r="CE83" s="297" t="str">
        <f ca="true">+IF(OFFSET('Water Data'!$H$27,0,10*ROW('Water Data'!H77))="","",OFFSET('Water Data'!$H$27,0,10*ROW('Water Data'!H77)))</f>
        <v/>
      </c>
      <c r="CF83" s="297" t="str">
        <f ca="true">+IF(OFFSET('Water Data'!$H$28,0,10*ROW('Water Data'!H77))="","",OFFSET('Water Data'!$H$28,0,10*ROW('Water Data'!H77)))</f>
        <v/>
      </c>
      <c r="CG83" s="297" t="str">
        <f ca="true">+IF(OFFSET('Water Data'!$H$29,0,10*ROW('Water Data'!H77))="","",OFFSET('Water Data'!$H$29,0,10*ROW('Water Data'!H77)))</f>
        <v/>
      </c>
      <c r="CH83" s="297" t="str">
        <f ca="true">+IF(OFFSET('Water Data'!$I$27,0,10*ROW('Water Data'!I77))="","",OFFSET('Water Data'!$I$27,0,10*ROW('Water Data'!I77)))</f>
        <v/>
      </c>
      <c r="CI83" s="297" t="str">
        <f ca="true">+IF(OFFSET('Water Data'!$I$28,0,10*ROW('Water Data'!I77))="","",OFFSET('Water Data'!$I$28,0,10*ROW('Water Data'!I77)))</f>
        <v/>
      </c>
      <c r="CJ83" s="297" t="str">
        <f ca="true">+IF(OFFSET('Water Data'!$I$29,0,10*ROW('Water Data'!I77))="","",OFFSET('Water Data'!$I$29,0,10*ROW('Water Data'!I77)))</f>
        <v/>
      </c>
      <c r="CK83" s="297" t="str">
        <f ca="true">+IF(OFFSET('Sanitation Data'!$D$28,0,10*ROW('Sanitation Data'!D77))="","",OFFSET('Sanitation Data'!$D$28,0,10*ROW('Sanitation Data'!D77)))</f>
        <v/>
      </c>
      <c r="CL83" s="297" t="str">
        <f ca="true">+IF(OFFSET('Sanitation Data'!$D$29,0,10*ROW('Sanitation Data'!D77))="","",OFFSET('Sanitation Data'!$D$29,0,10*ROW('Sanitation Data'!D77)))</f>
        <v/>
      </c>
      <c r="CM83" s="297" t="str">
        <f ca="true">+IF(OFFSET('Sanitation Data'!$D$30,0,10*ROW('Sanitation Data'!D77))="","",OFFSET('Sanitation Data'!$D$30,0,10*ROW('Sanitation Data'!D77)))</f>
        <v/>
      </c>
      <c r="CN83" s="297" t="str">
        <f ca="true">+IF(OFFSET('Sanitation Data'!$D$31,0,10*ROW('Sanitation Data'!D77))="","",OFFSET('Sanitation Data'!$D$31,0,10*ROW('Sanitation Data'!D77)))</f>
        <v/>
      </c>
      <c r="CO83" s="297" t="str">
        <f ca="true">+IF(OFFSET('Sanitation Data'!$D$32,0,10*ROW('Sanitation Data'!D77))="","",OFFSET('Sanitation Data'!$D$32,0,10*ROW('Sanitation Data'!D77)))</f>
        <v/>
      </c>
      <c r="CP83" s="297" t="str">
        <f ca="true">+IF(OFFSET('Sanitation Data'!$E$28,0,10*ROW('Sanitation Data'!E77))="","",OFFSET('Sanitation Data'!$E$28,0,10*ROW('Sanitation Data'!E77)))</f>
        <v/>
      </c>
      <c r="CQ83" s="297" t="str">
        <f ca="true">+IF(OFFSET('Sanitation Data'!$E$29,0,10*ROW('Sanitation Data'!E77))="","",OFFSET('Sanitation Data'!$E$29,0,10*ROW('Sanitation Data'!E77)))</f>
        <v/>
      </c>
      <c r="CR83" s="297" t="str">
        <f ca="true">+IF(OFFSET('Sanitation Data'!$E$30,0,10*ROW('Sanitation Data'!E77))="","",OFFSET('Sanitation Data'!$E$30,0,10*ROW('Sanitation Data'!E77)))</f>
        <v/>
      </c>
      <c r="CS83" s="297" t="str">
        <f ca="true">+IF(OFFSET('Sanitation Data'!$E$31,0,10*ROW('Sanitation Data'!E77))="","",OFFSET('Sanitation Data'!$E$31,0,10*ROW('Sanitation Data'!E77)))</f>
        <v/>
      </c>
      <c r="CT83" s="297" t="str">
        <f ca="true">+IF(OFFSET('Sanitation Data'!$E$32,0,10*ROW('Sanitation Data'!E77))="","",OFFSET('Sanitation Data'!$E$32,0,10*ROW('Sanitation Data'!E77)))</f>
        <v/>
      </c>
      <c r="CU83" s="297" t="str">
        <f ca="true">+IF(OFFSET('Sanitation Data'!$F$28,0,10*ROW('Sanitation Data'!F77))="","",OFFSET('Sanitation Data'!$F$28,0,10*ROW('Sanitation Data'!F77)))</f>
        <v/>
      </c>
      <c r="CV83" s="297" t="str">
        <f ca="true">+IF(OFFSET('Sanitation Data'!$F$29,0,10*ROW('Sanitation Data'!F77))="","",OFFSET('Sanitation Data'!$F$29,0,10*ROW('Sanitation Data'!F77)))</f>
        <v/>
      </c>
      <c r="CW83" s="297" t="str">
        <f ca="true">+IF(OFFSET('Sanitation Data'!$F$30,0,10*ROW('Sanitation Data'!F77))="","",OFFSET('Sanitation Data'!$F$30,0,10*ROW('Sanitation Data'!F77)))</f>
        <v/>
      </c>
      <c r="CX83" s="297" t="str">
        <f ca="true">+IF(OFFSET('Sanitation Data'!$F$31,0,10*ROW('Sanitation Data'!F77))="","",OFFSET('Sanitation Data'!$F$31,0,10*ROW('Sanitation Data'!F77)))</f>
        <v/>
      </c>
      <c r="CY83" s="297" t="str">
        <f ca="true">+IF(OFFSET('Sanitation Data'!$F$32,0,10*ROW('Sanitation Data'!F77))="","",OFFSET('Sanitation Data'!$F$32,0,10*ROW('Sanitation Data'!F77)))</f>
        <v/>
      </c>
      <c r="CZ83" s="297" t="str">
        <f ca="true">+IF(OFFSET('Sanitation Data'!$G$28,0,10*ROW('Sanitation Data'!G77))="","",OFFSET('Sanitation Data'!$G$28,0,10*ROW('Sanitation Data'!G77)))</f>
        <v/>
      </c>
      <c r="DA83" s="297" t="str">
        <f ca="true">+IF(OFFSET('Sanitation Data'!$G$29,0,10*ROW('Sanitation Data'!G77))="","",OFFSET('Sanitation Data'!$G$29,0,10*ROW('Sanitation Data'!G77)))</f>
        <v/>
      </c>
      <c r="DB83" s="297" t="str">
        <f ca="true">+IF(OFFSET('Sanitation Data'!$G$30,0,10*ROW('Sanitation Data'!G77))="","",OFFSET('Sanitation Data'!$G$30,0,10*ROW('Sanitation Data'!G77)))</f>
        <v/>
      </c>
      <c r="DC83" s="297" t="str">
        <f ca="true">+IF(OFFSET('Sanitation Data'!$G$31,0,10*ROW('Sanitation Data'!G77))="","",OFFSET('Sanitation Data'!$G$31,0,10*ROW('Sanitation Data'!G77)))</f>
        <v/>
      </c>
      <c r="DD83" s="297" t="str">
        <f ca="true">+IF(OFFSET('Sanitation Data'!$G$32,0,10*ROW('Sanitation Data'!G77))="","",OFFSET('Sanitation Data'!$G$32,0,10*ROW('Sanitation Data'!G77)))</f>
        <v/>
      </c>
      <c r="DE83" s="297" t="str">
        <f ca="true">+IF(OFFSET('Sanitation Data'!$H$28,0,10*ROW('Sanitation Data'!H77))="","",OFFSET('Sanitation Data'!$H$28,0,10*ROW('Sanitation Data'!H77)))</f>
        <v/>
      </c>
      <c r="DF83" s="297" t="str">
        <f ca="true">+IF(OFFSET('Sanitation Data'!$H$29,0,10*ROW('Sanitation Data'!H77))="","",OFFSET('Sanitation Data'!$H$29,0,10*ROW('Sanitation Data'!H77)))</f>
        <v/>
      </c>
      <c r="DG83" s="297" t="str">
        <f ca="true">+IF(OFFSET('Sanitation Data'!$H$30,0,10*ROW('Sanitation Data'!H77))="","",OFFSET('Sanitation Data'!$H$30,0,10*ROW('Sanitation Data'!H77)))</f>
        <v/>
      </c>
      <c r="DH83" s="297" t="str">
        <f ca="true">+IF(OFFSET('Sanitation Data'!$H$31,0,10*ROW('Sanitation Data'!H77))="","",OFFSET('Sanitation Data'!$H$31,0,10*ROW('Sanitation Data'!H77)))</f>
        <v/>
      </c>
      <c r="DI83" s="297" t="str">
        <f ca="true">+IF(OFFSET('Sanitation Data'!$H$32,0,10*ROW('Sanitation Data'!H77))="","",OFFSET('Sanitation Data'!$H$32,0,10*ROW('Sanitation Data'!H77)))</f>
        <v/>
      </c>
      <c r="DJ83" s="297" t="str">
        <f ca="true">+IF(OFFSET('Sanitation Data'!$I$28,0,10*ROW('Sanitation Data'!I77))="","",OFFSET('Sanitation Data'!$I$28,0,10*ROW('Sanitation Data'!I77)))</f>
        <v/>
      </c>
      <c r="DK83" s="297" t="str">
        <f ca="true">+IF(OFFSET('Sanitation Data'!$I$29,0,10*ROW('Sanitation Data'!I77))="","",OFFSET('Sanitation Data'!$I$29,0,10*ROW('Sanitation Data'!I77)))</f>
        <v/>
      </c>
      <c r="DL83" s="297" t="str">
        <f ca="true">+IF(OFFSET('Sanitation Data'!$I$30,0,10*ROW('Sanitation Data'!I77))="","",OFFSET('Sanitation Data'!$I$30,0,10*ROW('Sanitation Data'!I77)))</f>
        <v/>
      </c>
      <c r="DM83" s="297" t="str">
        <f ca="true">+IF(OFFSET('Sanitation Data'!$I$31,0,10*ROW('Sanitation Data'!I77))="","",OFFSET('Sanitation Data'!$I$31,0,10*ROW('Sanitation Data'!I77)))</f>
        <v/>
      </c>
      <c r="DN83" s="297" t="str">
        <f ca="true">+IF(OFFSET('Sanitation Data'!$I$32,0,10*ROW('Sanitation Data'!I77))="","",OFFSET('Sanitation Data'!$I$32,0,10*ROW('Sanitation Data'!I77)))</f>
        <v/>
      </c>
      <c r="DO83" s="297" t="str">
        <f ca="true">+IF(OFFSET('Hygiene Data'!$D$11,0,10*ROW('Hygiene Data'!D77))="","",OFFSET('Hygiene Data'!$D$11,0,10*ROW('Hygiene Data'!D77)))</f>
        <v/>
      </c>
      <c r="DP83" s="297" t="str">
        <f ca="true">+IF(OFFSET('Hygiene Data'!$D$12,0,10*ROW('Hygiene Data'!D77))="","",OFFSET('Hygiene Data'!$D$12,0,10*ROW('Hygiene Data'!D77)))</f>
        <v/>
      </c>
      <c r="DQ83" s="297" t="str">
        <f ca="true">+IF(OFFSET('Hygiene Data'!$D$13,0,10*ROW('Hygiene Data'!D77))="","",OFFSET('Hygiene Data'!$D$13,0,10*ROW('Hygiene Data'!D77)))</f>
        <v/>
      </c>
      <c r="DR83" s="297" t="str">
        <f ca="true">+IF(OFFSET('Hygiene Data'!$E$11,0,10*ROW('Hygiene Data'!E77))="","",OFFSET('Hygiene Data'!$E$11,0,10*ROW('Hygiene Data'!E77)))</f>
        <v/>
      </c>
      <c r="DS83" s="297" t="str">
        <f ca="true">+IF(OFFSET('Hygiene Data'!$E$12,0,10*ROW('Hygiene Data'!E77))="","",OFFSET('Hygiene Data'!$E$12,0,10*ROW('Hygiene Data'!E77)))</f>
        <v/>
      </c>
      <c r="DT83" s="297" t="str">
        <f ca="true">+IF(OFFSET('Hygiene Data'!$E$13,0,10*ROW('Hygiene Data'!E77))="","",OFFSET('Hygiene Data'!$E$13,0,10*ROW('Hygiene Data'!E77)))</f>
        <v/>
      </c>
      <c r="DU83" s="297" t="str">
        <f ca="true">+IF(OFFSET('Hygiene Data'!$F$11,0,10*ROW('Hygiene Data'!F77))="","",OFFSET('Hygiene Data'!$F$11,0,10*ROW('Hygiene Data'!F77)))</f>
        <v/>
      </c>
      <c r="DV83" s="297" t="str">
        <f ca="true">+IF(OFFSET('Hygiene Data'!$F$12,0,10*ROW('Hygiene Data'!F77))="","",OFFSET('Hygiene Data'!$F$12,0,10*ROW('Hygiene Data'!F77)))</f>
        <v/>
      </c>
      <c r="DW83" s="297" t="str">
        <f ca="true">+IF(OFFSET('Hygiene Data'!$F$13,0,10*ROW('Hygiene Data'!F77))="","",OFFSET('Hygiene Data'!$F$13,0,10*ROW('Hygiene Data'!F77)))</f>
        <v/>
      </c>
      <c r="DX83" s="297" t="str">
        <f ca="true">+IF(OFFSET('Hygiene Data'!$G$11,0,10*ROW('Hygiene Data'!G77))="","",OFFSET('Hygiene Data'!$G$11,0,10*ROW('Hygiene Data'!G77)))</f>
        <v/>
      </c>
      <c r="DY83" s="297" t="str">
        <f ca="true">+IF(OFFSET('Hygiene Data'!$G$12,0,10*ROW('Hygiene Data'!G77))="","",OFFSET('Hygiene Data'!$G$12,0,10*ROW('Hygiene Data'!G77)))</f>
        <v/>
      </c>
      <c r="DZ83" s="297" t="str">
        <f ca="true">+IF(OFFSET('Hygiene Data'!$G$13,0,10*ROW('Hygiene Data'!G77))="","",OFFSET('Hygiene Data'!$G$13,0,10*ROW('Hygiene Data'!G77)))</f>
        <v/>
      </c>
      <c r="EA83" s="297" t="str">
        <f ca="true">+IF(OFFSET('Hygiene Data'!$H$11,0,10*ROW('Hygiene Data'!H77))="","",OFFSET('Hygiene Data'!$H$11,0,10*ROW('Hygiene Data'!H77)))</f>
        <v/>
      </c>
      <c r="EB83" s="297" t="str">
        <f ca="true">+IF(OFFSET('Hygiene Data'!$H$12,0,10*ROW('Hygiene Data'!H77))="","",OFFSET('Hygiene Data'!$H$12,0,10*ROW('Hygiene Data'!H77)))</f>
        <v/>
      </c>
      <c r="EC83" s="297" t="str">
        <f ca="true">+IF(OFFSET('Hygiene Data'!$H$13,0,10*ROW('Hygiene Data'!H77))="","",OFFSET('Hygiene Data'!$H$13,0,10*ROW('Hygiene Data'!H77)))</f>
        <v/>
      </c>
      <c r="ED83" s="297" t="str">
        <f ca="true">+IF(OFFSET('Hygiene Data'!$I$11,0,10*ROW('Hygiene Data'!I77))="","",OFFSET('Hygiene Data'!$I$11,0,10*ROW('Hygiene Data'!I77)))</f>
        <v/>
      </c>
      <c r="EE83" s="297" t="str">
        <f ca="true">+IF(OFFSET('Hygiene Data'!$I$12,0,10*ROW('Hygiene Data'!I77))="","",OFFSET('Hygiene Data'!$I$12,0,10*ROW('Hygiene Data'!I77)))</f>
        <v/>
      </c>
      <c r="EF83" s="297"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53"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97"/>
      <c r="BS84" s="297" t="str">
        <f ca="true">+IF(OFFSET('Water Data'!$D$27,0,10*ROW('Water Data'!D78))="","",OFFSET('Water Data'!$D$27,0,10*ROW('Water Data'!D78)))</f>
        <v/>
      </c>
      <c r="BT84" s="297" t="str">
        <f ca="true">+IF(OFFSET('Water Data'!$D$28,0,10*ROW('Water Data'!D78))="","",OFFSET('Water Data'!$D$28,0,10*ROW('Water Data'!D78)))</f>
        <v/>
      </c>
      <c r="BU84" s="297" t="str">
        <f ca="true">+IF(OFFSET('Water Data'!$D$29,0,10*ROW('Water Data'!D78))="","",OFFSET('Water Data'!$D$29,0,10*ROW('Water Data'!D78)))</f>
        <v/>
      </c>
      <c r="BV84" s="297" t="str">
        <f ca="true">+IF(OFFSET('Water Data'!$E$27,0,10*ROW('Water Data'!E78))="","",OFFSET('Water Data'!$E$27,0,10*ROW('Water Data'!E78)))</f>
        <v/>
      </c>
      <c r="BW84" s="297" t="str">
        <f ca="true">+IF(OFFSET('Water Data'!$E$28,0,10*ROW('Water Data'!E78))="","",OFFSET('Water Data'!$E$28,0,10*ROW('Water Data'!E78)))</f>
        <v/>
      </c>
      <c r="BX84" s="297" t="str">
        <f ca="true">+IF(OFFSET('Water Data'!$E$29,0,10*ROW('Water Data'!E78))="","",OFFSET('Water Data'!$E$29,0,10*ROW('Water Data'!E78)))</f>
        <v/>
      </c>
      <c r="BY84" s="297" t="str">
        <f ca="true">+IF(OFFSET('Water Data'!$F$27,0,10*ROW('Water Data'!F78))="","",OFFSET('Water Data'!$F$27,0,10*ROW('Water Data'!F78)))</f>
        <v/>
      </c>
      <c r="BZ84" s="297" t="str">
        <f ca="true">+IF(OFFSET('Water Data'!$F$28,0,10*ROW('Water Data'!F78))="","",OFFSET('Water Data'!$F$28,0,10*ROW('Water Data'!F78)))</f>
        <v/>
      </c>
      <c r="CA84" s="297" t="str">
        <f ca="true">+IF(OFFSET('Water Data'!$F$29,0,10*ROW('Water Data'!F78))="","",OFFSET('Water Data'!$F$29,0,10*ROW('Water Data'!F78)))</f>
        <v/>
      </c>
      <c r="CB84" s="297" t="str">
        <f ca="true">+IF(OFFSET('Water Data'!$G$27,0,10*ROW('Water Data'!G78))="","",OFFSET('Water Data'!$G$27,0,10*ROW('Water Data'!G78)))</f>
        <v/>
      </c>
      <c r="CC84" s="297" t="str">
        <f ca="true">+IF(OFFSET('Water Data'!$G$28,0,10*ROW('Water Data'!G78))="","",OFFSET('Water Data'!$G$28,0,10*ROW('Water Data'!G78)))</f>
        <v/>
      </c>
      <c r="CD84" s="297" t="str">
        <f ca="true">+IF(OFFSET('Water Data'!$G$29,0,10*ROW('Water Data'!G78))="","",OFFSET('Water Data'!$G$29,0,10*ROW('Water Data'!G78)))</f>
        <v/>
      </c>
      <c r="CE84" s="297" t="str">
        <f ca="true">+IF(OFFSET('Water Data'!$H$27,0,10*ROW('Water Data'!H78))="","",OFFSET('Water Data'!$H$27,0,10*ROW('Water Data'!H78)))</f>
        <v/>
      </c>
      <c r="CF84" s="297" t="str">
        <f ca="true">+IF(OFFSET('Water Data'!$H$28,0,10*ROW('Water Data'!H78))="","",OFFSET('Water Data'!$H$28,0,10*ROW('Water Data'!H78)))</f>
        <v/>
      </c>
      <c r="CG84" s="297" t="str">
        <f ca="true">+IF(OFFSET('Water Data'!$H$29,0,10*ROW('Water Data'!H78))="","",OFFSET('Water Data'!$H$29,0,10*ROW('Water Data'!H78)))</f>
        <v/>
      </c>
      <c r="CH84" s="297" t="str">
        <f ca="true">+IF(OFFSET('Water Data'!$I$27,0,10*ROW('Water Data'!I78))="","",OFFSET('Water Data'!$I$27,0,10*ROW('Water Data'!I78)))</f>
        <v/>
      </c>
      <c r="CI84" s="297" t="str">
        <f ca="true">+IF(OFFSET('Water Data'!$I$28,0,10*ROW('Water Data'!I78))="","",OFFSET('Water Data'!$I$28,0,10*ROW('Water Data'!I78)))</f>
        <v/>
      </c>
      <c r="CJ84" s="297" t="str">
        <f ca="true">+IF(OFFSET('Water Data'!$I$29,0,10*ROW('Water Data'!I78))="","",OFFSET('Water Data'!$I$29,0,10*ROW('Water Data'!I78)))</f>
        <v/>
      </c>
      <c r="CK84" s="297" t="str">
        <f ca="true">+IF(OFFSET('Sanitation Data'!$D$28,0,10*ROW('Sanitation Data'!D78))="","",OFFSET('Sanitation Data'!$D$28,0,10*ROW('Sanitation Data'!D78)))</f>
        <v/>
      </c>
      <c r="CL84" s="297" t="str">
        <f ca="true">+IF(OFFSET('Sanitation Data'!$D$29,0,10*ROW('Sanitation Data'!D78))="","",OFFSET('Sanitation Data'!$D$29,0,10*ROW('Sanitation Data'!D78)))</f>
        <v/>
      </c>
      <c r="CM84" s="297" t="str">
        <f ca="true">+IF(OFFSET('Sanitation Data'!$D$30,0,10*ROW('Sanitation Data'!D78))="","",OFFSET('Sanitation Data'!$D$30,0,10*ROW('Sanitation Data'!D78)))</f>
        <v/>
      </c>
      <c r="CN84" s="297" t="str">
        <f ca="true">+IF(OFFSET('Sanitation Data'!$D$31,0,10*ROW('Sanitation Data'!D78))="","",OFFSET('Sanitation Data'!$D$31,0,10*ROW('Sanitation Data'!D78)))</f>
        <v/>
      </c>
      <c r="CO84" s="297" t="str">
        <f ca="true">+IF(OFFSET('Sanitation Data'!$D$32,0,10*ROW('Sanitation Data'!D78))="","",OFFSET('Sanitation Data'!$D$32,0,10*ROW('Sanitation Data'!D78)))</f>
        <v/>
      </c>
      <c r="CP84" s="297" t="str">
        <f ca="true">+IF(OFFSET('Sanitation Data'!$E$28,0,10*ROW('Sanitation Data'!E78))="","",OFFSET('Sanitation Data'!$E$28,0,10*ROW('Sanitation Data'!E78)))</f>
        <v/>
      </c>
      <c r="CQ84" s="297" t="str">
        <f ca="true">+IF(OFFSET('Sanitation Data'!$E$29,0,10*ROW('Sanitation Data'!E78))="","",OFFSET('Sanitation Data'!$E$29,0,10*ROW('Sanitation Data'!E78)))</f>
        <v/>
      </c>
      <c r="CR84" s="297" t="str">
        <f ca="true">+IF(OFFSET('Sanitation Data'!$E$30,0,10*ROW('Sanitation Data'!E78))="","",OFFSET('Sanitation Data'!$E$30,0,10*ROW('Sanitation Data'!E78)))</f>
        <v/>
      </c>
      <c r="CS84" s="297" t="str">
        <f ca="true">+IF(OFFSET('Sanitation Data'!$E$31,0,10*ROW('Sanitation Data'!E78))="","",OFFSET('Sanitation Data'!$E$31,0,10*ROW('Sanitation Data'!E78)))</f>
        <v/>
      </c>
      <c r="CT84" s="297" t="str">
        <f ca="true">+IF(OFFSET('Sanitation Data'!$E$32,0,10*ROW('Sanitation Data'!E78))="","",OFFSET('Sanitation Data'!$E$32,0,10*ROW('Sanitation Data'!E78)))</f>
        <v/>
      </c>
      <c r="CU84" s="297" t="str">
        <f ca="true">+IF(OFFSET('Sanitation Data'!$F$28,0,10*ROW('Sanitation Data'!F78))="","",OFFSET('Sanitation Data'!$F$28,0,10*ROW('Sanitation Data'!F78)))</f>
        <v/>
      </c>
      <c r="CV84" s="297" t="str">
        <f ca="true">+IF(OFFSET('Sanitation Data'!$F$29,0,10*ROW('Sanitation Data'!F78))="","",OFFSET('Sanitation Data'!$F$29,0,10*ROW('Sanitation Data'!F78)))</f>
        <v/>
      </c>
      <c r="CW84" s="297" t="str">
        <f ca="true">+IF(OFFSET('Sanitation Data'!$F$30,0,10*ROW('Sanitation Data'!F78))="","",OFFSET('Sanitation Data'!$F$30,0,10*ROW('Sanitation Data'!F78)))</f>
        <v/>
      </c>
      <c r="CX84" s="297" t="str">
        <f ca="true">+IF(OFFSET('Sanitation Data'!$F$31,0,10*ROW('Sanitation Data'!F78))="","",OFFSET('Sanitation Data'!$F$31,0,10*ROW('Sanitation Data'!F78)))</f>
        <v/>
      </c>
      <c r="CY84" s="297" t="str">
        <f ca="true">+IF(OFFSET('Sanitation Data'!$F$32,0,10*ROW('Sanitation Data'!F78))="","",OFFSET('Sanitation Data'!$F$32,0,10*ROW('Sanitation Data'!F78)))</f>
        <v/>
      </c>
      <c r="CZ84" s="297" t="str">
        <f ca="true">+IF(OFFSET('Sanitation Data'!$G$28,0,10*ROW('Sanitation Data'!G78))="","",OFFSET('Sanitation Data'!$G$28,0,10*ROW('Sanitation Data'!G78)))</f>
        <v/>
      </c>
      <c r="DA84" s="297" t="str">
        <f ca="true">+IF(OFFSET('Sanitation Data'!$G$29,0,10*ROW('Sanitation Data'!G78))="","",OFFSET('Sanitation Data'!$G$29,0,10*ROW('Sanitation Data'!G78)))</f>
        <v/>
      </c>
      <c r="DB84" s="297" t="str">
        <f ca="true">+IF(OFFSET('Sanitation Data'!$G$30,0,10*ROW('Sanitation Data'!G78))="","",OFFSET('Sanitation Data'!$G$30,0,10*ROW('Sanitation Data'!G78)))</f>
        <v/>
      </c>
      <c r="DC84" s="297" t="str">
        <f ca="true">+IF(OFFSET('Sanitation Data'!$G$31,0,10*ROW('Sanitation Data'!G78))="","",OFFSET('Sanitation Data'!$G$31,0,10*ROW('Sanitation Data'!G78)))</f>
        <v/>
      </c>
      <c r="DD84" s="297" t="str">
        <f ca="true">+IF(OFFSET('Sanitation Data'!$G$32,0,10*ROW('Sanitation Data'!G78))="","",OFFSET('Sanitation Data'!$G$32,0,10*ROW('Sanitation Data'!G78)))</f>
        <v/>
      </c>
      <c r="DE84" s="297" t="str">
        <f ca="true">+IF(OFFSET('Sanitation Data'!$H$28,0,10*ROW('Sanitation Data'!H78))="","",OFFSET('Sanitation Data'!$H$28,0,10*ROW('Sanitation Data'!H78)))</f>
        <v/>
      </c>
      <c r="DF84" s="297" t="str">
        <f ca="true">+IF(OFFSET('Sanitation Data'!$H$29,0,10*ROW('Sanitation Data'!H78))="","",OFFSET('Sanitation Data'!$H$29,0,10*ROW('Sanitation Data'!H78)))</f>
        <v/>
      </c>
      <c r="DG84" s="297" t="str">
        <f ca="true">+IF(OFFSET('Sanitation Data'!$H$30,0,10*ROW('Sanitation Data'!H78))="","",OFFSET('Sanitation Data'!$H$30,0,10*ROW('Sanitation Data'!H78)))</f>
        <v/>
      </c>
      <c r="DH84" s="297" t="str">
        <f ca="true">+IF(OFFSET('Sanitation Data'!$H$31,0,10*ROW('Sanitation Data'!H78))="","",OFFSET('Sanitation Data'!$H$31,0,10*ROW('Sanitation Data'!H78)))</f>
        <v/>
      </c>
      <c r="DI84" s="297" t="str">
        <f ca="true">+IF(OFFSET('Sanitation Data'!$H$32,0,10*ROW('Sanitation Data'!H78))="","",OFFSET('Sanitation Data'!$H$32,0,10*ROW('Sanitation Data'!H78)))</f>
        <v/>
      </c>
      <c r="DJ84" s="297" t="str">
        <f ca="true">+IF(OFFSET('Sanitation Data'!$I$28,0,10*ROW('Sanitation Data'!I78))="","",OFFSET('Sanitation Data'!$I$28,0,10*ROW('Sanitation Data'!I78)))</f>
        <v/>
      </c>
      <c r="DK84" s="297" t="str">
        <f ca="true">+IF(OFFSET('Sanitation Data'!$I$29,0,10*ROW('Sanitation Data'!I78))="","",OFFSET('Sanitation Data'!$I$29,0,10*ROW('Sanitation Data'!I78)))</f>
        <v/>
      </c>
      <c r="DL84" s="297" t="str">
        <f ca="true">+IF(OFFSET('Sanitation Data'!$I$30,0,10*ROW('Sanitation Data'!I78))="","",OFFSET('Sanitation Data'!$I$30,0,10*ROW('Sanitation Data'!I78)))</f>
        <v/>
      </c>
      <c r="DM84" s="297" t="str">
        <f ca="true">+IF(OFFSET('Sanitation Data'!$I$31,0,10*ROW('Sanitation Data'!I78))="","",OFFSET('Sanitation Data'!$I$31,0,10*ROW('Sanitation Data'!I78)))</f>
        <v/>
      </c>
      <c r="DN84" s="297" t="str">
        <f ca="true">+IF(OFFSET('Sanitation Data'!$I$32,0,10*ROW('Sanitation Data'!I78))="","",OFFSET('Sanitation Data'!$I$32,0,10*ROW('Sanitation Data'!I78)))</f>
        <v/>
      </c>
      <c r="DO84" s="297" t="str">
        <f ca="true">+IF(OFFSET('Hygiene Data'!$D$11,0,10*ROW('Hygiene Data'!D78))="","",OFFSET('Hygiene Data'!$D$11,0,10*ROW('Hygiene Data'!D78)))</f>
        <v/>
      </c>
      <c r="DP84" s="297" t="str">
        <f ca="true">+IF(OFFSET('Hygiene Data'!$D$12,0,10*ROW('Hygiene Data'!D78))="","",OFFSET('Hygiene Data'!$D$12,0,10*ROW('Hygiene Data'!D78)))</f>
        <v/>
      </c>
      <c r="DQ84" s="297" t="str">
        <f ca="true">+IF(OFFSET('Hygiene Data'!$D$13,0,10*ROW('Hygiene Data'!D78))="","",OFFSET('Hygiene Data'!$D$13,0,10*ROW('Hygiene Data'!D78)))</f>
        <v/>
      </c>
      <c r="DR84" s="297" t="str">
        <f ca="true">+IF(OFFSET('Hygiene Data'!$E$11,0,10*ROW('Hygiene Data'!E78))="","",OFFSET('Hygiene Data'!$E$11,0,10*ROW('Hygiene Data'!E78)))</f>
        <v/>
      </c>
      <c r="DS84" s="297" t="str">
        <f ca="true">+IF(OFFSET('Hygiene Data'!$E$12,0,10*ROW('Hygiene Data'!E78))="","",OFFSET('Hygiene Data'!$E$12,0,10*ROW('Hygiene Data'!E78)))</f>
        <v/>
      </c>
      <c r="DT84" s="297" t="str">
        <f ca="true">+IF(OFFSET('Hygiene Data'!$E$13,0,10*ROW('Hygiene Data'!E78))="","",OFFSET('Hygiene Data'!$E$13,0,10*ROW('Hygiene Data'!E78)))</f>
        <v/>
      </c>
      <c r="DU84" s="297" t="str">
        <f ca="true">+IF(OFFSET('Hygiene Data'!$F$11,0,10*ROW('Hygiene Data'!F78))="","",OFFSET('Hygiene Data'!$F$11,0,10*ROW('Hygiene Data'!F78)))</f>
        <v/>
      </c>
      <c r="DV84" s="297" t="str">
        <f ca="true">+IF(OFFSET('Hygiene Data'!$F$12,0,10*ROW('Hygiene Data'!F78))="","",OFFSET('Hygiene Data'!$F$12,0,10*ROW('Hygiene Data'!F78)))</f>
        <v/>
      </c>
      <c r="DW84" s="297" t="str">
        <f ca="true">+IF(OFFSET('Hygiene Data'!$F$13,0,10*ROW('Hygiene Data'!F78))="","",OFFSET('Hygiene Data'!$F$13,0,10*ROW('Hygiene Data'!F78)))</f>
        <v/>
      </c>
      <c r="DX84" s="297" t="str">
        <f ca="true">+IF(OFFSET('Hygiene Data'!$G$11,0,10*ROW('Hygiene Data'!G78))="","",OFFSET('Hygiene Data'!$G$11,0,10*ROW('Hygiene Data'!G78)))</f>
        <v/>
      </c>
      <c r="DY84" s="297" t="str">
        <f ca="true">+IF(OFFSET('Hygiene Data'!$G$12,0,10*ROW('Hygiene Data'!G78))="","",OFFSET('Hygiene Data'!$G$12,0,10*ROW('Hygiene Data'!G78)))</f>
        <v/>
      </c>
      <c r="DZ84" s="297" t="str">
        <f ca="true">+IF(OFFSET('Hygiene Data'!$G$13,0,10*ROW('Hygiene Data'!G78))="","",OFFSET('Hygiene Data'!$G$13,0,10*ROW('Hygiene Data'!G78)))</f>
        <v/>
      </c>
      <c r="EA84" s="297" t="str">
        <f ca="true">+IF(OFFSET('Hygiene Data'!$H$11,0,10*ROW('Hygiene Data'!H78))="","",OFFSET('Hygiene Data'!$H$11,0,10*ROW('Hygiene Data'!H78)))</f>
        <v/>
      </c>
      <c r="EB84" s="297" t="str">
        <f ca="true">+IF(OFFSET('Hygiene Data'!$H$12,0,10*ROW('Hygiene Data'!H78))="","",OFFSET('Hygiene Data'!$H$12,0,10*ROW('Hygiene Data'!H78)))</f>
        <v/>
      </c>
      <c r="EC84" s="297" t="str">
        <f ca="true">+IF(OFFSET('Hygiene Data'!$H$13,0,10*ROW('Hygiene Data'!H78))="","",OFFSET('Hygiene Data'!$H$13,0,10*ROW('Hygiene Data'!H78)))</f>
        <v/>
      </c>
      <c r="ED84" s="297" t="str">
        <f ca="true">+IF(OFFSET('Hygiene Data'!$I$11,0,10*ROW('Hygiene Data'!I78))="","",OFFSET('Hygiene Data'!$I$11,0,10*ROW('Hygiene Data'!I78)))</f>
        <v/>
      </c>
      <c r="EE84" s="297" t="str">
        <f ca="true">+IF(OFFSET('Hygiene Data'!$I$12,0,10*ROW('Hygiene Data'!I78))="","",OFFSET('Hygiene Data'!$I$12,0,10*ROW('Hygiene Data'!I78)))</f>
        <v/>
      </c>
      <c r="EF84" s="297"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53"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97"/>
      <c r="BS85" s="297" t="str">
        <f ca="true">+IF(OFFSET('Water Data'!$D$27,0,10*ROW('Water Data'!D79))="","",OFFSET('Water Data'!$D$27,0,10*ROW('Water Data'!D79)))</f>
        <v/>
      </c>
      <c r="BT85" s="297" t="str">
        <f ca="true">+IF(OFFSET('Water Data'!$D$28,0,10*ROW('Water Data'!D79))="","",OFFSET('Water Data'!$D$28,0,10*ROW('Water Data'!D79)))</f>
        <v/>
      </c>
      <c r="BU85" s="297" t="str">
        <f ca="true">+IF(OFFSET('Water Data'!$D$29,0,10*ROW('Water Data'!D79))="","",OFFSET('Water Data'!$D$29,0,10*ROW('Water Data'!D79)))</f>
        <v/>
      </c>
      <c r="BV85" s="297" t="str">
        <f ca="true">+IF(OFFSET('Water Data'!$E$27,0,10*ROW('Water Data'!E79))="","",OFFSET('Water Data'!$E$27,0,10*ROW('Water Data'!E79)))</f>
        <v/>
      </c>
      <c r="BW85" s="297" t="str">
        <f ca="true">+IF(OFFSET('Water Data'!$E$28,0,10*ROW('Water Data'!E79))="","",OFFSET('Water Data'!$E$28,0,10*ROW('Water Data'!E79)))</f>
        <v/>
      </c>
      <c r="BX85" s="297" t="str">
        <f ca="true">+IF(OFFSET('Water Data'!$E$29,0,10*ROW('Water Data'!E79))="","",OFFSET('Water Data'!$E$29,0,10*ROW('Water Data'!E79)))</f>
        <v/>
      </c>
      <c r="BY85" s="297" t="str">
        <f ca="true">+IF(OFFSET('Water Data'!$F$27,0,10*ROW('Water Data'!F79))="","",OFFSET('Water Data'!$F$27,0,10*ROW('Water Data'!F79)))</f>
        <v/>
      </c>
      <c r="BZ85" s="297" t="str">
        <f ca="true">+IF(OFFSET('Water Data'!$F$28,0,10*ROW('Water Data'!F79))="","",OFFSET('Water Data'!$F$28,0,10*ROW('Water Data'!F79)))</f>
        <v/>
      </c>
      <c r="CA85" s="297" t="str">
        <f ca="true">+IF(OFFSET('Water Data'!$F$29,0,10*ROW('Water Data'!F79))="","",OFFSET('Water Data'!$F$29,0,10*ROW('Water Data'!F79)))</f>
        <v/>
      </c>
      <c r="CB85" s="297" t="str">
        <f ca="true">+IF(OFFSET('Water Data'!$G$27,0,10*ROW('Water Data'!G79))="","",OFFSET('Water Data'!$G$27,0,10*ROW('Water Data'!G79)))</f>
        <v/>
      </c>
      <c r="CC85" s="297" t="str">
        <f ca="true">+IF(OFFSET('Water Data'!$G$28,0,10*ROW('Water Data'!G79))="","",OFFSET('Water Data'!$G$28,0,10*ROW('Water Data'!G79)))</f>
        <v/>
      </c>
      <c r="CD85" s="297" t="str">
        <f ca="true">+IF(OFFSET('Water Data'!$G$29,0,10*ROW('Water Data'!G79))="","",OFFSET('Water Data'!$G$29,0,10*ROW('Water Data'!G79)))</f>
        <v/>
      </c>
      <c r="CE85" s="297" t="str">
        <f ca="true">+IF(OFFSET('Water Data'!$H$27,0,10*ROW('Water Data'!H79))="","",OFFSET('Water Data'!$H$27,0,10*ROW('Water Data'!H79)))</f>
        <v/>
      </c>
      <c r="CF85" s="297" t="str">
        <f ca="true">+IF(OFFSET('Water Data'!$H$28,0,10*ROW('Water Data'!H79))="","",OFFSET('Water Data'!$H$28,0,10*ROW('Water Data'!H79)))</f>
        <v/>
      </c>
      <c r="CG85" s="297" t="str">
        <f ca="true">+IF(OFFSET('Water Data'!$H$29,0,10*ROW('Water Data'!H79))="","",OFFSET('Water Data'!$H$29,0,10*ROW('Water Data'!H79)))</f>
        <v/>
      </c>
      <c r="CH85" s="297" t="str">
        <f ca="true">+IF(OFFSET('Water Data'!$I$27,0,10*ROW('Water Data'!I79))="","",OFFSET('Water Data'!$I$27,0,10*ROW('Water Data'!I79)))</f>
        <v/>
      </c>
      <c r="CI85" s="297" t="str">
        <f ca="true">+IF(OFFSET('Water Data'!$I$28,0,10*ROW('Water Data'!I79))="","",OFFSET('Water Data'!$I$28,0,10*ROW('Water Data'!I79)))</f>
        <v/>
      </c>
      <c r="CJ85" s="297" t="str">
        <f ca="true">+IF(OFFSET('Water Data'!$I$29,0,10*ROW('Water Data'!I79))="","",OFFSET('Water Data'!$I$29,0,10*ROW('Water Data'!I79)))</f>
        <v/>
      </c>
      <c r="CK85" s="297" t="str">
        <f ca="true">+IF(OFFSET('Sanitation Data'!$D$28,0,10*ROW('Sanitation Data'!D79))="","",OFFSET('Sanitation Data'!$D$28,0,10*ROW('Sanitation Data'!D79)))</f>
        <v/>
      </c>
      <c r="CL85" s="297" t="str">
        <f ca="true">+IF(OFFSET('Sanitation Data'!$D$29,0,10*ROW('Sanitation Data'!D79))="","",OFFSET('Sanitation Data'!$D$29,0,10*ROW('Sanitation Data'!D79)))</f>
        <v/>
      </c>
      <c r="CM85" s="297" t="str">
        <f ca="true">+IF(OFFSET('Sanitation Data'!$D$30,0,10*ROW('Sanitation Data'!D79))="","",OFFSET('Sanitation Data'!$D$30,0,10*ROW('Sanitation Data'!D79)))</f>
        <v/>
      </c>
      <c r="CN85" s="297" t="str">
        <f ca="true">+IF(OFFSET('Sanitation Data'!$D$31,0,10*ROW('Sanitation Data'!D79))="","",OFFSET('Sanitation Data'!$D$31,0,10*ROW('Sanitation Data'!D79)))</f>
        <v/>
      </c>
      <c r="CO85" s="297" t="str">
        <f ca="true">+IF(OFFSET('Sanitation Data'!$D$32,0,10*ROW('Sanitation Data'!D79))="","",OFFSET('Sanitation Data'!$D$32,0,10*ROW('Sanitation Data'!D79)))</f>
        <v/>
      </c>
      <c r="CP85" s="297" t="str">
        <f ca="true">+IF(OFFSET('Sanitation Data'!$E$28,0,10*ROW('Sanitation Data'!E79))="","",OFFSET('Sanitation Data'!$E$28,0,10*ROW('Sanitation Data'!E79)))</f>
        <v/>
      </c>
      <c r="CQ85" s="297" t="str">
        <f ca="true">+IF(OFFSET('Sanitation Data'!$E$29,0,10*ROW('Sanitation Data'!E79))="","",OFFSET('Sanitation Data'!$E$29,0,10*ROW('Sanitation Data'!E79)))</f>
        <v/>
      </c>
      <c r="CR85" s="297" t="str">
        <f ca="true">+IF(OFFSET('Sanitation Data'!$E$30,0,10*ROW('Sanitation Data'!E79))="","",OFFSET('Sanitation Data'!$E$30,0,10*ROW('Sanitation Data'!E79)))</f>
        <v/>
      </c>
      <c r="CS85" s="297" t="str">
        <f ca="true">+IF(OFFSET('Sanitation Data'!$E$31,0,10*ROW('Sanitation Data'!E79))="","",OFFSET('Sanitation Data'!$E$31,0,10*ROW('Sanitation Data'!E79)))</f>
        <v/>
      </c>
      <c r="CT85" s="297" t="str">
        <f ca="true">+IF(OFFSET('Sanitation Data'!$E$32,0,10*ROW('Sanitation Data'!E79))="","",OFFSET('Sanitation Data'!$E$32,0,10*ROW('Sanitation Data'!E79)))</f>
        <v/>
      </c>
      <c r="CU85" s="297" t="str">
        <f ca="true">+IF(OFFSET('Sanitation Data'!$F$28,0,10*ROW('Sanitation Data'!F79))="","",OFFSET('Sanitation Data'!$F$28,0,10*ROW('Sanitation Data'!F79)))</f>
        <v/>
      </c>
      <c r="CV85" s="297" t="str">
        <f ca="true">+IF(OFFSET('Sanitation Data'!$F$29,0,10*ROW('Sanitation Data'!F79))="","",OFFSET('Sanitation Data'!$F$29,0,10*ROW('Sanitation Data'!F79)))</f>
        <v/>
      </c>
      <c r="CW85" s="297" t="str">
        <f ca="true">+IF(OFFSET('Sanitation Data'!$F$30,0,10*ROW('Sanitation Data'!F79))="","",OFFSET('Sanitation Data'!$F$30,0,10*ROW('Sanitation Data'!F79)))</f>
        <v/>
      </c>
      <c r="CX85" s="297" t="str">
        <f ca="true">+IF(OFFSET('Sanitation Data'!$F$31,0,10*ROW('Sanitation Data'!F79))="","",OFFSET('Sanitation Data'!$F$31,0,10*ROW('Sanitation Data'!F79)))</f>
        <v/>
      </c>
      <c r="CY85" s="297" t="str">
        <f ca="true">+IF(OFFSET('Sanitation Data'!$F$32,0,10*ROW('Sanitation Data'!F79))="","",OFFSET('Sanitation Data'!$F$32,0,10*ROW('Sanitation Data'!F79)))</f>
        <v/>
      </c>
      <c r="CZ85" s="297" t="str">
        <f ca="true">+IF(OFFSET('Sanitation Data'!$G$28,0,10*ROW('Sanitation Data'!G79))="","",OFFSET('Sanitation Data'!$G$28,0,10*ROW('Sanitation Data'!G79)))</f>
        <v/>
      </c>
      <c r="DA85" s="297" t="str">
        <f ca="true">+IF(OFFSET('Sanitation Data'!$G$29,0,10*ROW('Sanitation Data'!G79))="","",OFFSET('Sanitation Data'!$G$29,0,10*ROW('Sanitation Data'!G79)))</f>
        <v/>
      </c>
      <c r="DB85" s="297" t="str">
        <f ca="true">+IF(OFFSET('Sanitation Data'!$G$30,0,10*ROW('Sanitation Data'!G79))="","",OFFSET('Sanitation Data'!$G$30,0,10*ROW('Sanitation Data'!G79)))</f>
        <v/>
      </c>
      <c r="DC85" s="297" t="str">
        <f ca="true">+IF(OFFSET('Sanitation Data'!$G$31,0,10*ROW('Sanitation Data'!G79))="","",OFFSET('Sanitation Data'!$G$31,0,10*ROW('Sanitation Data'!G79)))</f>
        <v/>
      </c>
      <c r="DD85" s="297" t="str">
        <f ca="true">+IF(OFFSET('Sanitation Data'!$G$32,0,10*ROW('Sanitation Data'!G79))="","",OFFSET('Sanitation Data'!$G$32,0,10*ROW('Sanitation Data'!G79)))</f>
        <v/>
      </c>
      <c r="DE85" s="297" t="str">
        <f ca="true">+IF(OFFSET('Sanitation Data'!$H$28,0,10*ROW('Sanitation Data'!H79))="","",OFFSET('Sanitation Data'!$H$28,0,10*ROW('Sanitation Data'!H79)))</f>
        <v/>
      </c>
      <c r="DF85" s="297" t="str">
        <f ca="true">+IF(OFFSET('Sanitation Data'!$H$29,0,10*ROW('Sanitation Data'!H79))="","",OFFSET('Sanitation Data'!$H$29,0,10*ROW('Sanitation Data'!H79)))</f>
        <v/>
      </c>
      <c r="DG85" s="297" t="str">
        <f ca="true">+IF(OFFSET('Sanitation Data'!$H$30,0,10*ROW('Sanitation Data'!H79))="","",OFFSET('Sanitation Data'!$H$30,0,10*ROW('Sanitation Data'!H79)))</f>
        <v/>
      </c>
      <c r="DH85" s="297" t="str">
        <f ca="true">+IF(OFFSET('Sanitation Data'!$H$31,0,10*ROW('Sanitation Data'!H79))="","",OFFSET('Sanitation Data'!$H$31,0,10*ROW('Sanitation Data'!H79)))</f>
        <v/>
      </c>
      <c r="DI85" s="297" t="str">
        <f ca="true">+IF(OFFSET('Sanitation Data'!$H$32,0,10*ROW('Sanitation Data'!H79))="","",OFFSET('Sanitation Data'!$H$32,0,10*ROW('Sanitation Data'!H79)))</f>
        <v/>
      </c>
      <c r="DJ85" s="297" t="str">
        <f ca="true">+IF(OFFSET('Sanitation Data'!$I$28,0,10*ROW('Sanitation Data'!I79))="","",OFFSET('Sanitation Data'!$I$28,0,10*ROW('Sanitation Data'!I79)))</f>
        <v/>
      </c>
      <c r="DK85" s="297" t="str">
        <f ca="true">+IF(OFFSET('Sanitation Data'!$I$29,0,10*ROW('Sanitation Data'!I79))="","",OFFSET('Sanitation Data'!$I$29,0,10*ROW('Sanitation Data'!I79)))</f>
        <v/>
      </c>
      <c r="DL85" s="297" t="str">
        <f ca="true">+IF(OFFSET('Sanitation Data'!$I$30,0,10*ROW('Sanitation Data'!I79))="","",OFFSET('Sanitation Data'!$I$30,0,10*ROW('Sanitation Data'!I79)))</f>
        <v/>
      </c>
      <c r="DM85" s="297" t="str">
        <f ca="true">+IF(OFFSET('Sanitation Data'!$I$31,0,10*ROW('Sanitation Data'!I79))="","",OFFSET('Sanitation Data'!$I$31,0,10*ROW('Sanitation Data'!I79)))</f>
        <v/>
      </c>
      <c r="DN85" s="297" t="str">
        <f ca="true">+IF(OFFSET('Sanitation Data'!$I$32,0,10*ROW('Sanitation Data'!I79))="","",OFFSET('Sanitation Data'!$I$32,0,10*ROW('Sanitation Data'!I79)))</f>
        <v/>
      </c>
      <c r="DO85" s="297" t="str">
        <f ca="true">+IF(OFFSET('Hygiene Data'!$D$11,0,10*ROW('Hygiene Data'!D79))="","",OFFSET('Hygiene Data'!$D$11,0,10*ROW('Hygiene Data'!D79)))</f>
        <v/>
      </c>
      <c r="DP85" s="297" t="str">
        <f ca="true">+IF(OFFSET('Hygiene Data'!$D$12,0,10*ROW('Hygiene Data'!D79))="","",OFFSET('Hygiene Data'!$D$12,0,10*ROW('Hygiene Data'!D79)))</f>
        <v/>
      </c>
      <c r="DQ85" s="297" t="str">
        <f ca="true">+IF(OFFSET('Hygiene Data'!$D$13,0,10*ROW('Hygiene Data'!D79))="","",OFFSET('Hygiene Data'!$D$13,0,10*ROW('Hygiene Data'!D79)))</f>
        <v/>
      </c>
      <c r="DR85" s="297" t="str">
        <f ca="true">+IF(OFFSET('Hygiene Data'!$E$11,0,10*ROW('Hygiene Data'!E79))="","",OFFSET('Hygiene Data'!$E$11,0,10*ROW('Hygiene Data'!E79)))</f>
        <v/>
      </c>
      <c r="DS85" s="297" t="str">
        <f ca="true">+IF(OFFSET('Hygiene Data'!$E$12,0,10*ROW('Hygiene Data'!E79))="","",OFFSET('Hygiene Data'!$E$12,0,10*ROW('Hygiene Data'!E79)))</f>
        <v/>
      </c>
      <c r="DT85" s="297" t="str">
        <f ca="true">+IF(OFFSET('Hygiene Data'!$E$13,0,10*ROW('Hygiene Data'!E79))="","",OFFSET('Hygiene Data'!$E$13,0,10*ROW('Hygiene Data'!E79)))</f>
        <v/>
      </c>
      <c r="DU85" s="297" t="str">
        <f ca="true">+IF(OFFSET('Hygiene Data'!$F$11,0,10*ROW('Hygiene Data'!F79))="","",OFFSET('Hygiene Data'!$F$11,0,10*ROW('Hygiene Data'!F79)))</f>
        <v/>
      </c>
      <c r="DV85" s="297" t="str">
        <f ca="true">+IF(OFFSET('Hygiene Data'!$F$12,0,10*ROW('Hygiene Data'!F79))="","",OFFSET('Hygiene Data'!$F$12,0,10*ROW('Hygiene Data'!F79)))</f>
        <v/>
      </c>
      <c r="DW85" s="297" t="str">
        <f ca="true">+IF(OFFSET('Hygiene Data'!$F$13,0,10*ROW('Hygiene Data'!F79))="","",OFFSET('Hygiene Data'!$F$13,0,10*ROW('Hygiene Data'!F79)))</f>
        <v/>
      </c>
      <c r="DX85" s="297" t="str">
        <f ca="true">+IF(OFFSET('Hygiene Data'!$G$11,0,10*ROW('Hygiene Data'!G79))="","",OFFSET('Hygiene Data'!$G$11,0,10*ROW('Hygiene Data'!G79)))</f>
        <v/>
      </c>
      <c r="DY85" s="297" t="str">
        <f ca="true">+IF(OFFSET('Hygiene Data'!$G$12,0,10*ROW('Hygiene Data'!G79))="","",OFFSET('Hygiene Data'!$G$12,0,10*ROW('Hygiene Data'!G79)))</f>
        <v/>
      </c>
      <c r="DZ85" s="297" t="str">
        <f ca="true">+IF(OFFSET('Hygiene Data'!$G$13,0,10*ROW('Hygiene Data'!G79))="","",OFFSET('Hygiene Data'!$G$13,0,10*ROW('Hygiene Data'!G79)))</f>
        <v/>
      </c>
      <c r="EA85" s="297" t="str">
        <f ca="true">+IF(OFFSET('Hygiene Data'!$H$11,0,10*ROW('Hygiene Data'!H79))="","",OFFSET('Hygiene Data'!$H$11,0,10*ROW('Hygiene Data'!H79)))</f>
        <v/>
      </c>
      <c r="EB85" s="297" t="str">
        <f ca="true">+IF(OFFSET('Hygiene Data'!$H$12,0,10*ROW('Hygiene Data'!H79))="","",OFFSET('Hygiene Data'!$H$12,0,10*ROW('Hygiene Data'!H79)))</f>
        <v/>
      </c>
      <c r="EC85" s="297" t="str">
        <f ca="true">+IF(OFFSET('Hygiene Data'!$H$13,0,10*ROW('Hygiene Data'!H79))="","",OFFSET('Hygiene Data'!$H$13,0,10*ROW('Hygiene Data'!H79)))</f>
        <v/>
      </c>
      <c r="ED85" s="297" t="str">
        <f ca="true">+IF(OFFSET('Hygiene Data'!$I$11,0,10*ROW('Hygiene Data'!I79))="","",OFFSET('Hygiene Data'!$I$11,0,10*ROW('Hygiene Data'!I79)))</f>
        <v/>
      </c>
      <c r="EE85" s="297" t="str">
        <f ca="true">+IF(OFFSET('Hygiene Data'!$I$12,0,10*ROW('Hygiene Data'!I79))="","",OFFSET('Hygiene Data'!$I$12,0,10*ROW('Hygiene Data'!I79)))</f>
        <v/>
      </c>
      <c r="EF85" s="297"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53"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97"/>
      <c r="BS86" s="297" t="str">
        <f ca="true">+IF(OFFSET('Water Data'!$D$27,0,10*ROW('Water Data'!D80))="","",OFFSET('Water Data'!$D$27,0,10*ROW('Water Data'!D80)))</f>
        <v/>
      </c>
      <c r="BT86" s="297" t="str">
        <f ca="true">+IF(OFFSET('Water Data'!$D$28,0,10*ROW('Water Data'!D80))="","",OFFSET('Water Data'!$D$28,0,10*ROW('Water Data'!D80)))</f>
        <v/>
      </c>
      <c r="BU86" s="297" t="str">
        <f ca="true">+IF(OFFSET('Water Data'!$D$29,0,10*ROW('Water Data'!D80))="","",OFFSET('Water Data'!$D$29,0,10*ROW('Water Data'!D80)))</f>
        <v/>
      </c>
      <c r="BV86" s="297" t="str">
        <f ca="true">+IF(OFFSET('Water Data'!$E$27,0,10*ROW('Water Data'!E80))="","",OFFSET('Water Data'!$E$27,0,10*ROW('Water Data'!E80)))</f>
        <v/>
      </c>
      <c r="BW86" s="297" t="str">
        <f ca="true">+IF(OFFSET('Water Data'!$E$28,0,10*ROW('Water Data'!E80))="","",OFFSET('Water Data'!$E$28,0,10*ROW('Water Data'!E80)))</f>
        <v/>
      </c>
      <c r="BX86" s="297" t="str">
        <f ca="true">+IF(OFFSET('Water Data'!$E$29,0,10*ROW('Water Data'!E80))="","",OFFSET('Water Data'!$E$29,0,10*ROW('Water Data'!E80)))</f>
        <v/>
      </c>
      <c r="BY86" s="297" t="str">
        <f ca="true">+IF(OFFSET('Water Data'!$F$27,0,10*ROW('Water Data'!F80))="","",OFFSET('Water Data'!$F$27,0,10*ROW('Water Data'!F80)))</f>
        <v/>
      </c>
      <c r="BZ86" s="297" t="str">
        <f ca="true">+IF(OFFSET('Water Data'!$F$28,0,10*ROW('Water Data'!F80))="","",OFFSET('Water Data'!$F$28,0,10*ROW('Water Data'!F80)))</f>
        <v/>
      </c>
      <c r="CA86" s="297" t="str">
        <f ca="true">+IF(OFFSET('Water Data'!$F$29,0,10*ROW('Water Data'!F80))="","",OFFSET('Water Data'!$F$29,0,10*ROW('Water Data'!F80)))</f>
        <v/>
      </c>
      <c r="CB86" s="297" t="str">
        <f ca="true">+IF(OFFSET('Water Data'!$G$27,0,10*ROW('Water Data'!G80))="","",OFFSET('Water Data'!$G$27,0,10*ROW('Water Data'!G80)))</f>
        <v/>
      </c>
      <c r="CC86" s="297" t="str">
        <f ca="true">+IF(OFFSET('Water Data'!$G$28,0,10*ROW('Water Data'!G80))="","",OFFSET('Water Data'!$G$28,0,10*ROW('Water Data'!G80)))</f>
        <v/>
      </c>
      <c r="CD86" s="297" t="str">
        <f ca="true">+IF(OFFSET('Water Data'!$G$29,0,10*ROW('Water Data'!G80))="","",OFFSET('Water Data'!$G$29,0,10*ROW('Water Data'!G80)))</f>
        <v/>
      </c>
      <c r="CE86" s="297" t="str">
        <f ca="true">+IF(OFFSET('Water Data'!$H$27,0,10*ROW('Water Data'!H80))="","",OFFSET('Water Data'!$H$27,0,10*ROW('Water Data'!H80)))</f>
        <v/>
      </c>
      <c r="CF86" s="297" t="str">
        <f ca="true">+IF(OFFSET('Water Data'!$H$28,0,10*ROW('Water Data'!H80))="","",OFFSET('Water Data'!$H$28,0,10*ROW('Water Data'!H80)))</f>
        <v/>
      </c>
      <c r="CG86" s="297" t="str">
        <f ca="true">+IF(OFFSET('Water Data'!$H$29,0,10*ROW('Water Data'!H80))="","",OFFSET('Water Data'!$H$29,0,10*ROW('Water Data'!H80)))</f>
        <v/>
      </c>
      <c r="CH86" s="297" t="str">
        <f ca="true">+IF(OFFSET('Water Data'!$I$27,0,10*ROW('Water Data'!I80))="","",OFFSET('Water Data'!$I$27,0,10*ROW('Water Data'!I80)))</f>
        <v/>
      </c>
      <c r="CI86" s="297" t="str">
        <f ca="true">+IF(OFFSET('Water Data'!$I$28,0,10*ROW('Water Data'!I80))="","",OFFSET('Water Data'!$I$28,0,10*ROW('Water Data'!I80)))</f>
        <v/>
      </c>
      <c r="CJ86" s="297" t="str">
        <f ca="true">+IF(OFFSET('Water Data'!$I$29,0,10*ROW('Water Data'!I80))="","",OFFSET('Water Data'!$I$29,0,10*ROW('Water Data'!I80)))</f>
        <v/>
      </c>
      <c r="CK86" s="297" t="str">
        <f ca="true">+IF(OFFSET('Sanitation Data'!$D$28,0,10*ROW('Sanitation Data'!D80))="","",OFFSET('Sanitation Data'!$D$28,0,10*ROW('Sanitation Data'!D80)))</f>
        <v/>
      </c>
      <c r="CL86" s="297" t="str">
        <f ca="true">+IF(OFFSET('Sanitation Data'!$D$29,0,10*ROW('Sanitation Data'!D80))="","",OFFSET('Sanitation Data'!$D$29,0,10*ROW('Sanitation Data'!D80)))</f>
        <v/>
      </c>
      <c r="CM86" s="297" t="str">
        <f ca="true">+IF(OFFSET('Sanitation Data'!$D$30,0,10*ROW('Sanitation Data'!D80))="","",OFFSET('Sanitation Data'!$D$30,0,10*ROW('Sanitation Data'!D80)))</f>
        <v/>
      </c>
      <c r="CN86" s="297" t="str">
        <f ca="true">+IF(OFFSET('Sanitation Data'!$D$31,0,10*ROW('Sanitation Data'!D80))="","",OFFSET('Sanitation Data'!$D$31,0,10*ROW('Sanitation Data'!D80)))</f>
        <v/>
      </c>
      <c r="CO86" s="297" t="str">
        <f ca="true">+IF(OFFSET('Sanitation Data'!$D$32,0,10*ROW('Sanitation Data'!D80))="","",OFFSET('Sanitation Data'!$D$32,0,10*ROW('Sanitation Data'!D80)))</f>
        <v/>
      </c>
      <c r="CP86" s="297" t="str">
        <f ca="true">+IF(OFFSET('Sanitation Data'!$E$28,0,10*ROW('Sanitation Data'!E80))="","",OFFSET('Sanitation Data'!$E$28,0,10*ROW('Sanitation Data'!E80)))</f>
        <v/>
      </c>
      <c r="CQ86" s="297" t="str">
        <f ca="true">+IF(OFFSET('Sanitation Data'!$E$29,0,10*ROW('Sanitation Data'!E80))="","",OFFSET('Sanitation Data'!$E$29,0,10*ROW('Sanitation Data'!E80)))</f>
        <v/>
      </c>
      <c r="CR86" s="297" t="str">
        <f ca="true">+IF(OFFSET('Sanitation Data'!$E$30,0,10*ROW('Sanitation Data'!E80))="","",OFFSET('Sanitation Data'!$E$30,0,10*ROW('Sanitation Data'!E80)))</f>
        <v/>
      </c>
      <c r="CS86" s="297" t="str">
        <f ca="true">+IF(OFFSET('Sanitation Data'!$E$31,0,10*ROW('Sanitation Data'!E80))="","",OFFSET('Sanitation Data'!$E$31,0,10*ROW('Sanitation Data'!E80)))</f>
        <v/>
      </c>
      <c r="CT86" s="297" t="str">
        <f ca="true">+IF(OFFSET('Sanitation Data'!$E$32,0,10*ROW('Sanitation Data'!E80))="","",OFFSET('Sanitation Data'!$E$32,0,10*ROW('Sanitation Data'!E80)))</f>
        <v/>
      </c>
      <c r="CU86" s="297" t="str">
        <f ca="true">+IF(OFFSET('Sanitation Data'!$F$28,0,10*ROW('Sanitation Data'!F80))="","",OFFSET('Sanitation Data'!$F$28,0,10*ROW('Sanitation Data'!F80)))</f>
        <v/>
      </c>
      <c r="CV86" s="297" t="str">
        <f ca="true">+IF(OFFSET('Sanitation Data'!$F$29,0,10*ROW('Sanitation Data'!F80))="","",OFFSET('Sanitation Data'!$F$29,0,10*ROW('Sanitation Data'!F80)))</f>
        <v/>
      </c>
      <c r="CW86" s="297" t="str">
        <f ca="true">+IF(OFFSET('Sanitation Data'!$F$30,0,10*ROW('Sanitation Data'!F80))="","",OFFSET('Sanitation Data'!$F$30,0,10*ROW('Sanitation Data'!F80)))</f>
        <v/>
      </c>
      <c r="CX86" s="297" t="str">
        <f ca="true">+IF(OFFSET('Sanitation Data'!$F$31,0,10*ROW('Sanitation Data'!F80))="","",OFFSET('Sanitation Data'!$F$31,0,10*ROW('Sanitation Data'!F80)))</f>
        <v/>
      </c>
      <c r="CY86" s="297" t="str">
        <f ca="true">+IF(OFFSET('Sanitation Data'!$F$32,0,10*ROW('Sanitation Data'!F80))="","",OFFSET('Sanitation Data'!$F$32,0,10*ROW('Sanitation Data'!F80)))</f>
        <v/>
      </c>
      <c r="CZ86" s="297" t="str">
        <f ca="true">+IF(OFFSET('Sanitation Data'!$G$28,0,10*ROW('Sanitation Data'!G80))="","",OFFSET('Sanitation Data'!$G$28,0,10*ROW('Sanitation Data'!G80)))</f>
        <v/>
      </c>
      <c r="DA86" s="297" t="str">
        <f ca="true">+IF(OFFSET('Sanitation Data'!$G$29,0,10*ROW('Sanitation Data'!G80))="","",OFFSET('Sanitation Data'!$G$29,0,10*ROW('Sanitation Data'!G80)))</f>
        <v/>
      </c>
      <c r="DB86" s="297" t="str">
        <f ca="true">+IF(OFFSET('Sanitation Data'!$G$30,0,10*ROW('Sanitation Data'!G80))="","",OFFSET('Sanitation Data'!$G$30,0,10*ROW('Sanitation Data'!G80)))</f>
        <v/>
      </c>
      <c r="DC86" s="297" t="str">
        <f ca="true">+IF(OFFSET('Sanitation Data'!$G$31,0,10*ROW('Sanitation Data'!G80))="","",OFFSET('Sanitation Data'!$G$31,0,10*ROW('Sanitation Data'!G80)))</f>
        <v/>
      </c>
      <c r="DD86" s="297" t="str">
        <f ca="true">+IF(OFFSET('Sanitation Data'!$G$32,0,10*ROW('Sanitation Data'!G80))="","",OFFSET('Sanitation Data'!$G$32,0,10*ROW('Sanitation Data'!G80)))</f>
        <v/>
      </c>
      <c r="DE86" s="297" t="str">
        <f ca="true">+IF(OFFSET('Sanitation Data'!$H$28,0,10*ROW('Sanitation Data'!H80))="","",OFFSET('Sanitation Data'!$H$28,0,10*ROW('Sanitation Data'!H80)))</f>
        <v/>
      </c>
      <c r="DF86" s="297" t="str">
        <f ca="true">+IF(OFFSET('Sanitation Data'!$H$29,0,10*ROW('Sanitation Data'!H80))="","",OFFSET('Sanitation Data'!$H$29,0,10*ROW('Sanitation Data'!H80)))</f>
        <v/>
      </c>
      <c r="DG86" s="297" t="str">
        <f ca="true">+IF(OFFSET('Sanitation Data'!$H$30,0,10*ROW('Sanitation Data'!H80))="","",OFFSET('Sanitation Data'!$H$30,0,10*ROW('Sanitation Data'!H80)))</f>
        <v/>
      </c>
      <c r="DH86" s="297" t="str">
        <f ca="true">+IF(OFFSET('Sanitation Data'!$H$31,0,10*ROW('Sanitation Data'!H80))="","",OFFSET('Sanitation Data'!$H$31,0,10*ROW('Sanitation Data'!H80)))</f>
        <v/>
      </c>
      <c r="DI86" s="297" t="str">
        <f ca="true">+IF(OFFSET('Sanitation Data'!$H$32,0,10*ROW('Sanitation Data'!H80))="","",OFFSET('Sanitation Data'!$H$32,0,10*ROW('Sanitation Data'!H80)))</f>
        <v/>
      </c>
      <c r="DJ86" s="297" t="str">
        <f ca="true">+IF(OFFSET('Sanitation Data'!$I$28,0,10*ROW('Sanitation Data'!I80))="","",OFFSET('Sanitation Data'!$I$28,0,10*ROW('Sanitation Data'!I80)))</f>
        <v/>
      </c>
      <c r="DK86" s="297" t="str">
        <f ca="true">+IF(OFFSET('Sanitation Data'!$I$29,0,10*ROW('Sanitation Data'!I80))="","",OFFSET('Sanitation Data'!$I$29,0,10*ROW('Sanitation Data'!I80)))</f>
        <v/>
      </c>
      <c r="DL86" s="297" t="str">
        <f ca="true">+IF(OFFSET('Sanitation Data'!$I$30,0,10*ROW('Sanitation Data'!I80))="","",OFFSET('Sanitation Data'!$I$30,0,10*ROW('Sanitation Data'!I80)))</f>
        <v/>
      </c>
      <c r="DM86" s="297" t="str">
        <f ca="true">+IF(OFFSET('Sanitation Data'!$I$31,0,10*ROW('Sanitation Data'!I80))="","",OFFSET('Sanitation Data'!$I$31,0,10*ROW('Sanitation Data'!I80)))</f>
        <v/>
      </c>
      <c r="DN86" s="297" t="str">
        <f ca="true">+IF(OFFSET('Sanitation Data'!$I$32,0,10*ROW('Sanitation Data'!I80))="","",OFFSET('Sanitation Data'!$I$32,0,10*ROW('Sanitation Data'!I80)))</f>
        <v/>
      </c>
      <c r="DO86" s="297" t="str">
        <f ca="true">+IF(OFFSET('Hygiene Data'!$D$11,0,10*ROW('Hygiene Data'!D80))="","",OFFSET('Hygiene Data'!$D$11,0,10*ROW('Hygiene Data'!D80)))</f>
        <v/>
      </c>
      <c r="DP86" s="297" t="str">
        <f ca="true">+IF(OFFSET('Hygiene Data'!$D$12,0,10*ROW('Hygiene Data'!D80))="","",OFFSET('Hygiene Data'!$D$12,0,10*ROW('Hygiene Data'!D80)))</f>
        <v/>
      </c>
      <c r="DQ86" s="297" t="str">
        <f ca="true">+IF(OFFSET('Hygiene Data'!$D$13,0,10*ROW('Hygiene Data'!D80))="","",OFFSET('Hygiene Data'!$D$13,0,10*ROW('Hygiene Data'!D80)))</f>
        <v/>
      </c>
      <c r="DR86" s="297" t="str">
        <f ca="true">+IF(OFFSET('Hygiene Data'!$E$11,0,10*ROW('Hygiene Data'!E80))="","",OFFSET('Hygiene Data'!$E$11,0,10*ROW('Hygiene Data'!E80)))</f>
        <v/>
      </c>
      <c r="DS86" s="297" t="str">
        <f ca="true">+IF(OFFSET('Hygiene Data'!$E$12,0,10*ROW('Hygiene Data'!E80))="","",OFFSET('Hygiene Data'!$E$12,0,10*ROW('Hygiene Data'!E80)))</f>
        <v/>
      </c>
      <c r="DT86" s="297" t="str">
        <f ca="true">+IF(OFFSET('Hygiene Data'!$E$13,0,10*ROW('Hygiene Data'!E80))="","",OFFSET('Hygiene Data'!$E$13,0,10*ROW('Hygiene Data'!E80)))</f>
        <v/>
      </c>
      <c r="DU86" s="297" t="str">
        <f ca="true">+IF(OFFSET('Hygiene Data'!$F$11,0,10*ROW('Hygiene Data'!F80))="","",OFFSET('Hygiene Data'!$F$11,0,10*ROW('Hygiene Data'!F80)))</f>
        <v/>
      </c>
      <c r="DV86" s="297" t="str">
        <f ca="true">+IF(OFFSET('Hygiene Data'!$F$12,0,10*ROW('Hygiene Data'!F80))="","",OFFSET('Hygiene Data'!$F$12,0,10*ROW('Hygiene Data'!F80)))</f>
        <v/>
      </c>
      <c r="DW86" s="297" t="str">
        <f ca="true">+IF(OFFSET('Hygiene Data'!$F$13,0,10*ROW('Hygiene Data'!F80))="","",OFFSET('Hygiene Data'!$F$13,0,10*ROW('Hygiene Data'!F80)))</f>
        <v/>
      </c>
      <c r="DX86" s="297" t="str">
        <f ca="true">+IF(OFFSET('Hygiene Data'!$G$11,0,10*ROW('Hygiene Data'!G80))="","",OFFSET('Hygiene Data'!$G$11,0,10*ROW('Hygiene Data'!G80)))</f>
        <v/>
      </c>
      <c r="DY86" s="297" t="str">
        <f ca="true">+IF(OFFSET('Hygiene Data'!$G$12,0,10*ROW('Hygiene Data'!G80))="","",OFFSET('Hygiene Data'!$G$12,0,10*ROW('Hygiene Data'!G80)))</f>
        <v/>
      </c>
      <c r="DZ86" s="297" t="str">
        <f ca="true">+IF(OFFSET('Hygiene Data'!$G$13,0,10*ROW('Hygiene Data'!G80))="","",OFFSET('Hygiene Data'!$G$13,0,10*ROW('Hygiene Data'!G80)))</f>
        <v/>
      </c>
      <c r="EA86" s="297" t="str">
        <f ca="true">+IF(OFFSET('Hygiene Data'!$H$11,0,10*ROW('Hygiene Data'!H80))="","",OFFSET('Hygiene Data'!$H$11,0,10*ROW('Hygiene Data'!H80)))</f>
        <v/>
      </c>
      <c r="EB86" s="297" t="str">
        <f ca="true">+IF(OFFSET('Hygiene Data'!$H$12,0,10*ROW('Hygiene Data'!H80))="","",OFFSET('Hygiene Data'!$H$12,0,10*ROW('Hygiene Data'!H80)))</f>
        <v/>
      </c>
      <c r="EC86" s="297" t="str">
        <f ca="true">+IF(OFFSET('Hygiene Data'!$H$13,0,10*ROW('Hygiene Data'!H80))="","",OFFSET('Hygiene Data'!$H$13,0,10*ROW('Hygiene Data'!H80)))</f>
        <v/>
      </c>
      <c r="ED86" s="297" t="str">
        <f ca="true">+IF(OFFSET('Hygiene Data'!$I$11,0,10*ROW('Hygiene Data'!I80))="","",OFFSET('Hygiene Data'!$I$11,0,10*ROW('Hygiene Data'!I80)))</f>
        <v/>
      </c>
      <c r="EE86" s="297" t="str">
        <f ca="true">+IF(OFFSET('Hygiene Data'!$I$12,0,10*ROW('Hygiene Data'!I80))="","",OFFSET('Hygiene Data'!$I$12,0,10*ROW('Hygiene Data'!I80)))</f>
        <v/>
      </c>
      <c r="EF86" s="297"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53"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97"/>
      <c r="BS87" s="297" t="str">
        <f ca="true">+IF(OFFSET('Water Data'!$D$27,0,10*ROW('Water Data'!D81))="","",OFFSET('Water Data'!$D$27,0,10*ROW('Water Data'!D81)))</f>
        <v/>
      </c>
      <c r="BT87" s="297" t="str">
        <f ca="true">+IF(OFFSET('Water Data'!$D$28,0,10*ROW('Water Data'!D81))="","",OFFSET('Water Data'!$D$28,0,10*ROW('Water Data'!D81)))</f>
        <v/>
      </c>
      <c r="BU87" s="297" t="str">
        <f ca="true">+IF(OFFSET('Water Data'!$D$29,0,10*ROW('Water Data'!D81))="","",OFFSET('Water Data'!$D$29,0,10*ROW('Water Data'!D81)))</f>
        <v/>
      </c>
      <c r="BV87" s="297" t="str">
        <f ca="true">+IF(OFFSET('Water Data'!$E$27,0,10*ROW('Water Data'!E81))="","",OFFSET('Water Data'!$E$27,0,10*ROW('Water Data'!E81)))</f>
        <v/>
      </c>
      <c r="BW87" s="297" t="str">
        <f ca="true">+IF(OFFSET('Water Data'!$E$28,0,10*ROW('Water Data'!E81))="","",OFFSET('Water Data'!$E$28,0,10*ROW('Water Data'!E81)))</f>
        <v/>
      </c>
      <c r="BX87" s="297" t="str">
        <f ca="true">+IF(OFFSET('Water Data'!$E$29,0,10*ROW('Water Data'!E81))="","",OFFSET('Water Data'!$E$29,0,10*ROW('Water Data'!E81)))</f>
        <v/>
      </c>
      <c r="BY87" s="297" t="str">
        <f ca="true">+IF(OFFSET('Water Data'!$F$27,0,10*ROW('Water Data'!F81))="","",OFFSET('Water Data'!$F$27,0,10*ROW('Water Data'!F81)))</f>
        <v/>
      </c>
      <c r="BZ87" s="297" t="str">
        <f ca="true">+IF(OFFSET('Water Data'!$F$28,0,10*ROW('Water Data'!F81))="","",OFFSET('Water Data'!$F$28,0,10*ROW('Water Data'!F81)))</f>
        <v/>
      </c>
      <c r="CA87" s="297" t="str">
        <f ca="true">+IF(OFFSET('Water Data'!$F$29,0,10*ROW('Water Data'!F81))="","",OFFSET('Water Data'!$F$29,0,10*ROW('Water Data'!F81)))</f>
        <v/>
      </c>
      <c r="CB87" s="297" t="str">
        <f ca="true">+IF(OFFSET('Water Data'!$G$27,0,10*ROW('Water Data'!G81))="","",OFFSET('Water Data'!$G$27,0,10*ROW('Water Data'!G81)))</f>
        <v/>
      </c>
      <c r="CC87" s="297" t="str">
        <f ca="true">+IF(OFFSET('Water Data'!$G$28,0,10*ROW('Water Data'!G81))="","",OFFSET('Water Data'!$G$28,0,10*ROW('Water Data'!G81)))</f>
        <v/>
      </c>
      <c r="CD87" s="297" t="str">
        <f ca="true">+IF(OFFSET('Water Data'!$G$29,0,10*ROW('Water Data'!G81))="","",OFFSET('Water Data'!$G$29,0,10*ROW('Water Data'!G81)))</f>
        <v/>
      </c>
      <c r="CE87" s="297" t="str">
        <f ca="true">+IF(OFFSET('Water Data'!$H$27,0,10*ROW('Water Data'!H81))="","",OFFSET('Water Data'!$H$27,0,10*ROW('Water Data'!H81)))</f>
        <v/>
      </c>
      <c r="CF87" s="297" t="str">
        <f ca="true">+IF(OFFSET('Water Data'!$H$28,0,10*ROW('Water Data'!H81))="","",OFFSET('Water Data'!$H$28,0,10*ROW('Water Data'!H81)))</f>
        <v/>
      </c>
      <c r="CG87" s="297" t="str">
        <f ca="true">+IF(OFFSET('Water Data'!$H$29,0,10*ROW('Water Data'!H81))="","",OFFSET('Water Data'!$H$29,0,10*ROW('Water Data'!H81)))</f>
        <v/>
      </c>
      <c r="CH87" s="297" t="str">
        <f ca="true">+IF(OFFSET('Water Data'!$I$27,0,10*ROW('Water Data'!I81))="","",OFFSET('Water Data'!$I$27,0,10*ROW('Water Data'!I81)))</f>
        <v/>
      </c>
      <c r="CI87" s="297" t="str">
        <f ca="true">+IF(OFFSET('Water Data'!$I$28,0,10*ROW('Water Data'!I81))="","",OFFSET('Water Data'!$I$28,0,10*ROW('Water Data'!I81)))</f>
        <v/>
      </c>
      <c r="CJ87" s="297" t="str">
        <f ca="true">+IF(OFFSET('Water Data'!$I$29,0,10*ROW('Water Data'!I81))="","",OFFSET('Water Data'!$I$29,0,10*ROW('Water Data'!I81)))</f>
        <v/>
      </c>
      <c r="CK87" s="297" t="str">
        <f ca="true">+IF(OFFSET('Sanitation Data'!$D$28,0,10*ROW('Sanitation Data'!D81))="","",OFFSET('Sanitation Data'!$D$28,0,10*ROW('Sanitation Data'!D81)))</f>
        <v/>
      </c>
      <c r="CL87" s="297" t="str">
        <f ca="true">+IF(OFFSET('Sanitation Data'!$D$29,0,10*ROW('Sanitation Data'!D81))="","",OFFSET('Sanitation Data'!$D$29,0,10*ROW('Sanitation Data'!D81)))</f>
        <v/>
      </c>
      <c r="CM87" s="297" t="str">
        <f ca="true">+IF(OFFSET('Sanitation Data'!$D$30,0,10*ROW('Sanitation Data'!D81))="","",OFFSET('Sanitation Data'!$D$30,0,10*ROW('Sanitation Data'!D81)))</f>
        <v/>
      </c>
      <c r="CN87" s="297" t="str">
        <f ca="true">+IF(OFFSET('Sanitation Data'!$D$31,0,10*ROW('Sanitation Data'!D81))="","",OFFSET('Sanitation Data'!$D$31,0,10*ROW('Sanitation Data'!D81)))</f>
        <v/>
      </c>
      <c r="CO87" s="297" t="str">
        <f ca="true">+IF(OFFSET('Sanitation Data'!$D$32,0,10*ROW('Sanitation Data'!D81))="","",OFFSET('Sanitation Data'!$D$32,0,10*ROW('Sanitation Data'!D81)))</f>
        <v/>
      </c>
      <c r="CP87" s="297" t="str">
        <f ca="true">+IF(OFFSET('Sanitation Data'!$E$28,0,10*ROW('Sanitation Data'!E81))="","",OFFSET('Sanitation Data'!$E$28,0,10*ROW('Sanitation Data'!E81)))</f>
        <v/>
      </c>
      <c r="CQ87" s="297" t="str">
        <f ca="true">+IF(OFFSET('Sanitation Data'!$E$29,0,10*ROW('Sanitation Data'!E81))="","",OFFSET('Sanitation Data'!$E$29,0,10*ROW('Sanitation Data'!E81)))</f>
        <v/>
      </c>
      <c r="CR87" s="297" t="str">
        <f ca="true">+IF(OFFSET('Sanitation Data'!$E$30,0,10*ROW('Sanitation Data'!E81))="","",OFFSET('Sanitation Data'!$E$30,0,10*ROW('Sanitation Data'!E81)))</f>
        <v/>
      </c>
      <c r="CS87" s="297" t="str">
        <f ca="true">+IF(OFFSET('Sanitation Data'!$E$31,0,10*ROW('Sanitation Data'!E81))="","",OFFSET('Sanitation Data'!$E$31,0,10*ROW('Sanitation Data'!E81)))</f>
        <v/>
      </c>
      <c r="CT87" s="297" t="str">
        <f ca="true">+IF(OFFSET('Sanitation Data'!$E$32,0,10*ROW('Sanitation Data'!E81))="","",OFFSET('Sanitation Data'!$E$32,0,10*ROW('Sanitation Data'!E81)))</f>
        <v/>
      </c>
      <c r="CU87" s="297" t="str">
        <f ca="true">+IF(OFFSET('Sanitation Data'!$F$28,0,10*ROW('Sanitation Data'!F81))="","",OFFSET('Sanitation Data'!$F$28,0,10*ROW('Sanitation Data'!F81)))</f>
        <v/>
      </c>
      <c r="CV87" s="297" t="str">
        <f ca="true">+IF(OFFSET('Sanitation Data'!$F$29,0,10*ROW('Sanitation Data'!F81))="","",OFFSET('Sanitation Data'!$F$29,0,10*ROW('Sanitation Data'!F81)))</f>
        <v/>
      </c>
      <c r="CW87" s="297" t="str">
        <f ca="true">+IF(OFFSET('Sanitation Data'!$F$30,0,10*ROW('Sanitation Data'!F81))="","",OFFSET('Sanitation Data'!$F$30,0,10*ROW('Sanitation Data'!F81)))</f>
        <v/>
      </c>
      <c r="CX87" s="297" t="str">
        <f ca="true">+IF(OFFSET('Sanitation Data'!$F$31,0,10*ROW('Sanitation Data'!F81))="","",OFFSET('Sanitation Data'!$F$31,0,10*ROW('Sanitation Data'!F81)))</f>
        <v/>
      </c>
      <c r="CY87" s="297" t="str">
        <f ca="true">+IF(OFFSET('Sanitation Data'!$F$32,0,10*ROW('Sanitation Data'!F81))="","",OFFSET('Sanitation Data'!$F$32,0,10*ROW('Sanitation Data'!F81)))</f>
        <v/>
      </c>
      <c r="CZ87" s="297" t="str">
        <f ca="true">+IF(OFFSET('Sanitation Data'!$G$28,0,10*ROW('Sanitation Data'!G81))="","",OFFSET('Sanitation Data'!$G$28,0,10*ROW('Sanitation Data'!G81)))</f>
        <v/>
      </c>
      <c r="DA87" s="297" t="str">
        <f ca="true">+IF(OFFSET('Sanitation Data'!$G$29,0,10*ROW('Sanitation Data'!G81))="","",OFFSET('Sanitation Data'!$G$29,0,10*ROW('Sanitation Data'!G81)))</f>
        <v/>
      </c>
      <c r="DB87" s="297" t="str">
        <f ca="true">+IF(OFFSET('Sanitation Data'!$G$30,0,10*ROW('Sanitation Data'!G81))="","",OFFSET('Sanitation Data'!$G$30,0,10*ROW('Sanitation Data'!G81)))</f>
        <v/>
      </c>
      <c r="DC87" s="297" t="str">
        <f ca="true">+IF(OFFSET('Sanitation Data'!$G$31,0,10*ROW('Sanitation Data'!G81))="","",OFFSET('Sanitation Data'!$G$31,0,10*ROW('Sanitation Data'!G81)))</f>
        <v/>
      </c>
      <c r="DD87" s="297" t="str">
        <f ca="true">+IF(OFFSET('Sanitation Data'!$G$32,0,10*ROW('Sanitation Data'!G81))="","",OFFSET('Sanitation Data'!$G$32,0,10*ROW('Sanitation Data'!G81)))</f>
        <v/>
      </c>
      <c r="DE87" s="297" t="str">
        <f ca="true">+IF(OFFSET('Sanitation Data'!$H$28,0,10*ROW('Sanitation Data'!H81))="","",OFFSET('Sanitation Data'!$H$28,0,10*ROW('Sanitation Data'!H81)))</f>
        <v/>
      </c>
      <c r="DF87" s="297" t="str">
        <f ca="true">+IF(OFFSET('Sanitation Data'!$H$29,0,10*ROW('Sanitation Data'!H81))="","",OFFSET('Sanitation Data'!$H$29,0,10*ROW('Sanitation Data'!H81)))</f>
        <v/>
      </c>
      <c r="DG87" s="297" t="str">
        <f ca="true">+IF(OFFSET('Sanitation Data'!$H$30,0,10*ROW('Sanitation Data'!H81))="","",OFFSET('Sanitation Data'!$H$30,0,10*ROW('Sanitation Data'!H81)))</f>
        <v/>
      </c>
      <c r="DH87" s="297" t="str">
        <f ca="true">+IF(OFFSET('Sanitation Data'!$H$31,0,10*ROW('Sanitation Data'!H81))="","",OFFSET('Sanitation Data'!$H$31,0,10*ROW('Sanitation Data'!H81)))</f>
        <v/>
      </c>
      <c r="DI87" s="297" t="str">
        <f ca="true">+IF(OFFSET('Sanitation Data'!$H$32,0,10*ROW('Sanitation Data'!H81))="","",OFFSET('Sanitation Data'!$H$32,0,10*ROW('Sanitation Data'!H81)))</f>
        <v/>
      </c>
      <c r="DJ87" s="297" t="str">
        <f ca="true">+IF(OFFSET('Sanitation Data'!$I$28,0,10*ROW('Sanitation Data'!I81))="","",OFFSET('Sanitation Data'!$I$28,0,10*ROW('Sanitation Data'!I81)))</f>
        <v/>
      </c>
      <c r="DK87" s="297" t="str">
        <f ca="true">+IF(OFFSET('Sanitation Data'!$I$29,0,10*ROW('Sanitation Data'!I81))="","",OFFSET('Sanitation Data'!$I$29,0,10*ROW('Sanitation Data'!I81)))</f>
        <v/>
      </c>
      <c r="DL87" s="297" t="str">
        <f ca="true">+IF(OFFSET('Sanitation Data'!$I$30,0,10*ROW('Sanitation Data'!I81))="","",OFFSET('Sanitation Data'!$I$30,0,10*ROW('Sanitation Data'!I81)))</f>
        <v/>
      </c>
      <c r="DM87" s="297" t="str">
        <f ca="true">+IF(OFFSET('Sanitation Data'!$I$31,0,10*ROW('Sanitation Data'!I81))="","",OFFSET('Sanitation Data'!$I$31,0,10*ROW('Sanitation Data'!I81)))</f>
        <v/>
      </c>
      <c r="DN87" s="297" t="str">
        <f ca="true">+IF(OFFSET('Sanitation Data'!$I$32,0,10*ROW('Sanitation Data'!I81))="","",OFFSET('Sanitation Data'!$I$32,0,10*ROW('Sanitation Data'!I81)))</f>
        <v/>
      </c>
      <c r="DO87" s="297" t="str">
        <f ca="true">+IF(OFFSET('Hygiene Data'!$D$11,0,10*ROW('Hygiene Data'!D81))="","",OFFSET('Hygiene Data'!$D$11,0,10*ROW('Hygiene Data'!D81)))</f>
        <v/>
      </c>
      <c r="DP87" s="297" t="str">
        <f ca="true">+IF(OFFSET('Hygiene Data'!$D$12,0,10*ROW('Hygiene Data'!D81))="","",OFFSET('Hygiene Data'!$D$12,0,10*ROW('Hygiene Data'!D81)))</f>
        <v/>
      </c>
      <c r="DQ87" s="297" t="str">
        <f ca="true">+IF(OFFSET('Hygiene Data'!$D$13,0,10*ROW('Hygiene Data'!D81))="","",OFFSET('Hygiene Data'!$D$13,0,10*ROW('Hygiene Data'!D81)))</f>
        <v/>
      </c>
      <c r="DR87" s="297" t="str">
        <f ca="true">+IF(OFFSET('Hygiene Data'!$E$11,0,10*ROW('Hygiene Data'!E81))="","",OFFSET('Hygiene Data'!$E$11,0,10*ROW('Hygiene Data'!E81)))</f>
        <v/>
      </c>
      <c r="DS87" s="297" t="str">
        <f ca="true">+IF(OFFSET('Hygiene Data'!$E$12,0,10*ROW('Hygiene Data'!E81))="","",OFFSET('Hygiene Data'!$E$12,0,10*ROW('Hygiene Data'!E81)))</f>
        <v/>
      </c>
      <c r="DT87" s="297" t="str">
        <f ca="true">+IF(OFFSET('Hygiene Data'!$E$13,0,10*ROW('Hygiene Data'!E81))="","",OFFSET('Hygiene Data'!$E$13,0,10*ROW('Hygiene Data'!E81)))</f>
        <v/>
      </c>
      <c r="DU87" s="297" t="str">
        <f ca="true">+IF(OFFSET('Hygiene Data'!$F$11,0,10*ROW('Hygiene Data'!F81))="","",OFFSET('Hygiene Data'!$F$11,0,10*ROW('Hygiene Data'!F81)))</f>
        <v/>
      </c>
      <c r="DV87" s="297" t="str">
        <f ca="true">+IF(OFFSET('Hygiene Data'!$F$12,0,10*ROW('Hygiene Data'!F81))="","",OFFSET('Hygiene Data'!$F$12,0,10*ROW('Hygiene Data'!F81)))</f>
        <v/>
      </c>
      <c r="DW87" s="297" t="str">
        <f ca="true">+IF(OFFSET('Hygiene Data'!$F$13,0,10*ROW('Hygiene Data'!F81))="","",OFFSET('Hygiene Data'!$F$13,0,10*ROW('Hygiene Data'!F81)))</f>
        <v/>
      </c>
      <c r="DX87" s="297" t="str">
        <f ca="true">+IF(OFFSET('Hygiene Data'!$G$11,0,10*ROW('Hygiene Data'!G81))="","",OFFSET('Hygiene Data'!$G$11,0,10*ROW('Hygiene Data'!G81)))</f>
        <v/>
      </c>
      <c r="DY87" s="297" t="str">
        <f ca="true">+IF(OFFSET('Hygiene Data'!$G$12,0,10*ROW('Hygiene Data'!G81))="","",OFFSET('Hygiene Data'!$G$12,0,10*ROW('Hygiene Data'!G81)))</f>
        <v/>
      </c>
      <c r="DZ87" s="297" t="str">
        <f ca="true">+IF(OFFSET('Hygiene Data'!$G$13,0,10*ROW('Hygiene Data'!G81))="","",OFFSET('Hygiene Data'!$G$13,0,10*ROW('Hygiene Data'!G81)))</f>
        <v/>
      </c>
      <c r="EA87" s="297" t="str">
        <f ca="true">+IF(OFFSET('Hygiene Data'!$H$11,0,10*ROW('Hygiene Data'!H81))="","",OFFSET('Hygiene Data'!$H$11,0,10*ROW('Hygiene Data'!H81)))</f>
        <v/>
      </c>
      <c r="EB87" s="297" t="str">
        <f ca="true">+IF(OFFSET('Hygiene Data'!$H$12,0,10*ROW('Hygiene Data'!H81))="","",OFFSET('Hygiene Data'!$H$12,0,10*ROW('Hygiene Data'!H81)))</f>
        <v/>
      </c>
      <c r="EC87" s="297" t="str">
        <f ca="true">+IF(OFFSET('Hygiene Data'!$H$13,0,10*ROW('Hygiene Data'!H81))="","",OFFSET('Hygiene Data'!$H$13,0,10*ROW('Hygiene Data'!H81)))</f>
        <v/>
      </c>
      <c r="ED87" s="297" t="str">
        <f ca="true">+IF(OFFSET('Hygiene Data'!$I$11,0,10*ROW('Hygiene Data'!I81))="","",OFFSET('Hygiene Data'!$I$11,0,10*ROW('Hygiene Data'!I81)))</f>
        <v/>
      </c>
      <c r="EE87" s="297" t="str">
        <f ca="true">+IF(OFFSET('Hygiene Data'!$I$12,0,10*ROW('Hygiene Data'!I81))="","",OFFSET('Hygiene Data'!$I$12,0,10*ROW('Hygiene Data'!I81)))</f>
        <v/>
      </c>
      <c r="EF87" s="297"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53"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97"/>
      <c r="BS88" s="297" t="str">
        <f ca="true">+IF(OFFSET('Water Data'!$D$27,0,10*ROW('Water Data'!D82))="","",OFFSET('Water Data'!$D$27,0,10*ROW('Water Data'!D82)))</f>
        <v/>
      </c>
      <c r="BT88" s="297" t="str">
        <f ca="true">+IF(OFFSET('Water Data'!$D$28,0,10*ROW('Water Data'!D82))="","",OFFSET('Water Data'!$D$28,0,10*ROW('Water Data'!D82)))</f>
        <v/>
      </c>
      <c r="BU88" s="297" t="str">
        <f ca="true">+IF(OFFSET('Water Data'!$D$29,0,10*ROW('Water Data'!D82))="","",OFFSET('Water Data'!$D$29,0,10*ROW('Water Data'!D82)))</f>
        <v/>
      </c>
      <c r="BV88" s="297" t="str">
        <f ca="true">+IF(OFFSET('Water Data'!$E$27,0,10*ROW('Water Data'!E82))="","",OFFSET('Water Data'!$E$27,0,10*ROW('Water Data'!E82)))</f>
        <v/>
      </c>
      <c r="BW88" s="297" t="str">
        <f ca="true">+IF(OFFSET('Water Data'!$E$28,0,10*ROW('Water Data'!E82))="","",OFFSET('Water Data'!$E$28,0,10*ROW('Water Data'!E82)))</f>
        <v/>
      </c>
      <c r="BX88" s="297" t="str">
        <f ca="true">+IF(OFFSET('Water Data'!$E$29,0,10*ROW('Water Data'!E82))="","",OFFSET('Water Data'!$E$29,0,10*ROW('Water Data'!E82)))</f>
        <v/>
      </c>
      <c r="BY88" s="297" t="str">
        <f ca="true">+IF(OFFSET('Water Data'!$F$27,0,10*ROW('Water Data'!F82))="","",OFFSET('Water Data'!$F$27,0,10*ROW('Water Data'!F82)))</f>
        <v/>
      </c>
      <c r="BZ88" s="297" t="str">
        <f ca="true">+IF(OFFSET('Water Data'!$F$28,0,10*ROW('Water Data'!F82))="","",OFFSET('Water Data'!$F$28,0,10*ROW('Water Data'!F82)))</f>
        <v/>
      </c>
      <c r="CA88" s="297" t="str">
        <f ca="true">+IF(OFFSET('Water Data'!$F$29,0,10*ROW('Water Data'!F82))="","",OFFSET('Water Data'!$F$29,0,10*ROW('Water Data'!F82)))</f>
        <v/>
      </c>
      <c r="CB88" s="297" t="str">
        <f ca="true">+IF(OFFSET('Water Data'!$G$27,0,10*ROW('Water Data'!G82))="","",OFFSET('Water Data'!$G$27,0,10*ROW('Water Data'!G82)))</f>
        <v/>
      </c>
      <c r="CC88" s="297" t="str">
        <f ca="true">+IF(OFFSET('Water Data'!$G$28,0,10*ROW('Water Data'!G82))="","",OFFSET('Water Data'!$G$28,0,10*ROW('Water Data'!G82)))</f>
        <v/>
      </c>
      <c r="CD88" s="297" t="str">
        <f ca="true">+IF(OFFSET('Water Data'!$G$29,0,10*ROW('Water Data'!G82))="","",OFFSET('Water Data'!$G$29,0,10*ROW('Water Data'!G82)))</f>
        <v/>
      </c>
      <c r="CE88" s="297" t="str">
        <f ca="true">+IF(OFFSET('Water Data'!$H$27,0,10*ROW('Water Data'!H82))="","",OFFSET('Water Data'!$H$27,0,10*ROW('Water Data'!H82)))</f>
        <v/>
      </c>
      <c r="CF88" s="297" t="str">
        <f ca="true">+IF(OFFSET('Water Data'!$H$28,0,10*ROW('Water Data'!H82))="","",OFFSET('Water Data'!$H$28,0,10*ROW('Water Data'!H82)))</f>
        <v/>
      </c>
      <c r="CG88" s="297" t="str">
        <f ca="true">+IF(OFFSET('Water Data'!$H$29,0,10*ROW('Water Data'!H82))="","",OFFSET('Water Data'!$H$29,0,10*ROW('Water Data'!H82)))</f>
        <v/>
      </c>
      <c r="CH88" s="297" t="str">
        <f ca="true">+IF(OFFSET('Water Data'!$I$27,0,10*ROW('Water Data'!I82))="","",OFFSET('Water Data'!$I$27,0,10*ROW('Water Data'!I82)))</f>
        <v/>
      </c>
      <c r="CI88" s="297" t="str">
        <f ca="true">+IF(OFFSET('Water Data'!$I$28,0,10*ROW('Water Data'!I82))="","",OFFSET('Water Data'!$I$28,0,10*ROW('Water Data'!I82)))</f>
        <v/>
      </c>
      <c r="CJ88" s="297" t="str">
        <f ca="true">+IF(OFFSET('Water Data'!$I$29,0,10*ROW('Water Data'!I82))="","",OFFSET('Water Data'!$I$29,0,10*ROW('Water Data'!I82)))</f>
        <v/>
      </c>
      <c r="CK88" s="297" t="str">
        <f ca="true">+IF(OFFSET('Sanitation Data'!$D$28,0,10*ROW('Sanitation Data'!D82))="","",OFFSET('Sanitation Data'!$D$28,0,10*ROW('Sanitation Data'!D82)))</f>
        <v/>
      </c>
      <c r="CL88" s="297" t="str">
        <f ca="true">+IF(OFFSET('Sanitation Data'!$D$29,0,10*ROW('Sanitation Data'!D82))="","",OFFSET('Sanitation Data'!$D$29,0,10*ROW('Sanitation Data'!D82)))</f>
        <v/>
      </c>
      <c r="CM88" s="297" t="str">
        <f ca="true">+IF(OFFSET('Sanitation Data'!$D$30,0,10*ROW('Sanitation Data'!D82))="","",OFFSET('Sanitation Data'!$D$30,0,10*ROW('Sanitation Data'!D82)))</f>
        <v/>
      </c>
      <c r="CN88" s="297" t="str">
        <f ca="true">+IF(OFFSET('Sanitation Data'!$D$31,0,10*ROW('Sanitation Data'!D82))="","",OFFSET('Sanitation Data'!$D$31,0,10*ROW('Sanitation Data'!D82)))</f>
        <v/>
      </c>
      <c r="CO88" s="297" t="str">
        <f ca="true">+IF(OFFSET('Sanitation Data'!$D$32,0,10*ROW('Sanitation Data'!D82))="","",OFFSET('Sanitation Data'!$D$32,0,10*ROW('Sanitation Data'!D82)))</f>
        <v/>
      </c>
      <c r="CP88" s="297" t="str">
        <f ca="true">+IF(OFFSET('Sanitation Data'!$E$28,0,10*ROW('Sanitation Data'!E82))="","",OFFSET('Sanitation Data'!$E$28,0,10*ROW('Sanitation Data'!E82)))</f>
        <v/>
      </c>
      <c r="CQ88" s="297" t="str">
        <f ca="true">+IF(OFFSET('Sanitation Data'!$E$29,0,10*ROW('Sanitation Data'!E82))="","",OFFSET('Sanitation Data'!$E$29,0,10*ROW('Sanitation Data'!E82)))</f>
        <v/>
      </c>
      <c r="CR88" s="297" t="str">
        <f ca="true">+IF(OFFSET('Sanitation Data'!$E$30,0,10*ROW('Sanitation Data'!E82))="","",OFFSET('Sanitation Data'!$E$30,0,10*ROW('Sanitation Data'!E82)))</f>
        <v/>
      </c>
      <c r="CS88" s="297" t="str">
        <f ca="true">+IF(OFFSET('Sanitation Data'!$E$31,0,10*ROW('Sanitation Data'!E82))="","",OFFSET('Sanitation Data'!$E$31,0,10*ROW('Sanitation Data'!E82)))</f>
        <v/>
      </c>
      <c r="CT88" s="297" t="str">
        <f ca="true">+IF(OFFSET('Sanitation Data'!$E$32,0,10*ROW('Sanitation Data'!E82))="","",OFFSET('Sanitation Data'!$E$32,0,10*ROW('Sanitation Data'!E82)))</f>
        <v/>
      </c>
      <c r="CU88" s="297" t="str">
        <f ca="true">+IF(OFFSET('Sanitation Data'!$F$28,0,10*ROW('Sanitation Data'!F82))="","",OFFSET('Sanitation Data'!$F$28,0,10*ROW('Sanitation Data'!F82)))</f>
        <v/>
      </c>
      <c r="CV88" s="297" t="str">
        <f ca="true">+IF(OFFSET('Sanitation Data'!$F$29,0,10*ROW('Sanitation Data'!F82))="","",OFFSET('Sanitation Data'!$F$29,0,10*ROW('Sanitation Data'!F82)))</f>
        <v/>
      </c>
      <c r="CW88" s="297" t="str">
        <f ca="true">+IF(OFFSET('Sanitation Data'!$F$30,0,10*ROW('Sanitation Data'!F82))="","",OFFSET('Sanitation Data'!$F$30,0,10*ROW('Sanitation Data'!F82)))</f>
        <v/>
      </c>
      <c r="CX88" s="297" t="str">
        <f ca="true">+IF(OFFSET('Sanitation Data'!$F$31,0,10*ROW('Sanitation Data'!F82))="","",OFFSET('Sanitation Data'!$F$31,0,10*ROW('Sanitation Data'!F82)))</f>
        <v/>
      </c>
      <c r="CY88" s="297" t="str">
        <f ca="true">+IF(OFFSET('Sanitation Data'!$F$32,0,10*ROW('Sanitation Data'!F82))="","",OFFSET('Sanitation Data'!$F$32,0,10*ROW('Sanitation Data'!F82)))</f>
        <v/>
      </c>
      <c r="CZ88" s="297" t="str">
        <f ca="true">+IF(OFFSET('Sanitation Data'!$G$28,0,10*ROW('Sanitation Data'!G82))="","",OFFSET('Sanitation Data'!$G$28,0,10*ROW('Sanitation Data'!G82)))</f>
        <v/>
      </c>
      <c r="DA88" s="297" t="str">
        <f ca="true">+IF(OFFSET('Sanitation Data'!$G$29,0,10*ROW('Sanitation Data'!G82))="","",OFFSET('Sanitation Data'!$G$29,0,10*ROW('Sanitation Data'!G82)))</f>
        <v/>
      </c>
      <c r="DB88" s="297" t="str">
        <f ca="true">+IF(OFFSET('Sanitation Data'!$G$30,0,10*ROW('Sanitation Data'!G82))="","",OFFSET('Sanitation Data'!$G$30,0,10*ROW('Sanitation Data'!G82)))</f>
        <v/>
      </c>
      <c r="DC88" s="297" t="str">
        <f ca="true">+IF(OFFSET('Sanitation Data'!$G$31,0,10*ROW('Sanitation Data'!G82))="","",OFFSET('Sanitation Data'!$G$31,0,10*ROW('Sanitation Data'!G82)))</f>
        <v/>
      </c>
      <c r="DD88" s="297" t="str">
        <f ca="true">+IF(OFFSET('Sanitation Data'!$G$32,0,10*ROW('Sanitation Data'!G82))="","",OFFSET('Sanitation Data'!$G$32,0,10*ROW('Sanitation Data'!G82)))</f>
        <v/>
      </c>
      <c r="DE88" s="297" t="str">
        <f ca="true">+IF(OFFSET('Sanitation Data'!$H$28,0,10*ROW('Sanitation Data'!H82))="","",OFFSET('Sanitation Data'!$H$28,0,10*ROW('Sanitation Data'!H82)))</f>
        <v/>
      </c>
      <c r="DF88" s="297" t="str">
        <f ca="true">+IF(OFFSET('Sanitation Data'!$H$29,0,10*ROW('Sanitation Data'!H82))="","",OFFSET('Sanitation Data'!$H$29,0,10*ROW('Sanitation Data'!H82)))</f>
        <v/>
      </c>
      <c r="DG88" s="297" t="str">
        <f ca="true">+IF(OFFSET('Sanitation Data'!$H$30,0,10*ROW('Sanitation Data'!H82))="","",OFFSET('Sanitation Data'!$H$30,0,10*ROW('Sanitation Data'!H82)))</f>
        <v/>
      </c>
      <c r="DH88" s="297" t="str">
        <f ca="true">+IF(OFFSET('Sanitation Data'!$H$31,0,10*ROW('Sanitation Data'!H82))="","",OFFSET('Sanitation Data'!$H$31,0,10*ROW('Sanitation Data'!H82)))</f>
        <v/>
      </c>
      <c r="DI88" s="297" t="str">
        <f ca="true">+IF(OFFSET('Sanitation Data'!$H$32,0,10*ROW('Sanitation Data'!H82))="","",OFFSET('Sanitation Data'!$H$32,0,10*ROW('Sanitation Data'!H82)))</f>
        <v/>
      </c>
      <c r="DJ88" s="297" t="str">
        <f ca="true">+IF(OFFSET('Sanitation Data'!$I$28,0,10*ROW('Sanitation Data'!I82))="","",OFFSET('Sanitation Data'!$I$28,0,10*ROW('Sanitation Data'!I82)))</f>
        <v/>
      </c>
      <c r="DK88" s="297" t="str">
        <f ca="true">+IF(OFFSET('Sanitation Data'!$I$29,0,10*ROW('Sanitation Data'!I82))="","",OFFSET('Sanitation Data'!$I$29,0,10*ROW('Sanitation Data'!I82)))</f>
        <v/>
      </c>
      <c r="DL88" s="297" t="str">
        <f ca="true">+IF(OFFSET('Sanitation Data'!$I$30,0,10*ROW('Sanitation Data'!I82))="","",OFFSET('Sanitation Data'!$I$30,0,10*ROW('Sanitation Data'!I82)))</f>
        <v/>
      </c>
      <c r="DM88" s="297" t="str">
        <f ca="true">+IF(OFFSET('Sanitation Data'!$I$31,0,10*ROW('Sanitation Data'!I82))="","",OFFSET('Sanitation Data'!$I$31,0,10*ROW('Sanitation Data'!I82)))</f>
        <v/>
      </c>
      <c r="DN88" s="297" t="str">
        <f ca="true">+IF(OFFSET('Sanitation Data'!$I$32,0,10*ROW('Sanitation Data'!I82))="","",OFFSET('Sanitation Data'!$I$32,0,10*ROW('Sanitation Data'!I82)))</f>
        <v/>
      </c>
      <c r="DO88" s="297" t="str">
        <f ca="true">+IF(OFFSET('Hygiene Data'!$D$11,0,10*ROW('Hygiene Data'!D82))="","",OFFSET('Hygiene Data'!$D$11,0,10*ROW('Hygiene Data'!D82)))</f>
        <v/>
      </c>
      <c r="DP88" s="297" t="str">
        <f ca="true">+IF(OFFSET('Hygiene Data'!$D$12,0,10*ROW('Hygiene Data'!D82))="","",OFFSET('Hygiene Data'!$D$12,0,10*ROW('Hygiene Data'!D82)))</f>
        <v/>
      </c>
      <c r="DQ88" s="297" t="str">
        <f ca="true">+IF(OFFSET('Hygiene Data'!$D$13,0,10*ROW('Hygiene Data'!D82))="","",OFFSET('Hygiene Data'!$D$13,0,10*ROW('Hygiene Data'!D82)))</f>
        <v/>
      </c>
      <c r="DR88" s="297" t="str">
        <f ca="true">+IF(OFFSET('Hygiene Data'!$E$11,0,10*ROW('Hygiene Data'!E82))="","",OFFSET('Hygiene Data'!$E$11,0,10*ROW('Hygiene Data'!E82)))</f>
        <v/>
      </c>
      <c r="DS88" s="297" t="str">
        <f ca="true">+IF(OFFSET('Hygiene Data'!$E$12,0,10*ROW('Hygiene Data'!E82))="","",OFFSET('Hygiene Data'!$E$12,0,10*ROW('Hygiene Data'!E82)))</f>
        <v/>
      </c>
      <c r="DT88" s="297" t="str">
        <f ca="true">+IF(OFFSET('Hygiene Data'!$E$13,0,10*ROW('Hygiene Data'!E82))="","",OFFSET('Hygiene Data'!$E$13,0,10*ROW('Hygiene Data'!E82)))</f>
        <v/>
      </c>
      <c r="DU88" s="297" t="str">
        <f ca="true">+IF(OFFSET('Hygiene Data'!$F$11,0,10*ROW('Hygiene Data'!F82))="","",OFFSET('Hygiene Data'!$F$11,0,10*ROW('Hygiene Data'!F82)))</f>
        <v/>
      </c>
      <c r="DV88" s="297" t="str">
        <f ca="true">+IF(OFFSET('Hygiene Data'!$F$12,0,10*ROW('Hygiene Data'!F82))="","",OFFSET('Hygiene Data'!$F$12,0,10*ROW('Hygiene Data'!F82)))</f>
        <v/>
      </c>
      <c r="DW88" s="297" t="str">
        <f ca="true">+IF(OFFSET('Hygiene Data'!$F$13,0,10*ROW('Hygiene Data'!F82))="","",OFFSET('Hygiene Data'!$F$13,0,10*ROW('Hygiene Data'!F82)))</f>
        <v/>
      </c>
      <c r="DX88" s="297" t="str">
        <f ca="true">+IF(OFFSET('Hygiene Data'!$G$11,0,10*ROW('Hygiene Data'!G82))="","",OFFSET('Hygiene Data'!$G$11,0,10*ROW('Hygiene Data'!G82)))</f>
        <v/>
      </c>
      <c r="DY88" s="297" t="str">
        <f ca="true">+IF(OFFSET('Hygiene Data'!$G$12,0,10*ROW('Hygiene Data'!G82))="","",OFFSET('Hygiene Data'!$G$12,0,10*ROW('Hygiene Data'!G82)))</f>
        <v/>
      </c>
      <c r="DZ88" s="297" t="str">
        <f ca="true">+IF(OFFSET('Hygiene Data'!$G$13,0,10*ROW('Hygiene Data'!G82))="","",OFFSET('Hygiene Data'!$G$13,0,10*ROW('Hygiene Data'!G82)))</f>
        <v/>
      </c>
      <c r="EA88" s="297" t="str">
        <f ca="true">+IF(OFFSET('Hygiene Data'!$H$11,0,10*ROW('Hygiene Data'!H82))="","",OFFSET('Hygiene Data'!$H$11,0,10*ROW('Hygiene Data'!H82)))</f>
        <v/>
      </c>
      <c r="EB88" s="297" t="str">
        <f ca="true">+IF(OFFSET('Hygiene Data'!$H$12,0,10*ROW('Hygiene Data'!H82))="","",OFFSET('Hygiene Data'!$H$12,0,10*ROW('Hygiene Data'!H82)))</f>
        <v/>
      </c>
      <c r="EC88" s="297" t="str">
        <f ca="true">+IF(OFFSET('Hygiene Data'!$H$13,0,10*ROW('Hygiene Data'!H82))="","",OFFSET('Hygiene Data'!$H$13,0,10*ROW('Hygiene Data'!H82)))</f>
        <v/>
      </c>
      <c r="ED88" s="297" t="str">
        <f ca="true">+IF(OFFSET('Hygiene Data'!$I$11,0,10*ROW('Hygiene Data'!I82))="","",OFFSET('Hygiene Data'!$I$11,0,10*ROW('Hygiene Data'!I82)))</f>
        <v/>
      </c>
      <c r="EE88" s="297" t="str">
        <f ca="true">+IF(OFFSET('Hygiene Data'!$I$12,0,10*ROW('Hygiene Data'!I82))="","",OFFSET('Hygiene Data'!$I$12,0,10*ROW('Hygiene Data'!I82)))</f>
        <v/>
      </c>
      <c r="EF88" s="297"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53"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97"/>
      <c r="BS89" s="297" t="str">
        <f ca="true">+IF(OFFSET('Water Data'!$D$27,0,10*ROW('Water Data'!D83))="","",OFFSET('Water Data'!$D$27,0,10*ROW('Water Data'!D83)))</f>
        <v/>
      </c>
      <c r="BT89" s="297" t="str">
        <f ca="true">+IF(OFFSET('Water Data'!$D$28,0,10*ROW('Water Data'!D83))="","",OFFSET('Water Data'!$D$28,0,10*ROW('Water Data'!D83)))</f>
        <v/>
      </c>
      <c r="BU89" s="297" t="str">
        <f ca="true">+IF(OFFSET('Water Data'!$D$29,0,10*ROW('Water Data'!D83))="","",OFFSET('Water Data'!$D$29,0,10*ROW('Water Data'!D83)))</f>
        <v/>
      </c>
      <c r="BV89" s="297" t="str">
        <f ca="true">+IF(OFFSET('Water Data'!$E$27,0,10*ROW('Water Data'!E83))="","",OFFSET('Water Data'!$E$27,0,10*ROW('Water Data'!E83)))</f>
        <v/>
      </c>
      <c r="BW89" s="297" t="str">
        <f ca="true">+IF(OFFSET('Water Data'!$E$28,0,10*ROW('Water Data'!E83))="","",OFFSET('Water Data'!$E$28,0,10*ROW('Water Data'!E83)))</f>
        <v/>
      </c>
      <c r="BX89" s="297" t="str">
        <f ca="true">+IF(OFFSET('Water Data'!$E$29,0,10*ROW('Water Data'!E83))="","",OFFSET('Water Data'!$E$29,0,10*ROW('Water Data'!E83)))</f>
        <v/>
      </c>
      <c r="BY89" s="297" t="str">
        <f ca="true">+IF(OFFSET('Water Data'!$F$27,0,10*ROW('Water Data'!F83))="","",OFFSET('Water Data'!$F$27,0,10*ROW('Water Data'!F83)))</f>
        <v/>
      </c>
      <c r="BZ89" s="297" t="str">
        <f ca="true">+IF(OFFSET('Water Data'!$F$28,0,10*ROW('Water Data'!F83))="","",OFFSET('Water Data'!$F$28,0,10*ROW('Water Data'!F83)))</f>
        <v/>
      </c>
      <c r="CA89" s="297" t="str">
        <f ca="true">+IF(OFFSET('Water Data'!$F$29,0,10*ROW('Water Data'!F83))="","",OFFSET('Water Data'!$F$29,0,10*ROW('Water Data'!F83)))</f>
        <v/>
      </c>
      <c r="CB89" s="297" t="str">
        <f ca="true">+IF(OFFSET('Water Data'!$G$27,0,10*ROW('Water Data'!G83))="","",OFFSET('Water Data'!$G$27,0,10*ROW('Water Data'!G83)))</f>
        <v/>
      </c>
      <c r="CC89" s="297" t="str">
        <f ca="true">+IF(OFFSET('Water Data'!$G$28,0,10*ROW('Water Data'!G83))="","",OFFSET('Water Data'!$G$28,0,10*ROW('Water Data'!G83)))</f>
        <v/>
      </c>
      <c r="CD89" s="297" t="str">
        <f ca="true">+IF(OFFSET('Water Data'!$G$29,0,10*ROW('Water Data'!G83))="","",OFFSET('Water Data'!$G$29,0,10*ROW('Water Data'!G83)))</f>
        <v/>
      </c>
      <c r="CE89" s="297" t="str">
        <f ca="true">+IF(OFFSET('Water Data'!$H$27,0,10*ROW('Water Data'!H83))="","",OFFSET('Water Data'!$H$27,0,10*ROW('Water Data'!H83)))</f>
        <v/>
      </c>
      <c r="CF89" s="297" t="str">
        <f ca="true">+IF(OFFSET('Water Data'!$H$28,0,10*ROW('Water Data'!H83))="","",OFFSET('Water Data'!$H$28,0,10*ROW('Water Data'!H83)))</f>
        <v/>
      </c>
      <c r="CG89" s="297" t="str">
        <f ca="true">+IF(OFFSET('Water Data'!$H$29,0,10*ROW('Water Data'!H83))="","",OFFSET('Water Data'!$H$29,0,10*ROW('Water Data'!H83)))</f>
        <v/>
      </c>
      <c r="CH89" s="297" t="str">
        <f ca="true">+IF(OFFSET('Water Data'!$I$27,0,10*ROW('Water Data'!I83))="","",OFFSET('Water Data'!$I$27,0,10*ROW('Water Data'!I83)))</f>
        <v/>
      </c>
      <c r="CI89" s="297" t="str">
        <f ca="true">+IF(OFFSET('Water Data'!$I$28,0,10*ROW('Water Data'!I83))="","",OFFSET('Water Data'!$I$28,0,10*ROW('Water Data'!I83)))</f>
        <v/>
      </c>
      <c r="CJ89" s="297" t="str">
        <f ca="true">+IF(OFFSET('Water Data'!$I$29,0,10*ROW('Water Data'!I83))="","",OFFSET('Water Data'!$I$29,0,10*ROW('Water Data'!I83)))</f>
        <v/>
      </c>
      <c r="CK89" s="297" t="str">
        <f ca="true">+IF(OFFSET('Sanitation Data'!$D$28,0,10*ROW('Sanitation Data'!D83))="","",OFFSET('Sanitation Data'!$D$28,0,10*ROW('Sanitation Data'!D83)))</f>
        <v/>
      </c>
      <c r="CL89" s="297" t="str">
        <f ca="true">+IF(OFFSET('Sanitation Data'!$D$29,0,10*ROW('Sanitation Data'!D83))="","",OFFSET('Sanitation Data'!$D$29,0,10*ROW('Sanitation Data'!D83)))</f>
        <v/>
      </c>
      <c r="CM89" s="297" t="str">
        <f ca="true">+IF(OFFSET('Sanitation Data'!$D$30,0,10*ROW('Sanitation Data'!D83))="","",OFFSET('Sanitation Data'!$D$30,0,10*ROW('Sanitation Data'!D83)))</f>
        <v/>
      </c>
      <c r="CN89" s="297" t="str">
        <f ca="true">+IF(OFFSET('Sanitation Data'!$D$31,0,10*ROW('Sanitation Data'!D83))="","",OFFSET('Sanitation Data'!$D$31,0,10*ROW('Sanitation Data'!D83)))</f>
        <v/>
      </c>
      <c r="CO89" s="297" t="str">
        <f ca="true">+IF(OFFSET('Sanitation Data'!$D$32,0,10*ROW('Sanitation Data'!D83))="","",OFFSET('Sanitation Data'!$D$32,0,10*ROW('Sanitation Data'!D83)))</f>
        <v/>
      </c>
      <c r="CP89" s="297" t="str">
        <f ca="true">+IF(OFFSET('Sanitation Data'!$E$28,0,10*ROW('Sanitation Data'!E83))="","",OFFSET('Sanitation Data'!$E$28,0,10*ROW('Sanitation Data'!E83)))</f>
        <v/>
      </c>
      <c r="CQ89" s="297" t="str">
        <f ca="true">+IF(OFFSET('Sanitation Data'!$E$29,0,10*ROW('Sanitation Data'!E83))="","",OFFSET('Sanitation Data'!$E$29,0,10*ROW('Sanitation Data'!E83)))</f>
        <v/>
      </c>
      <c r="CR89" s="297" t="str">
        <f ca="true">+IF(OFFSET('Sanitation Data'!$E$30,0,10*ROW('Sanitation Data'!E83))="","",OFFSET('Sanitation Data'!$E$30,0,10*ROW('Sanitation Data'!E83)))</f>
        <v/>
      </c>
      <c r="CS89" s="297" t="str">
        <f ca="true">+IF(OFFSET('Sanitation Data'!$E$31,0,10*ROW('Sanitation Data'!E83))="","",OFFSET('Sanitation Data'!$E$31,0,10*ROW('Sanitation Data'!E83)))</f>
        <v/>
      </c>
      <c r="CT89" s="297" t="str">
        <f ca="true">+IF(OFFSET('Sanitation Data'!$E$32,0,10*ROW('Sanitation Data'!E83))="","",OFFSET('Sanitation Data'!$E$32,0,10*ROW('Sanitation Data'!E83)))</f>
        <v/>
      </c>
      <c r="CU89" s="297" t="str">
        <f ca="true">+IF(OFFSET('Sanitation Data'!$F$28,0,10*ROW('Sanitation Data'!F83))="","",OFFSET('Sanitation Data'!$F$28,0,10*ROW('Sanitation Data'!F83)))</f>
        <v/>
      </c>
      <c r="CV89" s="297" t="str">
        <f ca="true">+IF(OFFSET('Sanitation Data'!$F$29,0,10*ROW('Sanitation Data'!F83))="","",OFFSET('Sanitation Data'!$F$29,0,10*ROW('Sanitation Data'!F83)))</f>
        <v/>
      </c>
      <c r="CW89" s="297" t="str">
        <f ca="true">+IF(OFFSET('Sanitation Data'!$F$30,0,10*ROW('Sanitation Data'!F83))="","",OFFSET('Sanitation Data'!$F$30,0,10*ROW('Sanitation Data'!F83)))</f>
        <v/>
      </c>
      <c r="CX89" s="297" t="str">
        <f ca="true">+IF(OFFSET('Sanitation Data'!$F$31,0,10*ROW('Sanitation Data'!F83))="","",OFFSET('Sanitation Data'!$F$31,0,10*ROW('Sanitation Data'!F83)))</f>
        <v/>
      </c>
      <c r="CY89" s="297" t="str">
        <f ca="true">+IF(OFFSET('Sanitation Data'!$F$32,0,10*ROW('Sanitation Data'!F83))="","",OFFSET('Sanitation Data'!$F$32,0,10*ROW('Sanitation Data'!F83)))</f>
        <v/>
      </c>
      <c r="CZ89" s="297" t="str">
        <f ca="true">+IF(OFFSET('Sanitation Data'!$G$28,0,10*ROW('Sanitation Data'!G83))="","",OFFSET('Sanitation Data'!$G$28,0,10*ROW('Sanitation Data'!G83)))</f>
        <v/>
      </c>
      <c r="DA89" s="297" t="str">
        <f ca="true">+IF(OFFSET('Sanitation Data'!$G$29,0,10*ROW('Sanitation Data'!G83))="","",OFFSET('Sanitation Data'!$G$29,0,10*ROW('Sanitation Data'!G83)))</f>
        <v/>
      </c>
      <c r="DB89" s="297" t="str">
        <f ca="true">+IF(OFFSET('Sanitation Data'!$G$30,0,10*ROW('Sanitation Data'!G83))="","",OFFSET('Sanitation Data'!$G$30,0,10*ROW('Sanitation Data'!G83)))</f>
        <v/>
      </c>
      <c r="DC89" s="297" t="str">
        <f ca="true">+IF(OFFSET('Sanitation Data'!$G$31,0,10*ROW('Sanitation Data'!G83))="","",OFFSET('Sanitation Data'!$G$31,0,10*ROW('Sanitation Data'!G83)))</f>
        <v/>
      </c>
      <c r="DD89" s="297" t="str">
        <f ca="true">+IF(OFFSET('Sanitation Data'!$G$32,0,10*ROW('Sanitation Data'!G83))="","",OFFSET('Sanitation Data'!$G$32,0,10*ROW('Sanitation Data'!G83)))</f>
        <v/>
      </c>
      <c r="DE89" s="297" t="str">
        <f ca="true">+IF(OFFSET('Sanitation Data'!$H$28,0,10*ROW('Sanitation Data'!H83))="","",OFFSET('Sanitation Data'!$H$28,0,10*ROW('Sanitation Data'!H83)))</f>
        <v/>
      </c>
      <c r="DF89" s="297" t="str">
        <f ca="true">+IF(OFFSET('Sanitation Data'!$H$29,0,10*ROW('Sanitation Data'!H83))="","",OFFSET('Sanitation Data'!$H$29,0,10*ROW('Sanitation Data'!H83)))</f>
        <v/>
      </c>
      <c r="DG89" s="297" t="str">
        <f ca="true">+IF(OFFSET('Sanitation Data'!$H$30,0,10*ROW('Sanitation Data'!H83))="","",OFFSET('Sanitation Data'!$H$30,0,10*ROW('Sanitation Data'!H83)))</f>
        <v/>
      </c>
      <c r="DH89" s="297" t="str">
        <f ca="true">+IF(OFFSET('Sanitation Data'!$H$31,0,10*ROW('Sanitation Data'!H83))="","",OFFSET('Sanitation Data'!$H$31,0,10*ROW('Sanitation Data'!H83)))</f>
        <v/>
      </c>
      <c r="DI89" s="297" t="str">
        <f ca="true">+IF(OFFSET('Sanitation Data'!$H$32,0,10*ROW('Sanitation Data'!H83))="","",OFFSET('Sanitation Data'!$H$32,0,10*ROW('Sanitation Data'!H83)))</f>
        <v/>
      </c>
      <c r="DJ89" s="297" t="str">
        <f ca="true">+IF(OFFSET('Sanitation Data'!$I$28,0,10*ROW('Sanitation Data'!I83))="","",OFFSET('Sanitation Data'!$I$28,0,10*ROW('Sanitation Data'!I83)))</f>
        <v/>
      </c>
      <c r="DK89" s="297" t="str">
        <f ca="true">+IF(OFFSET('Sanitation Data'!$I$29,0,10*ROW('Sanitation Data'!I83))="","",OFFSET('Sanitation Data'!$I$29,0,10*ROW('Sanitation Data'!I83)))</f>
        <v/>
      </c>
      <c r="DL89" s="297" t="str">
        <f ca="true">+IF(OFFSET('Sanitation Data'!$I$30,0,10*ROW('Sanitation Data'!I83))="","",OFFSET('Sanitation Data'!$I$30,0,10*ROW('Sanitation Data'!I83)))</f>
        <v/>
      </c>
      <c r="DM89" s="297" t="str">
        <f ca="true">+IF(OFFSET('Sanitation Data'!$I$31,0,10*ROW('Sanitation Data'!I83))="","",OFFSET('Sanitation Data'!$I$31,0,10*ROW('Sanitation Data'!I83)))</f>
        <v/>
      </c>
      <c r="DN89" s="297" t="str">
        <f ca="true">+IF(OFFSET('Sanitation Data'!$I$32,0,10*ROW('Sanitation Data'!I83))="","",OFFSET('Sanitation Data'!$I$32,0,10*ROW('Sanitation Data'!I83)))</f>
        <v/>
      </c>
      <c r="DO89" s="297" t="str">
        <f ca="true">+IF(OFFSET('Hygiene Data'!$D$11,0,10*ROW('Hygiene Data'!D83))="","",OFFSET('Hygiene Data'!$D$11,0,10*ROW('Hygiene Data'!D83)))</f>
        <v/>
      </c>
      <c r="DP89" s="297" t="str">
        <f ca="true">+IF(OFFSET('Hygiene Data'!$D$12,0,10*ROW('Hygiene Data'!D83))="","",OFFSET('Hygiene Data'!$D$12,0,10*ROW('Hygiene Data'!D83)))</f>
        <v/>
      </c>
      <c r="DQ89" s="297" t="str">
        <f ca="true">+IF(OFFSET('Hygiene Data'!$D$13,0,10*ROW('Hygiene Data'!D83))="","",OFFSET('Hygiene Data'!$D$13,0,10*ROW('Hygiene Data'!D83)))</f>
        <v/>
      </c>
      <c r="DR89" s="297" t="str">
        <f ca="true">+IF(OFFSET('Hygiene Data'!$E$11,0,10*ROW('Hygiene Data'!E83))="","",OFFSET('Hygiene Data'!$E$11,0,10*ROW('Hygiene Data'!E83)))</f>
        <v/>
      </c>
      <c r="DS89" s="297" t="str">
        <f ca="true">+IF(OFFSET('Hygiene Data'!$E$12,0,10*ROW('Hygiene Data'!E83))="","",OFFSET('Hygiene Data'!$E$12,0,10*ROW('Hygiene Data'!E83)))</f>
        <v/>
      </c>
      <c r="DT89" s="297" t="str">
        <f ca="true">+IF(OFFSET('Hygiene Data'!$E$13,0,10*ROW('Hygiene Data'!E83))="","",OFFSET('Hygiene Data'!$E$13,0,10*ROW('Hygiene Data'!E83)))</f>
        <v/>
      </c>
      <c r="DU89" s="297" t="str">
        <f ca="true">+IF(OFFSET('Hygiene Data'!$F$11,0,10*ROW('Hygiene Data'!F83))="","",OFFSET('Hygiene Data'!$F$11,0,10*ROW('Hygiene Data'!F83)))</f>
        <v/>
      </c>
      <c r="DV89" s="297" t="str">
        <f ca="true">+IF(OFFSET('Hygiene Data'!$F$12,0,10*ROW('Hygiene Data'!F83))="","",OFFSET('Hygiene Data'!$F$12,0,10*ROW('Hygiene Data'!F83)))</f>
        <v/>
      </c>
      <c r="DW89" s="297" t="str">
        <f ca="true">+IF(OFFSET('Hygiene Data'!$F$13,0,10*ROW('Hygiene Data'!F83))="","",OFFSET('Hygiene Data'!$F$13,0,10*ROW('Hygiene Data'!F83)))</f>
        <v/>
      </c>
      <c r="DX89" s="297" t="str">
        <f ca="true">+IF(OFFSET('Hygiene Data'!$G$11,0,10*ROW('Hygiene Data'!G83))="","",OFFSET('Hygiene Data'!$G$11,0,10*ROW('Hygiene Data'!G83)))</f>
        <v/>
      </c>
      <c r="DY89" s="297" t="str">
        <f ca="true">+IF(OFFSET('Hygiene Data'!$G$12,0,10*ROW('Hygiene Data'!G83))="","",OFFSET('Hygiene Data'!$G$12,0,10*ROW('Hygiene Data'!G83)))</f>
        <v/>
      </c>
      <c r="DZ89" s="297" t="str">
        <f ca="true">+IF(OFFSET('Hygiene Data'!$G$13,0,10*ROW('Hygiene Data'!G83))="","",OFFSET('Hygiene Data'!$G$13,0,10*ROW('Hygiene Data'!G83)))</f>
        <v/>
      </c>
      <c r="EA89" s="297" t="str">
        <f ca="true">+IF(OFFSET('Hygiene Data'!$H$11,0,10*ROW('Hygiene Data'!H83))="","",OFFSET('Hygiene Data'!$H$11,0,10*ROW('Hygiene Data'!H83)))</f>
        <v/>
      </c>
      <c r="EB89" s="297" t="str">
        <f ca="true">+IF(OFFSET('Hygiene Data'!$H$12,0,10*ROW('Hygiene Data'!H83))="","",OFFSET('Hygiene Data'!$H$12,0,10*ROW('Hygiene Data'!H83)))</f>
        <v/>
      </c>
      <c r="EC89" s="297" t="str">
        <f ca="true">+IF(OFFSET('Hygiene Data'!$H$13,0,10*ROW('Hygiene Data'!H83))="","",OFFSET('Hygiene Data'!$H$13,0,10*ROW('Hygiene Data'!H83)))</f>
        <v/>
      </c>
      <c r="ED89" s="297" t="str">
        <f ca="true">+IF(OFFSET('Hygiene Data'!$I$11,0,10*ROW('Hygiene Data'!I83))="","",OFFSET('Hygiene Data'!$I$11,0,10*ROW('Hygiene Data'!I83)))</f>
        <v/>
      </c>
      <c r="EE89" s="297" t="str">
        <f ca="true">+IF(OFFSET('Hygiene Data'!$I$12,0,10*ROW('Hygiene Data'!I83))="","",OFFSET('Hygiene Data'!$I$12,0,10*ROW('Hygiene Data'!I83)))</f>
        <v/>
      </c>
      <c r="EF89" s="297"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53"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97"/>
      <c r="BS90" s="297" t="str">
        <f ca="true">+IF(OFFSET('Water Data'!$D$27,0,10*ROW('Water Data'!D84))="","",OFFSET('Water Data'!$D$27,0,10*ROW('Water Data'!D84)))</f>
        <v/>
      </c>
      <c r="BT90" s="297" t="str">
        <f ca="true">+IF(OFFSET('Water Data'!$D$28,0,10*ROW('Water Data'!D84))="","",OFFSET('Water Data'!$D$28,0,10*ROW('Water Data'!D84)))</f>
        <v/>
      </c>
      <c r="BU90" s="297" t="str">
        <f ca="true">+IF(OFFSET('Water Data'!$D$29,0,10*ROW('Water Data'!D84))="","",OFFSET('Water Data'!$D$29,0,10*ROW('Water Data'!D84)))</f>
        <v/>
      </c>
      <c r="BV90" s="297" t="str">
        <f ca="true">+IF(OFFSET('Water Data'!$E$27,0,10*ROW('Water Data'!E84))="","",OFFSET('Water Data'!$E$27,0,10*ROW('Water Data'!E84)))</f>
        <v/>
      </c>
      <c r="BW90" s="297" t="str">
        <f ca="true">+IF(OFFSET('Water Data'!$E$28,0,10*ROW('Water Data'!E84))="","",OFFSET('Water Data'!$E$28,0,10*ROW('Water Data'!E84)))</f>
        <v/>
      </c>
      <c r="BX90" s="297" t="str">
        <f ca="true">+IF(OFFSET('Water Data'!$E$29,0,10*ROW('Water Data'!E84))="","",OFFSET('Water Data'!$E$29,0,10*ROW('Water Data'!E84)))</f>
        <v/>
      </c>
      <c r="BY90" s="297" t="str">
        <f ca="true">+IF(OFFSET('Water Data'!$F$27,0,10*ROW('Water Data'!F84))="","",OFFSET('Water Data'!$F$27,0,10*ROW('Water Data'!F84)))</f>
        <v/>
      </c>
      <c r="BZ90" s="297" t="str">
        <f ca="true">+IF(OFFSET('Water Data'!$F$28,0,10*ROW('Water Data'!F84))="","",OFFSET('Water Data'!$F$28,0,10*ROW('Water Data'!F84)))</f>
        <v/>
      </c>
      <c r="CA90" s="297" t="str">
        <f ca="true">+IF(OFFSET('Water Data'!$F$29,0,10*ROW('Water Data'!F84))="","",OFFSET('Water Data'!$F$29,0,10*ROW('Water Data'!F84)))</f>
        <v/>
      </c>
      <c r="CB90" s="297" t="str">
        <f ca="true">+IF(OFFSET('Water Data'!$G$27,0,10*ROW('Water Data'!G84))="","",OFFSET('Water Data'!$G$27,0,10*ROW('Water Data'!G84)))</f>
        <v/>
      </c>
      <c r="CC90" s="297" t="str">
        <f ca="true">+IF(OFFSET('Water Data'!$G$28,0,10*ROW('Water Data'!G84))="","",OFFSET('Water Data'!$G$28,0,10*ROW('Water Data'!G84)))</f>
        <v/>
      </c>
      <c r="CD90" s="297" t="str">
        <f ca="true">+IF(OFFSET('Water Data'!$G$29,0,10*ROW('Water Data'!G84))="","",OFFSET('Water Data'!$G$29,0,10*ROW('Water Data'!G84)))</f>
        <v/>
      </c>
      <c r="CE90" s="297" t="str">
        <f ca="true">+IF(OFFSET('Water Data'!$H$27,0,10*ROW('Water Data'!H84))="","",OFFSET('Water Data'!$H$27,0,10*ROW('Water Data'!H84)))</f>
        <v/>
      </c>
      <c r="CF90" s="297" t="str">
        <f ca="true">+IF(OFFSET('Water Data'!$H$28,0,10*ROW('Water Data'!H84))="","",OFFSET('Water Data'!$H$28,0,10*ROW('Water Data'!H84)))</f>
        <v/>
      </c>
      <c r="CG90" s="297" t="str">
        <f ca="true">+IF(OFFSET('Water Data'!$H$29,0,10*ROW('Water Data'!H84))="","",OFFSET('Water Data'!$H$29,0,10*ROW('Water Data'!H84)))</f>
        <v/>
      </c>
      <c r="CH90" s="297" t="str">
        <f ca="true">+IF(OFFSET('Water Data'!$I$27,0,10*ROW('Water Data'!I84))="","",OFFSET('Water Data'!$I$27,0,10*ROW('Water Data'!I84)))</f>
        <v/>
      </c>
      <c r="CI90" s="297" t="str">
        <f ca="true">+IF(OFFSET('Water Data'!$I$28,0,10*ROW('Water Data'!I84))="","",OFFSET('Water Data'!$I$28,0,10*ROW('Water Data'!I84)))</f>
        <v/>
      </c>
      <c r="CJ90" s="297" t="str">
        <f ca="true">+IF(OFFSET('Water Data'!$I$29,0,10*ROW('Water Data'!I84))="","",OFFSET('Water Data'!$I$29,0,10*ROW('Water Data'!I84)))</f>
        <v/>
      </c>
      <c r="CK90" s="297" t="str">
        <f ca="true">+IF(OFFSET('Sanitation Data'!$D$28,0,10*ROW('Sanitation Data'!D84))="","",OFFSET('Sanitation Data'!$D$28,0,10*ROW('Sanitation Data'!D84)))</f>
        <v/>
      </c>
      <c r="CL90" s="297" t="str">
        <f ca="true">+IF(OFFSET('Sanitation Data'!$D$29,0,10*ROW('Sanitation Data'!D84))="","",OFFSET('Sanitation Data'!$D$29,0,10*ROW('Sanitation Data'!D84)))</f>
        <v/>
      </c>
      <c r="CM90" s="297" t="str">
        <f ca="true">+IF(OFFSET('Sanitation Data'!$D$30,0,10*ROW('Sanitation Data'!D84))="","",OFFSET('Sanitation Data'!$D$30,0,10*ROW('Sanitation Data'!D84)))</f>
        <v/>
      </c>
      <c r="CN90" s="297" t="str">
        <f ca="true">+IF(OFFSET('Sanitation Data'!$D$31,0,10*ROW('Sanitation Data'!D84))="","",OFFSET('Sanitation Data'!$D$31,0,10*ROW('Sanitation Data'!D84)))</f>
        <v/>
      </c>
      <c r="CO90" s="297" t="str">
        <f ca="true">+IF(OFFSET('Sanitation Data'!$D$32,0,10*ROW('Sanitation Data'!D84))="","",OFFSET('Sanitation Data'!$D$32,0,10*ROW('Sanitation Data'!D84)))</f>
        <v/>
      </c>
      <c r="CP90" s="297" t="str">
        <f ca="true">+IF(OFFSET('Sanitation Data'!$E$28,0,10*ROW('Sanitation Data'!E84))="","",OFFSET('Sanitation Data'!$E$28,0,10*ROW('Sanitation Data'!E84)))</f>
        <v/>
      </c>
      <c r="CQ90" s="297" t="str">
        <f ca="true">+IF(OFFSET('Sanitation Data'!$E$29,0,10*ROW('Sanitation Data'!E84))="","",OFFSET('Sanitation Data'!$E$29,0,10*ROW('Sanitation Data'!E84)))</f>
        <v/>
      </c>
      <c r="CR90" s="297" t="str">
        <f ca="true">+IF(OFFSET('Sanitation Data'!$E$30,0,10*ROW('Sanitation Data'!E84))="","",OFFSET('Sanitation Data'!$E$30,0,10*ROW('Sanitation Data'!E84)))</f>
        <v/>
      </c>
      <c r="CS90" s="297" t="str">
        <f ca="true">+IF(OFFSET('Sanitation Data'!$E$31,0,10*ROW('Sanitation Data'!E84))="","",OFFSET('Sanitation Data'!$E$31,0,10*ROW('Sanitation Data'!E84)))</f>
        <v/>
      </c>
      <c r="CT90" s="297" t="str">
        <f ca="true">+IF(OFFSET('Sanitation Data'!$E$32,0,10*ROW('Sanitation Data'!E84))="","",OFFSET('Sanitation Data'!$E$32,0,10*ROW('Sanitation Data'!E84)))</f>
        <v/>
      </c>
      <c r="CU90" s="297" t="str">
        <f ca="true">+IF(OFFSET('Sanitation Data'!$F$28,0,10*ROW('Sanitation Data'!F84))="","",OFFSET('Sanitation Data'!$F$28,0,10*ROW('Sanitation Data'!F84)))</f>
        <v/>
      </c>
      <c r="CV90" s="297" t="str">
        <f ca="true">+IF(OFFSET('Sanitation Data'!$F$29,0,10*ROW('Sanitation Data'!F84))="","",OFFSET('Sanitation Data'!$F$29,0,10*ROW('Sanitation Data'!F84)))</f>
        <v/>
      </c>
      <c r="CW90" s="297" t="str">
        <f ca="true">+IF(OFFSET('Sanitation Data'!$F$30,0,10*ROW('Sanitation Data'!F84))="","",OFFSET('Sanitation Data'!$F$30,0,10*ROW('Sanitation Data'!F84)))</f>
        <v/>
      </c>
      <c r="CX90" s="297" t="str">
        <f ca="true">+IF(OFFSET('Sanitation Data'!$F$31,0,10*ROW('Sanitation Data'!F84))="","",OFFSET('Sanitation Data'!$F$31,0,10*ROW('Sanitation Data'!F84)))</f>
        <v/>
      </c>
      <c r="CY90" s="297" t="str">
        <f ca="true">+IF(OFFSET('Sanitation Data'!$F$32,0,10*ROW('Sanitation Data'!F84))="","",OFFSET('Sanitation Data'!$F$32,0,10*ROW('Sanitation Data'!F84)))</f>
        <v/>
      </c>
      <c r="CZ90" s="297" t="str">
        <f ca="true">+IF(OFFSET('Sanitation Data'!$G$28,0,10*ROW('Sanitation Data'!G84))="","",OFFSET('Sanitation Data'!$G$28,0,10*ROW('Sanitation Data'!G84)))</f>
        <v/>
      </c>
      <c r="DA90" s="297" t="str">
        <f ca="true">+IF(OFFSET('Sanitation Data'!$G$29,0,10*ROW('Sanitation Data'!G84))="","",OFFSET('Sanitation Data'!$G$29,0,10*ROW('Sanitation Data'!G84)))</f>
        <v/>
      </c>
      <c r="DB90" s="297" t="str">
        <f ca="true">+IF(OFFSET('Sanitation Data'!$G$30,0,10*ROW('Sanitation Data'!G84))="","",OFFSET('Sanitation Data'!$G$30,0,10*ROW('Sanitation Data'!G84)))</f>
        <v/>
      </c>
      <c r="DC90" s="297" t="str">
        <f ca="true">+IF(OFFSET('Sanitation Data'!$G$31,0,10*ROW('Sanitation Data'!G84))="","",OFFSET('Sanitation Data'!$G$31,0,10*ROW('Sanitation Data'!G84)))</f>
        <v/>
      </c>
      <c r="DD90" s="297" t="str">
        <f ca="true">+IF(OFFSET('Sanitation Data'!$G$32,0,10*ROW('Sanitation Data'!G84))="","",OFFSET('Sanitation Data'!$G$32,0,10*ROW('Sanitation Data'!G84)))</f>
        <v/>
      </c>
      <c r="DE90" s="297" t="str">
        <f ca="true">+IF(OFFSET('Sanitation Data'!$H$28,0,10*ROW('Sanitation Data'!H84))="","",OFFSET('Sanitation Data'!$H$28,0,10*ROW('Sanitation Data'!H84)))</f>
        <v/>
      </c>
      <c r="DF90" s="297" t="str">
        <f ca="true">+IF(OFFSET('Sanitation Data'!$H$29,0,10*ROW('Sanitation Data'!H84))="","",OFFSET('Sanitation Data'!$H$29,0,10*ROW('Sanitation Data'!H84)))</f>
        <v/>
      </c>
      <c r="DG90" s="297" t="str">
        <f ca="true">+IF(OFFSET('Sanitation Data'!$H$30,0,10*ROW('Sanitation Data'!H84))="","",OFFSET('Sanitation Data'!$H$30,0,10*ROW('Sanitation Data'!H84)))</f>
        <v/>
      </c>
      <c r="DH90" s="297" t="str">
        <f ca="true">+IF(OFFSET('Sanitation Data'!$H$31,0,10*ROW('Sanitation Data'!H84))="","",OFFSET('Sanitation Data'!$H$31,0,10*ROW('Sanitation Data'!H84)))</f>
        <v/>
      </c>
      <c r="DI90" s="297" t="str">
        <f ca="true">+IF(OFFSET('Sanitation Data'!$H$32,0,10*ROW('Sanitation Data'!H84))="","",OFFSET('Sanitation Data'!$H$32,0,10*ROW('Sanitation Data'!H84)))</f>
        <v/>
      </c>
      <c r="DJ90" s="297" t="str">
        <f ca="true">+IF(OFFSET('Sanitation Data'!$I$28,0,10*ROW('Sanitation Data'!I84))="","",OFFSET('Sanitation Data'!$I$28,0,10*ROW('Sanitation Data'!I84)))</f>
        <v/>
      </c>
      <c r="DK90" s="297" t="str">
        <f ca="true">+IF(OFFSET('Sanitation Data'!$I$29,0,10*ROW('Sanitation Data'!I84))="","",OFFSET('Sanitation Data'!$I$29,0,10*ROW('Sanitation Data'!I84)))</f>
        <v/>
      </c>
      <c r="DL90" s="297" t="str">
        <f ca="true">+IF(OFFSET('Sanitation Data'!$I$30,0,10*ROW('Sanitation Data'!I84))="","",OFFSET('Sanitation Data'!$I$30,0,10*ROW('Sanitation Data'!I84)))</f>
        <v/>
      </c>
      <c r="DM90" s="297" t="str">
        <f ca="true">+IF(OFFSET('Sanitation Data'!$I$31,0,10*ROW('Sanitation Data'!I84))="","",OFFSET('Sanitation Data'!$I$31,0,10*ROW('Sanitation Data'!I84)))</f>
        <v/>
      </c>
      <c r="DN90" s="297" t="str">
        <f ca="true">+IF(OFFSET('Sanitation Data'!$I$32,0,10*ROW('Sanitation Data'!I84))="","",OFFSET('Sanitation Data'!$I$32,0,10*ROW('Sanitation Data'!I84)))</f>
        <v/>
      </c>
      <c r="DO90" s="297" t="str">
        <f ca="true">+IF(OFFSET('Hygiene Data'!$D$11,0,10*ROW('Hygiene Data'!D84))="","",OFFSET('Hygiene Data'!$D$11,0,10*ROW('Hygiene Data'!D84)))</f>
        <v/>
      </c>
      <c r="DP90" s="297" t="str">
        <f ca="true">+IF(OFFSET('Hygiene Data'!$D$12,0,10*ROW('Hygiene Data'!D84))="","",OFFSET('Hygiene Data'!$D$12,0,10*ROW('Hygiene Data'!D84)))</f>
        <v/>
      </c>
      <c r="DQ90" s="297" t="str">
        <f ca="true">+IF(OFFSET('Hygiene Data'!$D$13,0,10*ROW('Hygiene Data'!D84))="","",OFFSET('Hygiene Data'!$D$13,0,10*ROW('Hygiene Data'!D84)))</f>
        <v/>
      </c>
      <c r="DR90" s="297" t="str">
        <f ca="true">+IF(OFFSET('Hygiene Data'!$E$11,0,10*ROW('Hygiene Data'!E84))="","",OFFSET('Hygiene Data'!$E$11,0,10*ROW('Hygiene Data'!E84)))</f>
        <v/>
      </c>
      <c r="DS90" s="297" t="str">
        <f ca="true">+IF(OFFSET('Hygiene Data'!$E$12,0,10*ROW('Hygiene Data'!E84))="","",OFFSET('Hygiene Data'!$E$12,0,10*ROW('Hygiene Data'!E84)))</f>
        <v/>
      </c>
      <c r="DT90" s="297" t="str">
        <f ca="true">+IF(OFFSET('Hygiene Data'!$E$13,0,10*ROW('Hygiene Data'!E84))="","",OFFSET('Hygiene Data'!$E$13,0,10*ROW('Hygiene Data'!E84)))</f>
        <v/>
      </c>
      <c r="DU90" s="297" t="str">
        <f ca="true">+IF(OFFSET('Hygiene Data'!$F$11,0,10*ROW('Hygiene Data'!F84))="","",OFFSET('Hygiene Data'!$F$11,0,10*ROW('Hygiene Data'!F84)))</f>
        <v/>
      </c>
      <c r="DV90" s="297" t="str">
        <f ca="true">+IF(OFFSET('Hygiene Data'!$F$12,0,10*ROW('Hygiene Data'!F84))="","",OFFSET('Hygiene Data'!$F$12,0,10*ROW('Hygiene Data'!F84)))</f>
        <v/>
      </c>
      <c r="DW90" s="297" t="str">
        <f ca="true">+IF(OFFSET('Hygiene Data'!$F$13,0,10*ROW('Hygiene Data'!F84))="","",OFFSET('Hygiene Data'!$F$13,0,10*ROW('Hygiene Data'!F84)))</f>
        <v/>
      </c>
      <c r="DX90" s="297" t="str">
        <f ca="true">+IF(OFFSET('Hygiene Data'!$G$11,0,10*ROW('Hygiene Data'!G84))="","",OFFSET('Hygiene Data'!$G$11,0,10*ROW('Hygiene Data'!G84)))</f>
        <v/>
      </c>
      <c r="DY90" s="297" t="str">
        <f ca="true">+IF(OFFSET('Hygiene Data'!$G$12,0,10*ROW('Hygiene Data'!G84))="","",OFFSET('Hygiene Data'!$G$12,0,10*ROW('Hygiene Data'!G84)))</f>
        <v/>
      </c>
      <c r="DZ90" s="297" t="str">
        <f ca="true">+IF(OFFSET('Hygiene Data'!$G$13,0,10*ROW('Hygiene Data'!G84))="","",OFFSET('Hygiene Data'!$G$13,0,10*ROW('Hygiene Data'!G84)))</f>
        <v/>
      </c>
      <c r="EA90" s="297" t="str">
        <f ca="true">+IF(OFFSET('Hygiene Data'!$H$11,0,10*ROW('Hygiene Data'!H84))="","",OFFSET('Hygiene Data'!$H$11,0,10*ROW('Hygiene Data'!H84)))</f>
        <v/>
      </c>
      <c r="EB90" s="297" t="str">
        <f ca="true">+IF(OFFSET('Hygiene Data'!$H$12,0,10*ROW('Hygiene Data'!H84))="","",OFFSET('Hygiene Data'!$H$12,0,10*ROW('Hygiene Data'!H84)))</f>
        <v/>
      </c>
      <c r="EC90" s="297" t="str">
        <f ca="true">+IF(OFFSET('Hygiene Data'!$H$13,0,10*ROW('Hygiene Data'!H84))="","",OFFSET('Hygiene Data'!$H$13,0,10*ROW('Hygiene Data'!H84)))</f>
        <v/>
      </c>
      <c r="ED90" s="297" t="str">
        <f ca="true">+IF(OFFSET('Hygiene Data'!$I$11,0,10*ROW('Hygiene Data'!I84))="","",OFFSET('Hygiene Data'!$I$11,0,10*ROW('Hygiene Data'!I84)))</f>
        <v/>
      </c>
      <c r="EE90" s="297" t="str">
        <f ca="true">+IF(OFFSET('Hygiene Data'!$I$12,0,10*ROW('Hygiene Data'!I84))="","",OFFSET('Hygiene Data'!$I$12,0,10*ROW('Hygiene Data'!I84)))</f>
        <v/>
      </c>
      <c r="EF90" s="297"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53"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97"/>
      <c r="BS91" s="297" t="str">
        <f ca="true">+IF(OFFSET('Water Data'!$D$27,0,10*ROW('Water Data'!D85))="","",OFFSET('Water Data'!$D$27,0,10*ROW('Water Data'!D85)))</f>
        <v/>
      </c>
      <c r="BT91" s="297" t="str">
        <f ca="true">+IF(OFFSET('Water Data'!$D$28,0,10*ROW('Water Data'!D85))="","",OFFSET('Water Data'!$D$28,0,10*ROW('Water Data'!D85)))</f>
        <v/>
      </c>
      <c r="BU91" s="297" t="str">
        <f ca="true">+IF(OFFSET('Water Data'!$D$29,0,10*ROW('Water Data'!D85))="","",OFFSET('Water Data'!$D$29,0,10*ROW('Water Data'!D85)))</f>
        <v/>
      </c>
      <c r="BV91" s="297" t="str">
        <f ca="true">+IF(OFFSET('Water Data'!$E$27,0,10*ROW('Water Data'!E85))="","",OFFSET('Water Data'!$E$27,0,10*ROW('Water Data'!E85)))</f>
        <v/>
      </c>
      <c r="BW91" s="297" t="str">
        <f ca="true">+IF(OFFSET('Water Data'!$E$28,0,10*ROW('Water Data'!E85))="","",OFFSET('Water Data'!$E$28,0,10*ROW('Water Data'!E85)))</f>
        <v/>
      </c>
      <c r="BX91" s="297" t="str">
        <f ca="true">+IF(OFFSET('Water Data'!$E$29,0,10*ROW('Water Data'!E85))="","",OFFSET('Water Data'!$E$29,0,10*ROW('Water Data'!E85)))</f>
        <v/>
      </c>
      <c r="BY91" s="297" t="str">
        <f ca="true">+IF(OFFSET('Water Data'!$F$27,0,10*ROW('Water Data'!F85))="","",OFFSET('Water Data'!$F$27,0,10*ROW('Water Data'!F85)))</f>
        <v/>
      </c>
      <c r="BZ91" s="297" t="str">
        <f ca="true">+IF(OFFSET('Water Data'!$F$28,0,10*ROW('Water Data'!F85))="","",OFFSET('Water Data'!$F$28,0,10*ROW('Water Data'!F85)))</f>
        <v/>
      </c>
      <c r="CA91" s="297" t="str">
        <f ca="true">+IF(OFFSET('Water Data'!$F$29,0,10*ROW('Water Data'!F85))="","",OFFSET('Water Data'!$F$29,0,10*ROW('Water Data'!F85)))</f>
        <v/>
      </c>
      <c r="CB91" s="297" t="str">
        <f ca="true">+IF(OFFSET('Water Data'!$G$27,0,10*ROW('Water Data'!G85))="","",OFFSET('Water Data'!$G$27,0,10*ROW('Water Data'!G85)))</f>
        <v/>
      </c>
      <c r="CC91" s="297" t="str">
        <f ca="true">+IF(OFFSET('Water Data'!$G$28,0,10*ROW('Water Data'!G85))="","",OFFSET('Water Data'!$G$28,0,10*ROW('Water Data'!G85)))</f>
        <v/>
      </c>
      <c r="CD91" s="297" t="str">
        <f ca="true">+IF(OFFSET('Water Data'!$G$29,0,10*ROW('Water Data'!G85))="","",OFFSET('Water Data'!$G$29,0,10*ROW('Water Data'!G85)))</f>
        <v/>
      </c>
      <c r="CE91" s="297" t="str">
        <f ca="true">+IF(OFFSET('Water Data'!$H$27,0,10*ROW('Water Data'!H85))="","",OFFSET('Water Data'!$H$27,0,10*ROW('Water Data'!H85)))</f>
        <v/>
      </c>
      <c r="CF91" s="297" t="str">
        <f ca="true">+IF(OFFSET('Water Data'!$H$28,0,10*ROW('Water Data'!H85))="","",OFFSET('Water Data'!$H$28,0,10*ROW('Water Data'!H85)))</f>
        <v/>
      </c>
      <c r="CG91" s="297" t="str">
        <f ca="true">+IF(OFFSET('Water Data'!$H$29,0,10*ROW('Water Data'!H85))="","",OFFSET('Water Data'!$H$29,0,10*ROW('Water Data'!H85)))</f>
        <v/>
      </c>
      <c r="CH91" s="297" t="str">
        <f ca="true">+IF(OFFSET('Water Data'!$I$27,0,10*ROW('Water Data'!I85))="","",OFFSET('Water Data'!$I$27,0,10*ROW('Water Data'!I85)))</f>
        <v/>
      </c>
      <c r="CI91" s="297" t="str">
        <f ca="true">+IF(OFFSET('Water Data'!$I$28,0,10*ROW('Water Data'!I85))="","",OFFSET('Water Data'!$I$28,0,10*ROW('Water Data'!I85)))</f>
        <v/>
      </c>
      <c r="CJ91" s="297" t="str">
        <f ca="true">+IF(OFFSET('Water Data'!$I$29,0,10*ROW('Water Data'!I85))="","",OFFSET('Water Data'!$I$29,0,10*ROW('Water Data'!I85)))</f>
        <v/>
      </c>
      <c r="CK91" s="297" t="str">
        <f ca="true">+IF(OFFSET('Sanitation Data'!$D$28,0,10*ROW('Sanitation Data'!D85))="","",OFFSET('Sanitation Data'!$D$28,0,10*ROW('Sanitation Data'!D85)))</f>
        <v/>
      </c>
      <c r="CL91" s="297" t="str">
        <f ca="true">+IF(OFFSET('Sanitation Data'!$D$29,0,10*ROW('Sanitation Data'!D85))="","",OFFSET('Sanitation Data'!$D$29,0,10*ROW('Sanitation Data'!D85)))</f>
        <v/>
      </c>
      <c r="CM91" s="297" t="str">
        <f ca="true">+IF(OFFSET('Sanitation Data'!$D$30,0,10*ROW('Sanitation Data'!D85))="","",OFFSET('Sanitation Data'!$D$30,0,10*ROW('Sanitation Data'!D85)))</f>
        <v/>
      </c>
      <c r="CN91" s="297" t="str">
        <f ca="true">+IF(OFFSET('Sanitation Data'!$D$31,0,10*ROW('Sanitation Data'!D85))="","",OFFSET('Sanitation Data'!$D$31,0,10*ROW('Sanitation Data'!D85)))</f>
        <v/>
      </c>
      <c r="CO91" s="297" t="str">
        <f ca="true">+IF(OFFSET('Sanitation Data'!$D$32,0,10*ROW('Sanitation Data'!D85))="","",OFFSET('Sanitation Data'!$D$32,0,10*ROW('Sanitation Data'!D85)))</f>
        <v/>
      </c>
      <c r="CP91" s="297" t="str">
        <f ca="true">+IF(OFFSET('Sanitation Data'!$E$28,0,10*ROW('Sanitation Data'!E85))="","",OFFSET('Sanitation Data'!$E$28,0,10*ROW('Sanitation Data'!E85)))</f>
        <v/>
      </c>
      <c r="CQ91" s="297" t="str">
        <f ca="true">+IF(OFFSET('Sanitation Data'!$E$29,0,10*ROW('Sanitation Data'!E85))="","",OFFSET('Sanitation Data'!$E$29,0,10*ROW('Sanitation Data'!E85)))</f>
        <v/>
      </c>
      <c r="CR91" s="297" t="str">
        <f ca="true">+IF(OFFSET('Sanitation Data'!$E$30,0,10*ROW('Sanitation Data'!E85))="","",OFFSET('Sanitation Data'!$E$30,0,10*ROW('Sanitation Data'!E85)))</f>
        <v/>
      </c>
      <c r="CS91" s="297" t="str">
        <f ca="true">+IF(OFFSET('Sanitation Data'!$E$31,0,10*ROW('Sanitation Data'!E85))="","",OFFSET('Sanitation Data'!$E$31,0,10*ROW('Sanitation Data'!E85)))</f>
        <v/>
      </c>
      <c r="CT91" s="297" t="str">
        <f ca="true">+IF(OFFSET('Sanitation Data'!$E$32,0,10*ROW('Sanitation Data'!E85))="","",OFFSET('Sanitation Data'!$E$32,0,10*ROW('Sanitation Data'!E85)))</f>
        <v/>
      </c>
      <c r="CU91" s="297" t="str">
        <f ca="true">+IF(OFFSET('Sanitation Data'!$F$28,0,10*ROW('Sanitation Data'!F85))="","",OFFSET('Sanitation Data'!$F$28,0,10*ROW('Sanitation Data'!F85)))</f>
        <v/>
      </c>
      <c r="CV91" s="297" t="str">
        <f ca="true">+IF(OFFSET('Sanitation Data'!$F$29,0,10*ROW('Sanitation Data'!F85))="","",OFFSET('Sanitation Data'!$F$29,0,10*ROW('Sanitation Data'!F85)))</f>
        <v/>
      </c>
      <c r="CW91" s="297" t="str">
        <f ca="true">+IF(OFFSET('Sanitation Data'!$F$30,0,10*ROW('Sanitation Data'!F85))="","",OFFSET('Sanitation Data'!$F$30,0,10*ROW('Sanitation Data'!F85)))</f>
        <v/>
      </c>
      <c r="CX91" s="297" t="str">
        <f ca="true">+IF(OFFSET('Sanitation Data'!$F$31,0,10*ROW('Sanitation Data'!F85))="","",OFFSET('Sanitation Data'!$F$31,0,10*ROW('Sanitation Data'!F85)))</f>
        <v/>
      </c>
      <c r="CY91" s="297" t="str">
        <f ca="true">+IF(OFFSET('Sanitation Data'!$F$32,0,10*ROW('Sanitation Data'!F85))="","",OFFSET('Sanitation Data'!$F$32,0,10*ROW('Sanitation Data'!F85)))</f>
        <v/>
      </c>
      <c r="CZ91" s="297" t="str">
        <f ca="true">+IF(OFFSET('Sanitation Data'!$G$28,0,10*ROW('Sanitation Data'!G85))="","",OFFSET('Sanitation Data'!$G$28,0,10*ROW('Sanitation Data'!G85)))</f>
        <v/>
      </c>
      <c r="DA91" s="297" t="str">
        <f ca="true">+IF(OFFSET('Sanitation Data'!$G$29,0,10*ROW('Sanitation Data'!G85))="","",OFFSET('Sanitation Data'!$G$29,0,10*ROW('Sanitation Data'!G85)))</f>
        <v/>
      </c>
      <c r="DB91" s="297" t="str">
        <f ca="true">+IF(OFFSET('Sanitation Data'!$G$30,0,10*ROW('Sanitation Data'!G85))="","",OFFSET('Sanitation Data'!$G$30,0,10*ROW('Sanitation Data'!G85)))</f>
        <v/>
      </c>
      <c r="DC91" s="297" t="str">
        <f ca="true">+IF(OFFSET('Sanitation Data'!$G$31,0,10*ROW('Sanitation Data'!G85))="","",OFFSET('Sanitation Data'!$G$31,0,10*ROW('Sanitation Data'!G85)))</f>
        <v/>
      </c>
      <c r="DD91" s="297" t="str">
        <f ca="true">+IF(OFFSET('Sanitation Data'!$G$32,0,10*ROW('Sanitation Data'!G85))="","",OFFSET('Sanitation Data'!$G$32,0,10*ROW('Sanitation Data'!G85)))</f>
        <v/>
      </c>
      <c r="DE91" s="297" t="str">
        <f ca="true">+IF(OFFSET('Sanitation Data'!$H$28,0,10*ROW('Sanitation Data'!H85))="","",OFFSET('Sanitation Data'!$H$28,0,10*ROW('Sanitation Data'!H85)))</f>
        <v/>
      </c>
      <c r="DF91" s="297" t="str">
        <f ca="true">+IF(OFFSET('Sanitation Data'!$H$29,0,10*ROW('Sanitation Data'!H85))="","",OFFSET('Sanitation Data'!$H$29,0,10*ROW('Sanitation Data'!H85)))</f>
        <v/>
      </c>
      <c r="DG91" s="297" t="str">
        <f ca="true">+IF(OFFSET('Sanitation Data'!$H$30,0,10*ROW('Sanitation Data'!H85))="","",OFFSET('Sanitation Data'!$H$30,0,10*ROW('Sanitation Data'!H85)))</f>
        <v/>
      </c>
      <c r="DH91" s="297" t="str">
        <f ca="true">+IF(OFFSET('Sanitation Data'!$H$31,0,10*ROW('Sanitation Data'!H85))="","",OFFSET('Sanitation Data'!$H$31,0,10*ROW('Sanitation Data'!H85)))</f>
        <v/>
      </c>
      <c r="DI91" s="297" t="str">
        <f ca="true">+IF(OFFSET('Sanitation Data'!$H$32,0,10*ROW('Sanitation Data'!H85))="","",OFFSET('Sanitation Data'!$H$32,0,10*ROW('Sanitation Data'!H85)))</f>
        <v/>
      </c>
      <c r="DJ91" s="297" t="str">
        <f ca="true">+IF(OFFSET('Sanitation Data'!$I$28,0,10*ROW('Sanitation Data'!I85))="","",OFFSET('Sanitation Data'!$I$28,0,10*ROW('Sanitation Data'!I85)))</f>
        <v/>
      </c>
      <c r="DK91" s="297" t="str">
        <f ca="true">+IF(OFFSET('Sanitation Data'!$I$29,0,10*ROW('Sanitation Data'!I85))="","",OFFSET('Sanitation Data'!$I$29,0,10*ROW('Sanitation Data'!I85)))</f>
        <v/>
      </c>
      <c r="DL91" s="297" t="str">
        <f ca="true">+IF(OFFSET('Sanitation Data'!$I$30,0,10*ROW('Sanitation Data'!I85))="","",OFFSET('Sanitation Data'!$I$30,0,10*ROW('Sanitation Data'!I85)))</f>
        <v/>
      </c>
      <c r="DM91" s="297" t="str">
        <f ca="true">+IF(OFFSET('Sanitation Data'!$I$31,0,10*ROW('Sanitation Data'!I85))="","",OFFSET('Sanitation Data'!$I$31,0,10*ROW('Sanitation Data'!I85)))</f>
        <v/>
      </c>
      <c r="DN91" s="297" t="str">
        <f ca="true">+IF(OFFSET('Sanitation Data'!$I$32,0,10*ROW('Sanitation Data'!I85))="","",OFFSET('Sanitation Data'!$I$32,0,10*ROW('Sanitation Data'!I85)))</f>
        <v/>
      </c>
      <c r="DO91" s="297" t="str">
        <f ca="true">+IF(OFFSET('Hygiene Data'!$D$11,0,10*ROW('Hygiene Data'!D85))="","",OFFSET('Hygiene Data'!$D$11,0,10*ROW('Hygiene Data'!D85)))</f>
        <v/>
      </c>
      <c r="DP91" s="297" t="str">
        <f ca="true">+IF(OFFSET('Hygiene Data'!$D$12,0,10*ROW('Hygiene Data'!D85))="","",OFFSET('Hygiene Data'!$D$12,0,10*ROW('Hygiene Data'!D85)))</f>
        <v/>
      </c>
      <c r="DQ91" s="297" t="str">
        <f ca="true">+IF(OFFSET('Hygiene Data'!$D$13,0,10*ROW('Hygiene Data'!D85))="","",OFFSET('Hygiene Data'!$D$13,0,10*ROW('Hygiene Data'!D85)))</f>
        <v/>
      </c>
      <c r="DR91" s="297" t="str">
        <f ca="true">+IF(OFFSET('Hygiene Data'!$E$11,0,10*ROW('Hygiene Data'!E85))="","",OFFSET('Hygiene Data'!$E$11,0,10*ROW('Hygiene Data'!E85)))</f>
        <v/>
      </c>
      <c r="DS91" s="297" t="str">
        <f ca="true">+IF(OFFSET('Hygiene Data'!$E$12,0,10*ROW('Hygiene Data'!E85))="","",OFFSET('Hygiene Data'!$E$12,0,10*ROW('Hygiene Data'!E85)))</f>
        <v/>
      </c>
      <c r="DT91" s="297" t="str">
        <f ca="true">+IF(OFFSET('Hygiene Data'!$E$13,0,10*ROW('Hygiene Data'!E85))="","",OFFSET('Hygiene Data'!$E$13,0,10*ROW('Hygiene Data'!E85)))</f>
        <v/>
      </c>
      <c r="DU91" s="297" t="str">
        <f ca="true">+IF(OFFSET('Hygiene Data'!$F$11,0,10*ROW('Hygiene Data'!F85))="","",OFFSET('Hygiene Data'!$F$11,0,10*ROW('Hygiene Data'!F85)))</f>
        <v/>
      </c>
      <c r="DV91" s="297" t="str">
        <f ca="true">+IF(OFFSET('Hygiene Data'!$F$12,0,10*ROW('Hygiene Data'!F85))="","",OFFSET('Hygiene Data'!$F$12,0,10*ROW('Hygiene Data'!F85)))</f>
        <v/>
      </c>
      <c r="DW91" s="297" t="str">
        <f ca="true">+IF(OFFSET('Hygiene Data'!$F$13,0,10*ROW('Hygiene Data'!F85))="","",OFFSET('Hygiene Data'!$F$13,0,10*ROW('Hygiene Data'!F85)))</f>
        <v/>
      </c>
      <c r="DX91" s="297" t="str">
        <f ca="true">+IF(OFFSET('Hygiene Data'!$G$11,0,10*ROW('Hygiene Data'!G85))="","",OFFSET('Hygiene Data'!$G$11,0,10*ROW('Hygiene Data'!G85)))</f>
        <v/>
      </c>
      <c r="DY91" s="297" t="str">
        <f ca="true">+IF(OFFSET('Hygiene Data'!$G$12,0,10*ROW('Hygiene Data'!G85))="","",OFFSET('Hygiene Data'!$G$12,0,10*ROW('Hygiene Data'!G85)))</f>
        <v/>
      </c>
      <c r="DZ91" s="297" t="str">
        <f ca="true">+IF(OFFSET('Hygiene Data'!$G$13,0,10*ROW('Hygiene Data'!G85))="","",OFFSET('Hygiene Data'!$G$13,0,10*ROW('Hygiene Data'!G85)))</f>
        <v/>
      </c>
      <c r="EA91" s="297" t="str">
        <f ca="true">+IF(OFFSET('Hygiene Data'!$H$11,0,10*ROW('Hygiene Data'!H85))="","",OFFSET('Hygiene Data'!$H$11,0,10*ROW('Hygiene Data'!H85)))</f>
        <v/>
      </c>
      <c r="EB91" s="297" t="str">
        <f ca="true">+IF(OFFSET('Hygiene Data'!$H$12,0,10*ROW('Hygiene Data'!H85))="","",OFFSET('Hygiene Data'!$H$12,0,10*ROW('Hygiene Data'!H85)))</f>
        <v/>
      </c>
      <c r="EC91" s="297" t="str">
        <f ca="true">+IF(OFFSET('Hygiene Data'!$H$13,0,10*ROW('Hygiene Data'!H85))="","",OFFSET('Hygiene Data'!$H$13,0,10*ROW('Hygiene Data'!H85)))</f>
        <v/>
      </c>
      <c r="ED91" s="297" t="str">
        <f ca="true">+IF(OFFSET('Hygiene Data'!$I$11,0,10*ROW('Hygiene Data'!I85))="","",OFFSET('Hygiene Data'!$I$11,0,10*ROW('Hygiene Data'!I85)))</f>
        <v/>
      </c>
      <c r="EE91" s="297" t="str">
        <f ca="true">+IF(OFFSET('Hygiene Data'!$I$12,0,10*ROW('Hygiene Data'!I85))="","",OFFSET('Hygiene Data'!$I$12,0,10*ROW('Hygiene Data'!I85)))</f>
        <v/>
      </c>
      <c r="EF91" s="297"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53"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97"/>
      <c r="BS92" s="297" t="str">
        <f ca="true">+IF(OFFSET('Water Data'!$D$27,0,10*ROW('Water Data'!D86))="","",OFFSET('Water Data'!$D$27,0,10*ROW('Water Data'!D86)))</f>
        <v/>
      </c>
      <c r="BT92" s="297" t="str">
        <f ca="true">+IF(OFFSET('Water Data'!$D$28,0,10*ROW('Water Data'!D86))="","",OFFSET('Water Data'!$D$28,0,10*ROW('Water Data'!D86)))</f>
        <v/>
      </c>
      <c r="BU92" s="297" t="str">
        <f ca="true">+IF(OFFSET('Water Data'!$D$29,0,10*ROW('Water Data'!D86))="","",OFFSET('Water Data'!$D$29,0,10*ROW('Water Data'!D86)))</f>
        <v/>
      </c>
      <c r="BV92" s="297" t="str">
        <f ca="true">+IF(OFFSET('Water Data'!$E$27,0,10*ROW('Water Data'!E86))="","",OFFSET('Water Data'!$E$27,0,10*ROW('Water Data'!E86)))</f>
        <v/>
      </c>
      <c r="BW92" s="297" t="str">
        <f ca="true">+IF(OFFSET('Water Data'!$E$28,0,10*ROW('Water Data'!E86))="","",OFFSET('Water Data'!$E$28,0,10*ROW('Water Data'!E86)))</f>
        <v/>
      </c>
      <c r="BX92" s="297" t="str">
        <f ca="true">+IF(OFFSET('Water Data'!$E$29,0,10*ROW('Water Data'!E86))="","",OFFSET('Water Data'!$E$29,0,10*ROW('Water Data'!E86)))</f>
        <v/>
      </c>
      <c r="BY92" s="297" t="str">
        <f ca="true">+IF(OFFSET('Water Data'!$F$27,0,10*ROW('Water Data'!F86))="","",OFFSET('Water Data'!$F$27,0,10*ROW('Water Data'!F86)))</f>
        <v/>
      </c>
      <c r="BZ92" s="297" t="str">
        <f ca="true">+IF(OFFSET('Water Data'!$F$28,0,10*ROW('Water Data'!F86))="","",OFFSET('Water Data'!$F$28,0,10*ROW('Water Data'!F86)))</f>
        <v/>
      </c>
      <c r="CA92" s="297" t="str">
        <f ca="true">+IF(OFFSET('Water Data'!$F$29,0,10*ROW('Water Data'!F86))="","",OFFSET('Water Data'!$F$29,0,10*ROW('Water Data'!F86)))</f>
        <v/>
      </c>
      <c r="CB92" s="297" t="str">
        <f ca="true">+IF(OFFSET('Water Data'!$G$27,0,10*ROW('Water Data'!G86))="","",OFFSET('Water Data'!$G$27,0,10*ROW('Water Data'!G86)))</f>
        <v/>
      </c>
      <c r="CC92" s="297" t="str">
        <f ca="true">+IF(OFFSET('Water Data'!$G$28,0,10*ROW('Water Data'!G86))="","",OFFSET('Water Data'!$G$28,0,10*ROW('Water Data'!G86)))</f>
        <v/>
      </c>
      <c r="CD92" s="297" t="str">
        <f ca="true">+IF(OFFSET('Water Data'!$G$29,0,10*ROW('Water Data'!G86))="","",OFFSET('Water Data'!$G$29,0,10*ROW('Water Data'!G86)))</f>
        <v/>
      </c>
      <c r="CE92" s="297" t="str">
        <f ca="true">+IF(OFFSET('Water Data'!$H$27,0,10*ROW('Water Data'!H86))="","",OFFSET('Water Data'!$H$27,0,10*ROW('Water Data'!H86)))</f>
        <v/>
      </c>
      <c r="CF92" s="297" t="str">
        <f ca="true">+IF(OFFSET('Water Data'!$H$28,0,10*ROW('Water Data'!H86))="","",OFFSET('Water Data'!$H$28,0,10*ROW('Water Data'!H86)))</f>
        <v/>
      </c>
      <c r="CG92" s="297" t="str">
        <f ca="true">+IF(OFFSET('Water Data'!$H$29,0,10*ROW('Water Data'!H86))="","",OFFSET('Water Data'!$H$29,0,10*ROW('Water Data'!H86)))</f>
        <v/>
      </c>
      <c r="CH92" s="297" t="str">
        <f ca="true">+IF(OFFSET('Water Data'!$I$27,0,10*ROW('Water Data'!I86))="","",OFFSET('Water Data'!$I$27,0,10*ROW('Water Data'!I86)))</f>
        <v/>
      </c>
      <c r="CI92" s="297" t="str">
        <f ca="true">+IF(OFFSET('Water Data'!$I$28,0,10*ROW('Water Data'!I86))="","",OFFSET('Water Data'!$I$28,0,10*ROW('Water Data'!I86)))</f>
        <v/>
      </c>
      <c r="CJ92" s="297" t="str">
        <f ca="true">+IF(OFFSET('Water Data'!$I$29,0,10*ROW('Water Data'!I86))="","",OFFSET('Water Data'!$I$29,0,10*ROW('Water Data'!I86)))</f>
        <v/>
      </c>
      <c r="CK92" s="297" t="str">
        <f ca="true">+IF(OFFSET('Sanitation Data'!$D$28,0,10*ROW('Sanitation Data'!D86))="","",OFFSET('Sanitation Data'!$D$28,0,10*ROW('Sanitation Data'!D86)))</f>
        <v/>
      </c>
      <c r="CL92" s="297" t="str">
        <f ca="true">+IF(OFFSET('Sanitation Data'!$D$29,0,10*ROW('Sanitation Data'!D86))="","",OFFSET('Sanitation Data'!$D$29,0,10*ROW('Sanitation Data'!D86)))</f>
        <v/>
      </c>
      <c r="CM92" s="297" t="str">
        <f ca="true">+IF(OFFSET('Sanitation Data'!$D$30,0,10*ROW('Sanitation Data'!D86))="","",OFFSET('Sanitation Data'!$D$30,0,10*ROW('Sanitation Data'!D86)))</f>
        <v/>
      </c>
      <c r="CN92" s="297" t="str">
        <f ca="true">+IF(OFFSET('Sanitation Data'!$D$31,0,10*ROW('Sanitation Data'!D86))="","",OFFSET('Sanitation Data'!$D$31,0,10*ROW('Sanitation Data'!D86)))</f>
        <v/>
      </c>
      <c r="CO92" s="297" t="str">
        <f ca="true">+IF(OFFSET('Sanitation Data'!$D$32,0,10*ROW('Sanitation Data'!D86))="","",OFFSET('Sanitation Data'!$D$32,0,10*ROW('Sanitation Data'!D86)))</f>
        <v/>
      </c>
      <c r="CP92" s="297" t="str">
        <f ca="true">+IF(OFFSET('Sanitation Data'!$E$28,0,10*ROW('Sanitation Data'!E86))="","",OFFSET('Sanitation Data'!$E$28,0,10*ROW('Sanitation Data'!E86)))</f>
        <v/>
      </c>
      <c r="CQ92" s="297" t="str">
        <f ca="true">+IF(OFFSET('Sanitation Data'!$E$29,0,10*ROW('Sanitation Data'!E86))="","",OFFSET('Sanitation Data'!$E$29,0,10*ROW('Sanitation Data'!E86)))</f>
        <v/>
      </c>
      <c r="CR92" s="297" t="str">
        <f ca="true">+IF(OFFSET('Sanitation Data'!$E$30,0,10*ROW('Sanitation Data'!E86))="","",OFFSET('Sanitation Data'!$E$30,0,10*ROW('Sanitation Data'!E86)))</f>
        <v/>
      </c>
      <c r="CS92" s="297" t="str">
        <f ca="true">+IF(OFFSET('Sanitation Data'!$E$31,0,10*ROW('Sanitation Data'!E86))="","",OFFSET('Sanitation Data'!$E$31,0,10*ROW('Sanitation Data'!E86)))</f>
        <v/>
      </c>
      <c r="CT92" s="297" t="str">
        <f ca="true">+IF(OFFSET('Sanitation Data'!$E$32,0,10*ROW('Sanitation Data'!E86))="","",OFFSET('Sanitation Data'!$E$32,0,10*ROW('Sanitation Data'!E86)))</f>
        <v/>
      </c>
      <c r="CU92" s="297" t="str">
        <f ca="true">+IF(OFFSET('Sanitation Data'!$F$28,0,10*ROW('Sanitation Data'!F86))="","",OFFSET('Sanitation Data'!$F$28,0,10*ROW('Sanitation Data'!F86)))</f>
        <v/>
      </c>
      <c r="CV92" s="297" t="str">
        <f ca="true">+IF(OFFSET('Sanitation Data'!$F$29,0,10*ROW('Sanitation Data'!F86))="","",OFFSET('Sanitation Data'!$F$29,0,10*ROW('Sanitation Data'!F86)))</f>
        <v/>
      </c>
      <c r="CW92" s="297" t="str">
        <f ca="true">+IF(OFFSET('Sanitation Data'!$F$30,0,10*ROW('Sanitation Data'!F86))="","",OFFSET('Sanitation Data'!$F$30,0,10*ROW('Sanitation Data'!F86)))</f>
        <v/>
      </c>
      <c r="CX92" s="297" t="str">
        <f ca="true">+IF(OFFSET('Sanitation Data'!$F$31,0,10*ROW('Sanitation Data'!F86))="","",OFFSET('Sanitation Data'!$F$31,0,10*ROW('Sanitation Data'!F86)))</f>
        <v/>
      </c>
      <c r="CY92" s="297" t="str">
        <f ca="true">+IF(OFFSET('Sanitation Data'!$F$32,0,10*ROW('Sanitation Data'!F86))="","",OFFSET('Sanitation Data'!$F$32,0,10*ROW('Sanitation Data'!F86)))</f>
        <v/>
      </c>
      <c r="CZ92" s="297" t="str">
        <f ca="true">+IF(OFFSET('Sanitation Data'!$G$28,0,10*ROW('Sanitation Data'!G86))="","",OFFSET('Sanitation Data'!$G$28,0,10*ROW('Sanitation Data'!G86)))</f>
        <v/>
      </c>
      <c r="DA92" s="297" t="str">
        <f ca="true">+IF(OFFSET('Sanitation Data'!$G$29,0,10*ROW('Sanitation Data'!G86))="","",OFFSET('Sanitation Data'!$G$29,0,10*ROW('Sanitation Data'!G86)))</f>
        <v/>
      </c>
      <c r="DB92" s="297" t="str">
        <f ca="true">+IF(OFFSET('Sanitation Data'!$G$30,0,10*ROW('Sanitation Data'!G86))="","",OFFSET('Sanitation Data'!$G$30,0,10*ROW('Sanitation Data'!G86)))</f>
        <v/>
      </c>
      <c r="DC92" s="297" t="str">
        <f ca="true">+IF(OFFSET('Sanitation Data'!$G$31,0,10*ROW('Sanitation Data'!G86))="","",OFFSET('Sanitation Data'!$G$31,0,10*ROW('Sanitation Data'!G86)))</f>
        <v/>
      </c>
      <c r="DD92" s="297" t="str">
        <f ca="true">+IF(OFFSET('Sanitation Data'!$G$32,0,10*ROW('Sanitation Data'!G86))="","",OFFSET('Sanitation Data'!$G$32,0,10*ROW('Sanitation Data'!G86)))</f>
        <v/>
      </c>
      <c r="DE92" s="297" t="str">
        <f ca="true">+IF(OFFSET('Sanitation Data'!$H$28,0,10*ROW('Sanitation Data'!H86))="","",OFFSET('Sanitation Data'!$H$28,0,10*ROW('Sanitation Data'!H86)))</f>
        <v/>
      </c>
      <c r="DF92" s="297" t="str">
        <f ca="true">+IF(OFFSET('Sanitation Data'!$H$29,0,10*ROW('Sanitation Data'!H86))="","",OFFSET('Sanitation Data'!$H$29,0,10*ROW('Sanitation Data'!H86)))</f>
        <v/>
      </c>
      <c r="DG92" s="297" t="str">
        <f ca="true">+IF(OFFSET('Sanitation Data'!$H$30,0,10*ROW('Sanitation Data'!H86))="","",OFFSET('Sanitation Data'!$H$30,0,10*ROW('Sanitation Data'!H86)))</f>
        <v/>
      </c>
      <c r="DH92" s="297" t="str">
        <f ca="true">+IF(OFFSET('Sanitation Data'!$H$31,0,10*ROW('Sanitation Data'!H86))="","",OFFSET('Sanitation Data'!$H$31,0,10*ROW('Sanitation Data'!H86)))</f>
        <v/>
      </c>
      <c r="DI92" s="297" t="str">
        <f ca="true">+IF(OFFSET('Sanitation Data'!$H$32,0,10*ROW('Sanitation Data'!H86))="","",OFFSET('Sanitation Data'!$H$32,0,10*ROW('Sanitation Data'!H86)))</f>
        <v/>
      </c>
      <c r="DJ92" s="297" t="str">
        <f ca="true">+IF(OFFSET('Sanitation Data'!$I$28,0,10*ROW('Sanitation Data'!I86))="","",OFFSET('Sanitation Data'!$I$28,0,10*ROW('Sanitation Data'!I86)))</f>
        <v/>
      </c>
      <c r="DK92" s="297" t="str">
        <f ca="true">+IF(OFFSET('Sanitation Data'!$I$29,0,10*ROW('Sanitation Data'!I86))="","",OFFSET('Sanitation Data'!$I$29,0,10*ROW('Sanitation Data'!I86)))</f>
        <v/>
      </c>
      <c r="DL92" s="297" t="str">
        <f ca="true">+IF(OFFSET('Sanitation Data'!$I$30,0,10*ROW('Sanitation Data'!I86))="","",OFFSET('Sanitation Data'!$I$30,0,10*ROW('Sanitation Data'!I86)))</f>
        <v/>
      </c>
      <c r="DM92" s="297" t="str">
        <f ca="true">+IF(OFFSET('Sanitation Data'!$I$31,0,10*ROW('Sanitation Data'!I86))="","",OFFSET('Sanitation Data'!$I$31,0,10*ROW('Sanitation Data'!I86)))</f>
        <v/>
      </c>
      <c r="DN92" s="297" t="str">
        <f ca="true">+IF(OFFSET('Sanitation Data'!$I$32,0,10*ROW('Sanitation Data'!I86))="","",OFFSET('Sanitation Data'!$I$32,0,10*ROW('Sanitation Data'!I86)))</f>
        <v/>
      </c>
      <c r="DO92" s="297" t="str">
        <f ca="true">+IF(OFFSET('Hygiene Data'!$D$11,0,10*ROW('Hygiene Data'!D86))="","",OFFSET('Hygiene Data'!$D$11,0,10*ROW('Hygiene Data'!D86)))</f>
        <v/>
      </c>
      <c r="DP92" s="297" t="str">
        <f ca="true">+IF(OFFSET('Hygiene Data'!$D$12,0,10*ROW('Hygiene Data'!D86))="","",OFFSET('Hygiene Data'!$D$12,0,10*ROW('Hygiene Data'!D86)))</f>
        <v/>
      </c>
      <c r="DQ92" s="297" t="str">
        <f ca="true">+IF(OFFSET('Hygiene Data'!$D$13,0,10*ROW('Hygiene Data'!D86))="","",OFFSET('Hygiene Data'!$D$13,0,10*ROW('Hygiene Data'!D86)))</f>
        <v/>
      </c>
      <c r="DR92" s="297" t="str">
        <f ca="true">+IF(OFFSET('Hygiene Data'!$E$11,0,10*ROW('Hygiene Data'!E86))="","",OFFSET('Hygiene Data'!$E$11,0,10*ROW('Hygiene Data'!E86)))</f>
        <v/>
      </c>
      <c r="DS92" s="297" t="str">
        <f ca="true">+IF(OFFSET('Hygiene Data'!$E$12,0,10*ROW('Hygiene Data'!E86))="","",OFFSET('Hygiene Data'!$E$12,0,10*ROW('Hygiene Data'!E86)))</f>
        <v/>
      </c>
      <c r="DT92" s="297" t="str">
        <f ca="true">+IF(OFFSET('Hygiene Data'!$E$13,0,10*ROW('Hygiene Data'!E86))="","",OFFSET('Hygiene Data'!$E$13,0,10*ROW('Hygiene Data'!E86)))</f>
        <v/>
      </c>
      <c r="DU92" s="297" t="str">
        <f ca="true">+IF(OFFSET('Hygiene Data'!$F$11,0,10*ROW('Hygiene Data'!F86))="","",OFFSET('Hygiene Data'!$F$11,0,10*ROW('Hygiene Data'!F86)))</f>
        <v/>
      </c>
      <c r="DV92" s="297" t="str">
        <f ca="true">+IF(OFFSET('Hygiene Data'!$F$12,0,10*ROW('Hygiene Data'!F86))="","",OFFSET('Hygiene Data'!$F$12,0,10*ROW('Hygiene Data'!F86)))</f>
        <v/>
      </c>
      <c r="DW92" s="297" t="str">
        <f ca="true">+IF(OFFSET('Hygiene Data'!$F$13,0,10*ROW('Hygiene Data'!F86))="","",OFFSET('Hygiene Data'!$F$13,0,10*ROW('Hygiene Data'!F86)))</f>
        <v/>
      </c>
      <c r="DX92" s="297" t="str">
        <f ca="true">+IF(OFFSET('Hygiene Data'!$G$11,0,10*ROW('Hygiene Data'!G86))="","",OFFSET('Hygiene Data'!$G$11,0,10*ROW('Hygiene Data'!G86)))</f>
        <v/>
      </c>
      <c r="DY92" s="297" t="str">
        <f ca="true">+IF(OFFSET('Hygiene Data'!$G$12,0,10*ROW('Hygiene Data'!G86))="","",OFFSET('Hygiene Data'!$G$12,0,10*ROW('Hygiene Data'!G86)))</f>
        <v/>
      </c>
      <c r="DZ92" s="297" t="str">
        <f ca="true">+IF(OFFSET('Hygiene Data'!$G$13,0,10*ROW('Hygiene Data'!G86))="","",OFFSET('Hygiene Data'!$G$13,0,10*ROW('Hygiene Data'!G86)))</f>
        <v/>
      </c>
      <c r="EA92" s="297" t="str">
        <f ca="true">+IF(OFFSET('Hygiene Data'!$H$11,0,10*ROW('Hygiene Data'!H86))="","",OFFSET('Hygiene Data'!$H$11,0,10*ROW('Hygiene Data'!H86)))</f>
        <v/>
      </c>
      <c r="EB92" s="297" t="str">
        <f ca="true">+IF(OFFSET('Hygiene Data'!$H$12,0,10*ROW('Hygiene Data'!H86))="","",OFFSET('Hygiene Data'!$H$12,0,10*ROW('Hygiene Data'!H86)))</f>
        <v/>
      </c>
      <c r="EC92" s="297" t="str">
        <f ca="true">+IF(OFFSET('Hygiene Data'!$H$13,0,10*ROW('Hygiene Data'!H86))="","",OFFSET('Hygiene Data'!$H$13,0,10*ROW('Hygiene Data'!H86)))</f>
        <v/>
      </c>
      <c r="ED92" s="297" t="str">
        <f ca="true">+IF(OFFSET('Hygiene Data'!$I$11,0,10*ROW('Hygiene Data'!I86))="","",OFFSET('Hygiene Data'!$I$11,0,10*ROW('Hygiene Data'!I86)))</f>
        <v/>
      </c>
      <c r="EE92" s="297" t="str">
        <f ca="true">+IF(OFFSET('Hygiene Data'!$I$12,0,10*ROW('Hygiene Data'!I86))="","",OFFSET('Hygiene Data'!$I$12,0,10*ROW('Hygiene Data'!I86)))</f>
        <v/>
      </c>
      <c r="EF92" s="297"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53"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97"/>
      <c r="BS93" s="297" t="str">
        <f ca="true">+IF(OFFSET('Water Data'!$D$27,0,10*ROW('Water Data'!D87))="","",OFFSET('Water Data'!$D$27,0,10*ROW('Water Data'!D87)))</f>
        <v/>
      </c>
      <c r="BT93" s="297" t="str">
        <f ca="true">+IF(OFFSET('Water Data'!$D$28,0,10*ROW('Water Data'!D87))="","",OFFSET('Water Data'!$D$28,0,10*ROW('Water Data'!D87)))</f>
        <v/>
      </c>
      <c r="BU93" s="297" t="str">
        <f ca="true">+IF(OFFSET('Water Data'!$D$29,0,10*ROW('Water Data'!D87))="","",OFFSET('Water Data'!$D$29,0,10*ROW('Water Data'!D87)))</f>
        <v/>
      </c>
      <c r="BV93" s="297" t="str">
        <f ca="true">+IF(OFFSET('Water Data'!$E$27,0,10*ROW('Water Data'!E87))="","",OFFSET('Water Data'!$E$27,0,10*ROW('Water Data'!E87)))</f>
        <v/>
      </c>
      <c r="BW93" s="297" t="str">
        <f ca="true">+IF(OFFSET('Water Data'!$E$28,0,10*ROW('Water Data'!E87))="","",OFFSET('Water Data'!$E$28,0,10*ROW('Water Data'!E87)))</f>
        <v/>
      </c>
      <c r="BX93" s="297" t="str">
        <f ca="true">+IF(OFFSET('Water Data'!$E$29,0,10*ROW('Water Data'!E87))="","",OFFSET('Water Data'!$E$29,0,10*ROW('Water Data'!E87)))</f>
        <v/>
      </c>
      <c r="BY93" s="297" t="str">
        <f ca="true">+IF(OFFSET('Water Data'!$F$27,0,10*ROW('Water Data'!F87))="","",OFFSET('Water Data'!$F$27,0,10*ROW('Water Data'!F87)))</f>
        <v/>
      </c>
      <c r="BZ93" s="297" t="str">
        <f ca="true">+IF(OFFSET('Water Data'!$F$28,0,10*ROW('Water Data'!F87))="","",OFFSET('Water Data'!$F$28,0,10*ROW('Water Data'!F87)))</f>
        <v/>
      </c>
      <c r="CA93" s="297" t="str">
        <f ca="true">+IF(OFFSET('Water Data'!$F$29,0,10*ROW('Water Data'!F87))="","",OFFSET('Water Data'!$F$29,0,10*ROW('Water Data'!F87)))</f>
        <v/>
      </c>
      <c r="CB93" s="297" t="str">
        <f ca="true">+IF(OFFSET('Water Data'!$G$27,0,10*ROW('Water Data'!G87))="","",OFFSET('Water Data'!$G$27,0,10*ROW('Water Data'!G87)))</f>
        <v/>
      </c>
      <c r="CC93" s="297" t="str">
        <f ca="true">+IF(OFFSET('Water Data'!$G$28,0,10*ROW('Water Data'!G87))="","",OFFSET('Water Data'!$G$28,0,10*ROW('Water Data'!G87)))</f>
        <v/>
      </c>
      <c r="CD93" s="297" t="str">
        <f ca="true">+IF(OFFSET('Water Data'!$G$29,0,10*ROW('Water Data'!G87))="","",OFFSET('Water Data'!$G$29,0,10*ROW('Water Data'!G87)))</f>
        <v/>
      </c>
      <c r="CE93" s="297" t="str">
        <f ca="true">+IF(OFFSET('Water Data'!$H$27,0,10*ROW('Water Data'!H87))="","",OFFSET('Water Data'!$H$27,0,10*ROW('Water Data'!H87)))</f>
        <v/>
      </c>
      <c r="CF93" s="297" t="str">
        <f ca="true">+IF(OFFSET('Water Data'!$H$28,0,10*ROW('Water Data'!H87))="","",OFFSET('Water Data'!$H$28,0,10*ROW('Water Data'!H87)))</f>
        <v/>
      </c>
      <c r="CG93" s="297" t="str">
        <f ca="true">+IF(OFFSET('Water Data'!$H$29,0,10*ROW('Water Data'!H87))="","",OFFSET('Water Data'!$H$29,0,10*ROW('Water Data'!H87)))</f>
        <v/>
      </c>
      <c r="CH93" s="297" t="str">
        <f ca="true">+IF(OFFSET('Water Data'!$I$27,0,10*ROW('Water Data'!I87))="","",OFFSET('Water Data'!$I$27,0,10*ROW('Water Data'!I87)))</f>
        <v/>
      </c>
      <c r="CI93" s="297" t="str">
        <f ca="true">+IF(OFFSET('Water Data'!$I$28,0,10*ROW('Water Data'!I87))="","",OFFSET('Water Data'!$I$28,0,10*ROW('Water Data'!I87)))</f>
        <v/>
      </c>
      <c r="CJ93" s="297" t="str">
        <f ca="true">+IF(OFFSET('Water Data'!$I$29,0,10*ROW('Water Data'!I87))="","",OFFSET('Water Data'!$I$29,0,10*ROW('Water Data'!I87)))</f>
        <v/>
      </c>
      <c r="CK93" s="297" t="str">
        <f ca="true">+IF(OFFSET('Sanitation Data'!$D$28,0,10*ROW('Sanitation Data'!D87))="","",OFFSET('Sanitation Data'!$D$28,0,10*ROW('Sanitation Data'!D87)))</f>
        <v/>
      </c>
      <c r="CL93" s="297" t="str">
        <f ca="true">+IF(OFFSET('Sanitation Data'!$D$29,0,10*ROW('Sanitation Data'!D87))="","",OFFSET('Sanitation Data'!$D$29,0,10*ROW('Sanitation Data'!D87)))</f>
        <v/>
      </c>
      <c r="CM93" s="297" t="str">
        <f ca="true">+IF(OFFSET('Sanitation Data'!$D$30,0,10*ROW('Sanitation Data'!D87))="","",OFFSET('Sanitation Data'!$D$30,0,10*ROW('Sanitation Data'!D87)))</f>
        <v/>
      </c>
      <c r="CN93" s="297" t="str">
        <f ca="true">+IF(OFFSET('Sanitation Data'!$D$31,0,10*ROW('Sanitation Data'!D87))="","",OFFSET('Sanitation Data'!$D$31,0,10*ROW('Sanitation Data'!D87)))</f>
        <v/>
      </c>
      <c r="CO93" s="297" t="str">
        <f ca="true">+IF(OFFSET('Sanitation Data'!$D$32,0,10*ROW('Sanitation Data'!D87))="","",OFFSET('Sanitation Data'!$D$32,0,10*ROW('Sanitation Data'!D87)))</f>
        <v/>
      </c>
      <c r="CP93" s="297" t="str">
        <f ca="true">+IF(OFFSET('Sanitation Data'!$E$28,0,10*ROW('Sanitation Data'!E87))="","",OFFSET('Sanitation Data'!$E$28,0,10*ROW('Sanitation Data'!E87)))</f>
        <v/>
      </c>
      <c r="CQ93" s="297" t="str">
        <f ca="true">+IF(OFFSET('Sanitation Data'!$E$29,0,10*ROW('Sanitation Data'!E87))="","",OFFSET('Sanitation Data'!$E$29,0,10*ROW('Sanitation Data'!E87)))</f>
        <v/>
      </c>
      <c r="CR93" s="297" t="str">
        <f ca="true">+IF(OFFSET('Sanitation Data'!$E$30,0,10*ROW('Sanitation Data'!E87))="","",OFFSET('Sanitation Data'!$E$30,0,10*ROW('Sanitation Data'!E87)))</f>
        <v/>
      </c>
      <c r="CS93" s="297" t="str">
        <f ca="true">+IF(OFFSET('Sanitation Data'!$E$31,0,10*ROW('Sanitation Data'!E87))="","",OFFSET('Sanitation Data'!$E$31,0,10*ROW('Sanitation Data'!E87)))</f>
        <v/>
      </c>
      <c r="CT93" s="297" t="str">
        <f ca="true">+IF(OFFSET('Sanitation Data'!$E$32,0,10*ROW('Sanitation Data'!E87))="","",OFFSET('Sanitation Data'!$E$32,0,10*ROW('Sanitation Data'!E87)))</f>
        <v/>
      </c>
      <c r="CU93" s="297" t="str">
        <f ca="true">+IF(OFFSET('Sanitation Data'!$F$28,0,10*ROW('Sanitation Data'!F87))="","",OFFSET('Sanitation Data'!$F$28,0,10*ROW('Sanitation Data'!F87)))</f>
        <v/>
      </c>
      <c r="CV93" s="297" t="str">
        <f ca="true">+IF(OFFSET('Sanitation Data'!$F$29,0,10*ROW('Sanitation Data'!F87))="","",OFFSET('Sanitation Data'!$F$29,0,10*ROW('Sanitation Data'!F87)))</f>
        <v/>
      </c>
      <c r="CW93" s="297" t="str">
        <f ca="true">+IF(OFFSET('Sanitation Data'!$F$30,0,10*ROW('Sanitation Data'!F87))="","",OFFSET('Sanitation Data'!$F$30,0,10*ROW('Sanitation Data'!F87)))</f>
        <v/>
      </c>
      <c r="CX93" s="297" t="str">
        <f ca="true">+IF(OFFSET('Sanitation Data'!$F$31,0,10*ROW('Sanitation Data'!F87))="","",OFFSET('Sanitation Data'!$F$31,0,10*ROW('Sanitation Data'!F87)))</f>
        <v/>
      </c>
      <c r="CY93" s="297" t="str">
        <f ca="true">+IF(OFFSET('Sanitation Data'!$F$32,0,10*ROW('Sanitation Data'!F87))="","",OFFSET('Sanitation Data'!$F$32,0,10*ROW('Sanitation Data'!F87)))</f>
        <v/>
      </c>
      <c r="CZ93" s="297" t="str">
        <f ca="true">+IF(OFFSET('Sanitation Data'!$G$28,0,10*ROW('Sanitation Data'!G87))="","",OFFSET('Sanitation Data'!$G$28,0,10*ROW('Sanitation Data'!G87)))</f>
        <v/>
      </c>
      <c r="DA93" s="297" t="str">
        <f ca="true">+IF(OFFSET('Sanitation Data'!$G$29,0,10*ROW('Sanitation Data'!G87))="","",OFFSET('Sanitation Data'!$G$29,0,10*ROW('Sanitation Data'!G87)))</f>
        <v/>
      </c>
      <c r="DB93" s="297" t="str">
        <f ca="true">+IF(OFFSET('Sanitation Data'!$G$30,0,10*ROW('Sanitation Data'!G87))="","",OFFSET('Sanitation Data'!$G$30,0,10*ROW('Sanitation Data'!G87)))</f>
        <v/>
      </c>
      <c r="DC93" s="297" t="str">
        <f ca="true">+IF(OFFSET('Sanitation Data'!$G$31,0,10*ROW('Sanitation Data'!G87))="","",OFFSET('Sanitation Data'!$G$31,0,10*ROW('Sanitation Data'!G87)))</f>
        <v/>
      </c>
      <c r="DD93" s="297" t="str">
        <f ca="true">+IF(OFFSET('Sanitation Data'!$G$32,0,10*ROW('Sanitation Data'!G87))="","",OFFSET('Sanitation Data'!$G$32,0,10*ROW('Sanitation Data'!G87)))</f>
        <v/>
      </c>
      <c r="DE93" s="297" t="str">
        <f ca="true">+IF(OFFSET('Sanitation Data'!$H$28,0,10*ROW('Sanitation Data'!H87))="","",OFFSET('Sanitation Data'!$H$28,0,10*ROW('Sanitation Data'!H87)))</f>
        <v/>
      </c>
      <c r="DF93" s="297" t="str">
        <f ca="true">+IF(OFFSET('Sanitation Data'!$H$29,0,10*ROW('Sanitation Data'!H87))="","",OFFSET('Sanitation Data'!$H$29,0,10*ROW('Sanitation Data'!H87)))</f>
        <v/>
      </c>
      <c r="DG93" s="297" t="str">
        <f ca="true">+IF(OFFSET('Sanitation Data'!$H$30,0,10*ROW('Sanitation Data'!H87))="","",OFFSET('Sanitation Data'!$H$30,0,10*ROW('Sanitation Data'!H87)))</f>
        <v/>
      </c>
      <c r="DH93" s="297" t="str">
        <f ca="true">+IF(OFFSET('Sanitation Data'!$H$31,0,10*ROW('Sanitation Data'!H87))="","",OFFSET('Sanitation Data'!$H$31,0,10*ROW('Sanitation Data'!H87)))</f>
        <v/>
      </c>
      <c r="DI93" s="297" t="str">
        <f ca="true">+IF(OFFSET('Sanitation Data'!$H$32,0,10*ROW('Sanitation Data'!H87))="","",OFFSET('Sanitation Data'!$H$32,0,10*ROW('Sanitation Data'!H87)))</f>
        <v/>
      </c>
      <c r="DJ93" s="297" t="str">
        <f ca="true">+IF(OFFSET('Sanitation Data'!$I$28,0,10*ROW('Sanitation Data'!I87))="","",OFFSET('Sanitation Data'!$I$28,0,10*ROW('Sanitation Data'!I87)))</f>
        <v/>
      </c>
      <c r="DK93" s="297" t="str">
        <f ca="true">+IF(OFFSET('Sanitation Data'!$I$29,0,10*ROW('Sanitation Data'!I87))="","",OFFSET('Sanitation Data'!$I$29,0,10*ROW('Sanitation Data'!I87)))</f>
        <v/>
      </c>
      <c r="DL93" s="297" t="str">
        <f ca="true">+IF(OFFSET('Sanitation Data'!$I$30,0,10*ROW('Sanitation Data'!I87))="","",OFFSET('Sanitation Data'!$I$30,0,10*ROW('Sanitation Data'!I87)))</f>
        <v/>
      </c>
      <c r="DM93" s="297" t="str">
        <f ca="true">+IF(OFFSET('Sanitation Data'!$I$31,0,10*ROW('Sanitation Data'!I87))="","",OFFSET('Sanitation Data'!$I$31,0,10*ROW('Sanitation Data'!I87)))</f>
        <v/>
      </c>
      <c r="DN93" s="297" t="str">
        <f ca="true">+IF(OFFSET('Sanitation Data'!$I$32,0,10*ROW('Sanitation Data'!I87))="","",OFFSET('Sanitation Data'!$I$32,0,10*ROW('Sanitation Data'!I87)))</f>
        <v/>
      </c>
      <c r="DO93" s="297" t="str">
        <f ca="true">+IF(OFFSET('Hygiene Data'!$D$11,0,10*ROW('Hygiene Data'!D87))="","",OFFSET('Hygiene Data'!$D$11,0,10*ROW('Hygiene Data'!D87)))</f>
        <v/>
      </c>
      <c r="DP93" s="297" t="str">
        <f ca="true">+IF(OFFSET('Hygiene Data'!$D$12,0,10*ROW('Hygiene Data'!D87))="","",OFFSET('Hygiene Data'!$D$12,0,10*ROW('Hygiene Data'!D87)))</f>
        <v/>
      </c>
      <c r="DQ93" s="297" t="str">
        <f ca="true">+IF(OFFSET('Hygiene Data'!$D$13,0,10*ROW('Hygiene Data'!D87))="","",OFFSET('Hygiene Data'!$D$13,0,10*ROW('Hygiene Data'!D87)))</f>
        <v/>
      </c>
      <c r="DR93" s="297" t="str">
        <f ca="true">+IF(OFFSET('Hygiene Data'!$E$11,0,10*ROW('Hygiene Data'!E87))="","",OFFSET('Hygiene Data'!$E$11,0,10*ROW('Hygiene Data'!E87)))</f>
        <v/>
      </c>
      <c r="DS93" s="297" t="str">
        <f ca="true">+IF(OFFSET('Hygiene Data'!$E$12,0,10*ROW('Hygiene Data'!E87))="","",OFFSET('Hygiene Data'!$E$12,0,10*ROW('Hygiene Data'!E87)))</f>
        <v/>
      </c>
      <c r="DT93" s="297" t="str">
        <f ca="true">+IF(OFFSET('Hygiene Data'!$E$13,0,10*ROW('Hygiene Data'!E87))="","",OFFSET('Hygiene Data'!$E$13,0,10*ROW('Hygiene Data'!E87)))</f>
        <v/>
      </c>
      <c r="DU93" s="297" t="str">
        <f ca="true">+IF(OFFSET('Hygiene Data'!$F$11,0,10*ROW('Hygiene Data'!F87))="","",OFFSET('Hygiene Data'!$F$11,0,10*ROW('Hygiene Data'!F87)))</f>
        <v/>
      </c>
      <c r="DV93" s="297" t="str">
        <f ca="true">+IF(OFFSET('Hygiene Data'!$F$12,0,10*ROW('Hygiene Data'!F87))="","",OFFSET('Hygiene Data'!$F$12,0,10*ROW('Hygiene Data'!F87)))</f>
        <v/>
      </c>
      <c r="DW93" s="297" t="str">
        <f ca="true">+IF(OFFSET('Hygiene Data'!$F$13,0,10*ROW('Hygiene Data'!F87))="","",OFFSET('Hygiene Data'!$F$13,0,10*ROW('Hygiene Data'!F87)))</f>
        <v/>
      </c>
      <c r="DX93" s="297" t="str">
        <f ca="true">+IF(OFFSET('Hygiene Data'!$G$11,0,10*ROW('Hygiene Data'!G87))="","",OFFSET('Hygiene Data'!$G$11,0,10*ROW('Hygiene Data'!G87)))</f>
        <v/>
      </c>
      <c r="DY93" s="297" t="str">
        <f ca="true">+IF(OFFSET('Hygiene Data'!$G$12,0,10*ROW('Hygiene Data'!G87))="","",OFFSET('Hygiene Data'!$G$12,0,10*ROW('Hygiene Data'!G87)))</f>
        <v/>
      </c>
      <c r="DZ93" s="297" t="str">
        <f ca="true">+IF(OFFSET('Hygiene Data'!$G$13,0,10*ROW('Hygiene Data'!G87))="","",OFFSET('Hygiene Data'!$G$13,0,10*ROW('Hygiene Data'!G87)))</f>
        <v/>
      </c>
      <c r="EA93" s="297" t="str">
        <f ca="true">+IF(OFFSET('Hygiene Data'!$H$11,0,10*ROW('Hygiene Data'!H87))="","",OFFSET('Hygiene Data'!$H$11,0,10*ROW('Hygiene Data'!H87)))</f>
        <v/>
      </c>
      <c r="EB93" s="297" t="str">
        <f ca="true">+IF(OFFSET('Hygiene Data'!$H$12,0,10*ROW('Hygiene Data'!H87))="","",OFFSET('Hygiene Data'!$H$12,0,10*ROW('Hygiene Data'!H87)))</f>
        <v/>
      </c>
      <c r="EC93" s="297" t="str">
        <f ca="true">+IF(OFFSET('Hygiene Data'!$H$13,0,10*ROW('Hygiene Data'!H87))="","",OFFSET('Hygiene Data'!$H$13,0,10*ROW('Hygiene Data'!H87)))</f>
        <v/>
      </c>
      <c r="ED93" s="297" t="str">
        <f ca="true">+IF(OFFSET('Hygiene Data'!$I$11,0,10*ROW('Hygiene Data'!I87))="","",OFFSET('Hygiene Data'!$I$11,0,10*ROW('Hygiene Data'!I87)))</f>
        <v/>
      </c>
      <c r="EE93" s="297" t="str">
        <f ca="true">+IF(OFFSET('Hygiene Data'!$I$12,0,10*ROW('Hygiene Data'!I87))="","",OFFSET('Hygiene Data'!$I$12,0,10*ROW('Hygiene Data'!I87)))</f>
        <v/>
      </c>
      <c r="EF93" s="297"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53"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97"/>
      <c r="BS94" s="297" t="str">
        <f ca="true">+IF(OFFSET('Water Data'!$D$27,0,10*ROW('Water Data'!D88))="","",OFFSET('Water Data'!$D$27,0,10*ROW('Water Data'!D88)))</f>
        <v/>
      </c>
      <c r="BT94" s="297" t="str">
        <f ca="true">+IF(OFFSET('Water Data'!$D$28,0,10*ROW('Water Data'!D88))="","",OFFSET('Water Data'!$D$28,0,10*ROW('Water Data'!D88)))</f>
        <v/>
      </c>
      <c r="BU94" s="297" t="str">
        <f ca="true">+IF(OFFSET('Water Data'!$D$29,0,10*ROW('Water Data'!D88))="","",OFFSET('Water Data'!$D$29,0,10*ROW('Water Data'!D88)))</f>
        <v/>
      </c>
      <c r="BV94" s="297" t="str">
        <f ca="true">+IF(OFFSET('Water Data'!$E$27,0,10*ROW('Water Data'!E88))="","",OFFSET('Water Data'!$E$27,0,10*ROW('Water Data'!E88)))</f>
        <v/>
      </c>
      <c r="BW94" s="297" t="str">
        <f ca="true">+IF(OFFSET('Water Data'!$E$28,0,10*ROW('Water Data'!E88))="","",OFFSET('Water Data'!$E$28,0,10*ROW('Water Data'!E88)))</f>
        <v/>
      </c>
      <c r="BX94" s="297" t="str">
        <f ca="true">+IF(OFFSET('Water Data'!$E$29,0,10*ROW('Water Data'!E88))="","",OFFSET('Water Data'!$E$29,0,10*ROW('Water Data'!E88)))</f>
        <v/>
      </c>
      <c r="BY94" s="297" t="str">
        <f ca="true">+IF(OFFSET('Water Data'!$F$27,0,10*ROW('Water Data'!F88))="","",OFFSET('Water Data'!$F$27,0,10*ROW('Water Data'!F88)))</f>
        <v/>
      </c>
      <c r="BZ94" s="297" t="str">
        <f ca="true">+IF(OFFSET('Water Data'!$F$28,0,10*ROW('Water Data'!F88))="","",OFFSET('Water Data'!$F$28,0,10*ROW('Water Data'!F88)))</f>
        <v/>
      </c>
      <c r="CA94" s="297" t="str">
        <f ca="true">+IF(OFFSET('Water Data'!$F$29,0,10*ROW('Water Data'!F88))="","",OFFSET('Water Data'!$F$29,0,10*ROW('Water Data'!F88)))</f>
        <v/>
      </c>
      <c r="CB94" s="297" t="str">
        <f ca="true">+IF(OFFSET('Water Data'!$G$27,0,10*ROW('Water Data'!G88))="","",OFFSET('Water Data'!$G$27,0,10*ROW('Water Data'!G88)))</f>
        <v/>
      </c>
      <c r="CC94" s="297" t="str">
        <f ca="true">+IF(OFFSET('Water Data'!$G$28,0,10*ROW('Water Data'!G88))="","",OFFSET('Water Data'!$G$28,0,10*ROW('Water Data'!G88)))</f>
        <v/>
      </c>
      <c r="CD94" s="297" t="str">
        <f ca="true">+IF(OFFSET('Water Data'!$G$29,0,10*ROW('Water Data'!G88))="","",OFFSET('Water Data'!$G$29,0,10*ROW('Water Data'!G88)))</f>
        <v/>
      </c>
      <c r="CE94" s="297" t="str">
        <f ca="true">+IF(OFFSET('Water Data'!$H$27,0,10*ROW('Water Data'!H88))="","",OFFSET('Water Data'!$H$27,0,10*ROW('Water Data'!H88)))</f>
        <v/>
      </c>
      <c r="CF94" s="297" t="str">
        <f ca="true">+IF(OFFSET('Water Data'!$H$28,0,10*ROW('Water Data'!H88))="","",OFFSET('Water Data'!$H$28,0,10*ROW('Water Data'!H88)))</f>
        <v/>
      </c>
      <c r="CG94" s="297" t="str">
        <f ca="true">+IF(OFFSET('Water Data'!$H$29,0,10*ROW('Water Data'!H88))="","",OFFSET('Water Data'!$H$29,0,10*ROW('Water Data'!H88)))</f>
        <v/>
      </c>
      <c r="CH94" s="297" t="str">
        <f ca="true">+IF(OFFSET('Water Data'!$I$27,0,10*ROW('Water Data'!I88))="","",OFFSET('Water Data'!$I$27,0,10*ROW('Water Data'!I88)))</f>
        <v/>
      </c>
      <c r="CI94" s="297" t="str">
        <f ca="true">+IF(OFFSET('Water Data'!$I$28,0,10*ROW('Water Data'!I88))="","",OFFSET('Water Data'!$I$28,0,10*ROW('Water Data'!I88)))</f>
        <v/>
      </c>
      <c r="CJ94" s="297" t="str">
        <f ca="true">+IF(OFFSET('Water Data'!$I$29,0,10*ROW('Water Data'!I88))="","",OFFSET('Water Data'!$I$29,0,10*ROW('Water Data'!I88)))</f>
        <v/>
      </c>
      <c r="CK94" s="297" t="str">
        <f ca="true">+IF(OFFSET('Sanitation Data'!$D$28,0,10*ROW('Sanitation Data'!D88))="","",OFFSET('Sanitation Data'!$D$28,0,10*ROW('Sanitation Data'!D88)))</f>
        <v/>
      </c>
      <c r="CL94" s="297" t="str">
        <f ca="true">+IF(OFFSET('Sanitation Data'!$D$29,0,10*ROW('Sanitation Data'!D88))="","",OFFSET('Sanitation Data'!$D$29,0,10*ROW('Sanitation Data'!D88)))</f>
        <v/>
      </c>
      <c r="CM94" s="297" t="str">
        <f ca="true">+IF(OFFSET('Sanitation Data'!$D$30,0,10*ROW('Sanitation Data'!D88))="","",OFFSET('Sanitation Data'!$D$30,0,10*ROW('Sanitation Data'!D88)))</f>
        <v/>
      </c>
      <c r="CN94" s="297" t="str">
        <f ca="true">+IF(OFFSET('Sanitation Data'!$D$31,0,10*ROW('Sanitation Data'!D88))="","",OFFSET('Sanitation Data'!$D$31,0,10*ROW('Sanitation Data'!D88)))</f>
        <v/>
      </c>
      <c r="CO94" s="297" t="str">
        <f ca="true">+IF(OFFSET('Sanitation Data'!$D$32,0,10*ROW('Sanitation Data'!D88))="","",OFFSET('Sanitation Data'!$D$32,0,10*ROW('Sanitation Data'!D88)))</f>
        <v/>
      </c>
      <c r="CP94" s="297" t="str">
        <f ca="true">+IF(OFFSET('Sanitation Data'!$E$28,0,10*ROW('Sanitation Data'!E88))="","",OFFSET('Sanitation Data'!$E$28,0,10*ROW('Sanitation Data'!E88)))</f>
        <v/>
      </c>
      <c r="CQ94" s="297" t="str">
        <f ca="true">+IF(OFFSET('Sanitation Data'!$E$29,0,10*ROW('Sanitation Data'!E88))="","",OFFSET('Sanitation Data'!$E$29,0,10*ROW('Sanitation Data'!E88)))</f>
        <v/>
      </c>
      <c r="CR94" s="297" t="str">
        <f ca="true">+IF(OFFSET('Sanitation Data'!$E$30,0,10*ROW('Sanitation Data'!E88))="","",OFFSET('Sanitation Data'!$E$30,0,10*ROW('Sanitation Data'!E88)))</f>
        <v/>
      </c>
      <c r="CS94" s="297" t="str">
        <f ca="true">+IF(OFFSET('Sanitation Data'!$E$31,0,10*ROW('Sanitation Data'!E88))="","",OFFSET('Sanitation Data'!$E$31,0,10*ROW('Sanitation Data'!E88)))</f>
        <v/>
      </c>
      <c r="CT94" s="297" t="str">
        <f ca="true">+IF(OFFSET('Sanitation Data'!$E$32,0,10*ROW('Sanitation Data'!E88))="","",OFFSET('Sanitation Data'!$E$32,0,10*ROW('Sanitation Data'!E88)))</f>
        <v/>
      </c>
      <c r="CU94" s="297" t="str">
        <f ca="true">+IF(OFFSET('Sanitation Data'!$F$28,0,10*ROW('Sanitation Data'!F88))="","",OFFSET('Sanitation Data'!$F$28,0,10*ROW('Sanitation Data'!F88)))</f>
        <v/>
      </c>
      <c r="CV94" s="297" t="str">
        <f ca="true">+IF(OFFSET('Sanitation Data'!$F$29,0,10*ROW('Sanitation Data'!F88))="","",OFFSET('Sanitation Data'!$F$29,0,10*ROW('Sanitation Data'!F88)))</f>
        <v/>
      </c>
      <c r="CW94" s="297" t="str">
        <f ca="true">+IF(OFFSET('Sanitation Data'!$F$30,0,10*ROW('Sanitation Data'!F88))="","",OFFSET('Sanitation Data'!$F$30,0,10*ROW('Sanitation Data'!F88)))</f>
        <v/>
      </c>
      <c r="CX94" s="297" t="str">
        <f ca="true">+IF(OFFSET('Sanitation Data'!$F$31,0,10*ROW('Sanitation Data'!F88))="","",OFFSET('Sanitation Data'!$F$31,0,10*ROW('Sanitation Data'!F88)))</f>
        <v/>
      </c>
      <c r="CY94" s="297" t="str">
        <f ca="true">+IF(OFFSET('Sanitation Data'!$F$32,0,10*ROW('Sanitation Data'!F88))="","",OFFSET('Sanitation Data'!$F$32,0,10*ROW('Sanitation Data'!F88)))</f>
        <v/>
      </c>
      <c r="CZ94" s="297" t="str">
        <f ca="true">+IF(OFFSET('Sanitation Data'!$G$28,0,10*ROW('Sanitation Data'!G88))="","",OFFSET('Sanitation Data'!$G$28,0,10*ROW('Sanitation Data'!G88)))</f>
        <v/>
      </c>
      <c r="DA94" s="297" t="str">
        <f ca="true">+IF(OFFSET('Sanitation Data'!$G$29,0,10*ROW('Sanitation Data'!G88))="","",OFFSET('Sanitation Data'!$G$29,0,10*ROW('Sanitation Data'!G88)))</f>
        <v/>
      </c>
      <c r="DB94" s="297" t="str">
        <f ca="true">+IF(OFFSET('Sanitation Data'!$G$30,0,10*ROW('Sanitation Data'!G88))="","",OFFSET('Sanitation Data'!$G$30,0,10*ROW('Sanitation Data'!G88)))</f>
        <v/>
      </c>
      <c r="DC94" s="297" t="str">
        <f ca="true">+IF(OFFSET('Sanitation Data'!$G$31,0,10*ROW('Sanitation Data'!G88))="","",OFFSET('Sanitation Data'!$G$31,0,10*ROW('Sanitation Data'!G88)))</f>
        <v/>
      </c>
      <c r="DD94" s="297" t="str">
        <f ca="true">+IF(OFFSET('Sanitation Data'!$G$32,0,10*ROW('Sanitation Data'!G88))="","",OFFSET('Sanitation Data'!$G$32,0,10*ROW('Sanitation Data'!G88)))</f>
        <v/>
      </c>
      <c r="DE94" s="297" t="str">
        <f ca="true">+IF(OFFSET('Sanitation Data'!$H$28,0,10*ROW('Sanitation Data'!H88))="","",OFFSET('Sanitation Data'!$H$28,0,10*ROW('Sanitation Data'!H88)))</f>
        <v/>
      </c>
      <c r="DF94" s="297" t="str">
        <f ca="true">+IF(OFFSET('Sanitation Data'!$H$29,0,10*ROW('Sanitation Data'!H88))="","",OFFSET('Sanitation Data'!$H$29,0,10*ROW('Sanitation Data'!H88)))</f>
        <v/>
      </c>
      <c r="DG94" s="297" t="str">
        <f ca="true">+IF(OFFSET('Sanitation Data'!$H$30,0,10*ROW('Sanitation Data'!H88))="","",OFFSET('Sanitation Data'!$H$30,0,10*ROW('Sanitation Data'!H88)))</f>
        <v/>
      </c>
      <c r="DH94" s="297" t="str">
        <f ca="true">+IF(OFFSET('Sanitation Data'!$H$31,0,10*ROW('Sanitation Data'!H88))="","",OFFSET('Sanitation Data'!$H$31,0,10*ROW('Sanitation Data'!H88)))</f>
        <v/>
      </c>
      <c r="DI94" s="297" t="str">
        <f ca="true">+IF(OFFSET('Sanitation Data'!$H$32,0,10*ROW('Sanitation Data'!H88))="","",OFFSET('Sanitation Data'!$H$32,0,10*ROW('Sanitation Data'!H88)))</f>
        <v/>
      </c>
      <c r="DJ94" s="297" t="str">
        <f ca="true">+IF(OFFSET('Sanitation Data'!$I$28,0,10*ROW('Sanitation Data'!I88))="","",OFFSET('Sanitation Data'!$I$28,0,10*ROW('Sanitation Data'!I88)))</f>
        <v/>
      </c>
      <c r="DK94" s="297" t="str">
        <f ca="true">+IF(OFFSET('Sanitation Data'!$I$29,0,10*ROW('Sanitation Data'!I88))="","",OFFSET('Sanitation Data'!$I$29,0,10*ROW('Sanitation Data'!I88)))</f>
        <v/>
      </c>
      <c r="DL94" s="297" t="str">
        <f ca="true">+IF(OFFSET('Sanitation Data'!$I$30,0,10*ROW('Sanitation Data'!I88))="","",OFFSET('Sanitation Data'!$I$30,0,10*ROW('Sanitation Data'!I88)))</f>
        <v/>
      </c>
      <c r="DM94" s="297" t="str">
        <f ca="true">+IF(OFFSET('Sanitation Data'!$I$31,0,10*ROW('Sanitation Data'!I88))="","",OFFSET('Sanitation Data'!$I$31,0,10*ROW('Sanitation Data'!I88)))</f>
        <v/>
      </c>
      <c r="DN94" s="297" t="str">
        <f ca="true">+IF(OFFSET('Sanitation Data'!$I$32,0,10*ROW('Sanitation Data'!I88))="","",OFFSET('Sanitation Data'!$I$32,0,10*ROW('Sanitation Data'!I88)))</f>
        <v/>
      </c>
      <c r="DO94" s="297" t="str">
        <f ca="true">+IF(OFFSET('Hygiene Data'!$D$11,0,10*ROW('Hygiene Data'!D88))="","",OFFSET('Hygiene Data'!$D$11,0,10*ROW('Hygiene Data'!D88)))</f>
        <v/>
      </c>
      <c r="DP94" s="297" t="str">
        <f ca="true">+IF(OFFSET('Hygiene Data'!$D$12,0,10*ROW('Hygiene Data'!D88))="","",OFFSET('Hygiene Data'!$D$12,0,10*ROW('Hygiene Data'!D88)))</f>
        <v/>
      </c>
      <c r="DQ94" s="297" t="str">
        <f ca="true">+IF(OFFSET('Hygiene Data'!$D$13,0,10*ROW('Hygiene Data'!D88))="","",OFFSET('Hygiene Data'!$D$13,0,10*ROW('Hygiene Data'!D88)))</f>
        <v/>
      </c>
      <c r="DR94" s="297" t="str">
        <f ca="true">+IF(OFFSET('Hygiene Data'!$E$11,0,10*ROW('Hygiene Data'!E88))="","",OFFSET('Hygiene Data'!$E$11,0,10*ROW('Hygiene Data'!E88)))</f>
        <v/>
      </c>
      <c r="DS94" s="297" t="str">
        <f ca="true">+IF(OFFSET('Hygiene Data'!$E$12,0,10*ROW('Hygiene Data'!E88))="","",OFFSET('Hygiene Data'!$E$12,0,10*ROW('Hygiene Data'!E88)))</f>
        <v/>
      </c>
      <c r="DT94" s="297" t="str">
        <f ca="true">+IF(OFFSET('Hygiene Data'!$E$13,0,10*ROW('Hygiene Data'!E88))="","",OFFSET('Hygiene Data'!$E$13,0,10*ROW('Hygiene Data'!E88)))</f>
        <v/>
      </c>
      <c r="DU94" s="297" t="str">
        <f ca="true">+IF(OFFSET('Hygiene Data'!$F$11,0,10*ROW('Hygiene Data'!F88))="","",OFFSET('Hygiene Data'!$F$11,0,10*ROW('Hygiene Data'!F88)))</f>
        <v/>
      </c>
      <c r="DV94" s="297" t="str">
        <f ca="true">+IF(OFFSET('Hygiene Data'!$F$12,0,10*ROW('Hygiene Data'!F88))="","",OFFSET('Hygiene Data'!$F$12,0,10*ROW('Hygiene Data'!F88)))</f>
        <v/>
      </c>
      <c r="DW94" s="297" t="str">
        <f ca="true">+IF(OFFSET('Hygiene Data'!$F$13,0,10*ROW('Hygiene Data'!F88))="","",OFFSET('Hygiene Data'!$F$13,0,10*ROW('Hygiene Data'!F88)))</f>
        <v/>
      </c>
      <c r="DX94" s="297" t="str">
        <f ca="true">+IF(OFFSET('Hygiene Data'!$G$11,0,10*ROW('Hygiene Data'!G88))="","",OFFSET('Hygiene Data'!$G$11,0,10*ROW('Hygiene Data'!G88)))</f>
        <v/>
      </c>
      <c r="DY94" s="297" t="str">
        <f ca="true">+IF(OFFSET('Hygiene Data'!$G$12,0,10*ROW('Hygiene Data'!G88))="","",OFFSET('Hygiene Data'!$G$12,0,10*ROW('Hygiene Data'!G88)))</f>
        <v/>
      </c>
      <c r="DZ94" s="297" t="str">
        <f ca="true">+IF(OFFSET('Hygiene Data'!$G$13,0,10*ROW('Hygiene Data'!G88))="","",OFFSET('Hygiene Data'!$G$13,0,10*ROW('Hygiene Data'!G88)))</f>
        <v/>
      </c>
      <c r="EA94" s="297" t="str">
        <f ca="true">+IF(OFFSET('Hygiene Data'!$H$11,0,10*ROW('Hygiene Data'!H88))="","",OFFSET('Hygiene Data'!$H$11,0,10*ROW('Hygiene Data'!H88)))</f>
        <v/>
      </c>
      <c r="EB94" s="297" t="str">
        <f ca="true">+IF(OFFSET('Hygiene Data'!$H$12,0,10*ROW('Hygiene Data'!H88))="","",OFFSET('Hygiene Data'!$H$12,0,10*ROW('Hygiene Data'!H88)))</f>
        <v/>
      </c>
      <c r="EC94" s="297" t="str">
        <f ca="true">+IF(OFFSET('Hygiene Data'!$H$13,0,10*ROW('Hygiene Data'!H88))="","",OFFSET('Hygiene Data'!$H$13,0,10*ROW('Hygiene Data'!H88)))</f>
        <v/>
      </c>
      <c r="ED94" s="297" t="str">
        <f ca="true">+IF(OFFSET('Hygiene Data'!$I$11,0,10*ROW('Hygiene Data'!I88))="","",OFFSET('Hygiene Data'!$I$11,0,10*ROW('Hygiene Data'!I88)))</f>
        <v/>
      </c>
      <c r="EE94" s="297" t="str">
        <f ca="true">+IF(OFFSET('Hygiene Data'!$I$12,0,10*ROW('Hygiene Data'!I88))="","",OFFSET('Hygiene Data'!$I$12,0,10*ROW('Hygiene Data'!I88)))</f>
        <v/>
      </c>
      <c r="EF94" s="297"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53"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97"/>
      <c r="BS95" s="297" t="str">
        <f ca="true">+IF(OFFSET('Water Data'!$D$27,0,10*ROW('Water Data'!D89))="","",OFFSET('Water Data'!$D$27,0,10*ROW('Water Data'!D89)))</f>
        <v/>
      </c>
      <c r="BT95" s="297" t="str">
        <f ca="true">+IF(OFFSET('Water Data'!$D$28,0,10*ROW('Water Data'!D89))="","",OFFSET('Water Data'!$D$28,0,10*ROW('Water Data'!D89)))</f>
        <v/>
      </c>
      <c r="BU95" s="297" t="str">
        <f ca="true">+IF(OFFSET('Water Data'!$D$29,0,10*ROW('Water Data'!D89))="","",OFFSET('Water Data'!$D$29,0,10*ROW('Water Data'!D89)))</f>
        <v/>
      </c>
      <c r="BV95" s="297" t="str">
        <f ca="true">+IF(OFFSET('Water Data'!$E$27,0,10*ROW('Water Data'!E89))="","",OFFSET('Water Data'!$E$27,0,10*ROW('Water Data'!E89)))</f>
        <v/>
      </c>
      <c r="BW95" s="297" t="str">
        <f ca="true">+IF(OFFSET('Water Data'!$E$28,0,10*ROW('Water Data'!E89))="","",OFFSET('Water Data'!$E$28,0,10*ROW('Water Data'!E89)))</f>
        <v/>
      </c>
      <c r="BX95" s="297" t="str">
        <f ca="true">+IF(OFFSET('Water Data'!$E$29,0,10*ROW('Water Data'!E89))="","",OFFSET('Water Data'!$E$29,0,10*ROW('Water Data'!E89)))</f>
        <v/>
      </c>
      <c r="BY95" s="297" t="str">
        <f ca="true">+IF(OFFSET('Water Data'!$F$27,0,10*ROW('Water Data'!F89))="","",OFFSET('Water Data'!$F$27,0,10*ROW('Water Data'!F89)))</f>
        <v/>
      </c>
      <c r="BZ95" s="297" t="str">
        <f ca="true">+IF(OFFSET('Water Data'!$F$28,0,10*ROW('Water Data'!F89))="","",OFFSET('Water Data'!$F$28,0,10*ROW('Water Data'!F89)))</f>
        <v/>
      </c>
      <c r="CA95" s="297" t="str">
        <f ca="true">+IF(OFFSET('Water Data'!$F$29,0,10*ROW('Water Data'!F89))="","",OFFSET('Water Data'!$F$29,0,10*ROW('Water Data'!F89)))</f>
        <v/>
      </c>
      <c r="CB95" s="297" t="str">
        <f ca="true">+IF(OFFSET('Water Data'!$G$27,0,10*ROW('Water Data'!G89))="","",OFFSET('Water Data'!$G$27,0,10*ROW('Water Data'!G89)))</f>
        <v/>
      </c>
      <c r="CC95" s="297" t="str">
        <f ca="true">+IF(OFFSET('Water Data'!$G$28,0,10*ROW('Water Data'!G89))="","",OFFSET('Water Data'!$G$28,0,10*ROW('Water Data'!G89)))</f>
        <v/>
      </c>
      <c r="CD95" s="297" t="str">
        <f ca="true">+IF(OFFSET('Water Data'!$G$29,0,10*ROW('Water Data'!G89))="","",OFFSET('Water Data'!$G$29,0,10*ROW('Water Data'!G89)))</f>
        <v/>
      </c>
      <c r="CE95" s="297" t="str">
        <f ca="true">+IF(OFFSET('Water Data'!$H$27,0,10*ROW('Water Data'!H89))="","",OFFSET('Water Data'!$H$27,0,10*ROW('Water Data'!H89)))</f>
        <v/>
      </c>
      <c r="CF95" s="297" t="str">
        <f ca="true">+IF(OFFSET('Water Data'!$H$28,0,10*ROW('Water Data'!H89))="","",OFFSET('Water Data'!$H$28,0,10*ROW('Water Data'!H89)))</f>
        <v/>
      </c>
      <c r="CG95" s="297" t="str">
        <f ca="true">+IF(OFFSET('Water Data'!$H$29,0,10*ROW('Water Data'!H89))="","",OFFSET('Water Data'!$H$29,0,10*ROW('Water Data'!H89)))</f>
        <v/>
      </c>
      <c r="CH95" s="297" t="str">
        <f ca="true">+IF(OFFSET('Water Data'!$I$27,0,10*ROW('Water Data'!I89))="","",OFFSET('Water Data'!$I$27,0,10*ROW('Water Data'!I89)))</f>
        <v/>
      </c>
      <c r="CI95" s="297" t="str">
        <f ca="true">+IF(OFFSET('Water Data'!$I$28,0,10*ROW('Water Data'!I89))="","",OFFSET('Water Data'!$I$28,0,10*ROW('Water Data'!I89)))</f>
        <v/>
      </c>
      <c r="CJ95" s="297" t="str">
        <f ca="true">+IF(OFFSET('Water Data'!$I$29,0,10*ROW('Water Data'!I89))="","",OFFSET('Water Data'!$I$29,0,10*ROW('Water Data'!I89)))</f>
        <v/>
      </c>
      <c r="CK95" s="297" t="str">
        <f ca="true">+IF(OFFSET('Sanitation Data'!$D$28,0,10*ROW('Sanitation Data'!D89))="","",OFFSET('Sanitation Data'!$D$28,0,10*ROW('Sanitation Data'!D89)))</f>
        <v/>
      </c>
      <c r="CL95" s="297" t="str">
        <f ca="true">+IF(OFFSET('Sanitation Data'!$D$29,0,10*ROW('Sanitation Data'!D89))="","",OFFSET('Sanitation Data'!$D$29,0,10*ROW('Sanitation Data'!D89)))</f>
        <v/>
      </c>
      <c r="CM95" s="297" t="str">
        <f ca="true">+IF(OFFSET('Sanitation Data'!$D$30,0,10*ROW('Sanitation Data'!D89))="","",OFFSET('Sanitation Data'!$D$30,0,10*ROW('Sanitation Data'!D89)))</f>
        <v/>
      </c>
      <c r="CN95" s="297" t="str">
        <f ca="true">+IF(OFFSET('Sanitation Data'!$D$31,0,10*ROW('Sanitation Data'!D89))="","",OFFSET('Sanitation Data'!$D$31,0,10*ROW('Sanitation Data'!D89)))</f>
        <v/>
      </c>
      <c r="CO95" s="297" t="str">
        <f ca="true">+IF(OFFSET('Sanitation Data'!$D$32,0,10*ROW('Sanitation Data'!D89))="","",OFFSET('Sanitation Data'!$D$32,0,10*ROW('Sanitation Data'!D89)))</f>
        <v/>
      </c>
      <c r="CP95" s="297" t="str">
        <f ca="true">+IF(OFFSET('Sanitation Data'!$E$28,0,10*ROW('Sanitation Data'!E89))="","",OFFSET('Sanitation Data'!$E$28,0,10*ROW('Sanitation Data'!E89)))</f>
        <v/>
      </c>
      <c r="CQ95" s="297" t="str">
        <f ca="true">+IF(OFFSET('Sanitation Data'!$E$29,0,10*ROW('Sanitation Data'!E89))="","",OFFSET('Sanitation Data'!$E$29,0,10*ROW('Sanitation Data'!E89)))</f>
        <v/>
      </c>
      <c r="CR95" s="297" t="str">
        <f ca="true">+IF(OFFSET('Sanitation Data'!$E$30,0,10*ROW('Sanitation Data'!E89))="","",OFFSET('Sanitation Data'!$E$30,0,10*ROW('Sanitation Data'!E89)))</f>
        <v/>
      </c>
      <c r="CS95" s="297" t="str">
        <f ca="true">+IF(OFFSET('Sanitation Data'!$E$31,0,10*ROW('Sanitation Data'!E89))="","",OFFSET('Sanitation Data'!$E$31,0,10*ROW('Sanitation Data'!E89)))</f>
        <v/>
      </c>
      <c r="CT95" s="297" t="str">
        <f ca="true">+IF(OFFSET('Sanitation Data'!$E$32,0,10*ROW('Sanitation Data'!E89))="","",OFFSET('Sanitation Data'!$E$32,0,10*ROW('Sanitation Data'!E89)))</f>
        <v/>
      </c>
      <c r="CU95" s="297" t="str">
        <f ca="true">+IF(OFFSET('Sanitation Data'!$F$28,0,10*ROW('Sanitation Data'!F89))="","",OFFSET('Sanitation Data'!$F$28,0,10*ROW('Sanitation Data'!F89)))</f>
        <v/>
      </c>
      <c r="CV95" s="297" t="str">
        <f ca="true">+IF(OFFSET('Sanitation Data'!$F$29,0,10*ROW('Sanitation Data'!F89))="","",OFFSET('Sanitation Data'!$F$29,0,10*ROW('Sanitation Data'!F89)))</f>
        <v/>
      </c>
      <c r="CW95" s="297" t="str">
        <f ca="true">+IF(OFFSET('Sanitation Data'!$F$30,0,10*ROW('Sanitation Data'!F89))="","",OFFSET('Sanitation Data'!$F$30,0,10*ROW('Sanitation Data'!F89)))</f>
        <v/>
      </c>
      <c r="CX95" s="297" t="str">
        <f ca="true">+IF(OFFSET('Sanitation Data'!$F$31,0,10*ROW('Sanitation Data'!F89))="","",OFFSET('Sanitation Data'!$F$31,0,10*ROW('Sanitation Data'!F89)))</f>
        <v/>
      </c>
      <c r="CY95" s="297" t="str">
        <f ca="true">+IF(OFFSET('Sanitation Data'!$F$32,0,10*ROW('Sanitation Data'!F89))="","",OFFSET('Sanitation Data'!$F$32,0,10*ROW('Sanitation Data'!F89)))</f>
        <v/>
      </c>
      <c r="CZ95" s="297" t="str">
        <f ca="true">+IF(OFFSET('Sanitation Data'!$G$28,0,10*ROW('Sanitation Data'!G89))="","",OFFSET('Sanitation Data'!$G$28,0,10*ROW('Sanitation Data'!G89)))</f>
        <v/>
      </c>
      <c r="DA95" s="297" t="str">
        <f ca="true">+IF(OFFSET('Sanitation Data'!$G$29,0,10*ROW('Sanitation Data'!G89))="","",OFFSET('Sanitation Data'!$G$29,0,10*ROW('Sanitation Data'!G89)))</f>
        <v/>
      </c>
      <c r="DB95" s="297" t="str">
        <f ca="true">+IF(OFFSET('Sanitation Data'!$G$30,0,10*ROW('Sanitation Data'!G89))="","",OFFSET('Sanitation Data'!$G$30,0,10*ROW('Sanitation Data'!G89)))</f>
        <v/>
      </c>
      <c r="DC95" s="297" t="str">
        <f ca="true">+IF(OFFSET('Sanitation Data'!$G$31,0,10*ROW('Sanitation Data'!G89))="","",OFFSET('Sanitation Data'!$G$31,0,10*ROW('Sanitation Data'!G89)))</f>
        <v/>
      </c>
      <c r="DD95" s="297" t="str">
        <f ca="true">+IF(OFFSET('Sanitation Data'!$G$32,0,10*ROW('Sanitation Data'!G89))="","",OFFSET('Sanitation Data'!$G$32,0,10*ROW('Sanitation Data'!G89)))</f>
        <v/>
      </c>
      <c r="DE95" s="297" t="str">
        <f ca="true">+IF(OFFSET('Sanitation Data'!$H$28,0,10*ROW('Sanitation Data'!H89))="","",OFFSET('Sanitation Data'!$H$28,0,10*ROW('Sanitation Data'!H89)))</f>
        <v/>
      </c>
      <c r="DF95" s="297" t="str">
        <f ca="true">+IF(OFFSET('Sanitation Data'!$H$29,0,10*ROW('Sanitation Data'!H89))="","",OFFSET('Sanitation Data'!$H$29,0,10*ROW('Sanitation Data'!H89)))</f>
        <v/>
      </c>
      <c r="DG95" s="297" t="str">
        <f ca="true">+IF(OFFSET('Sanitation Data'!$H$30,0,10*ROW('Sanitation Data'!H89))="","",OFFSET('Sanitation Data'!$H$30,0,10*ROW('Sanitation Data'!H89)))</f>
        <v/>
      </c>
      <c r="DH95" s="297" t="str">
        <f ca="true">+IF(OFFSET('Sanitation Data'!$H$31,0,10*ROW('Sanitation Data'!H89))="","",OFFSET('Sanitation Data'!$H$31,0,10*ROW('Sanitation Data'!H89)))</f>
        <v/>
      </c>
      <c r="DI95" s="297" t="str">
        <f ca="true">+IF(OFFSET('Sanitation Data'!$H$32,0,10*ROW('Sanitation Data'!H89))="","",OFFSET('Sanitation Data'!$H$32,0,10*ROW('Sanitation Data'!H89)))</f>
        <v/>
      </c>
      <c r="DJ95" s="297" t="str">
        <f ca="true">+IF(OFFSET('Sanitation Data'!$I$28,0,10*ROW('Sanitation Data'!I89))="","",OFFSET('Sanitation Data'!$I$28,0,10*ROW('Sanitation Data'!I89)))</f>
        <v/>
      </c>
      <c r="DK95" s="297" t="str">
        <f ca="true">+IF(OFFSET('Sanitation Data'!$I$29,0,10*ROW('Sanitation Data'!I89))="","",OFFSET('Sanitation Data'!$I$29,0,10*ROW('Sanitation Data'!I89)))</f>
        <v/>
      </c>
      <c r="DL95" s="297" t="str">
        <f ca="true">+IF(OFFSET('Sanitation Data'!$I$30,0,10*ROW('Sanitation Data'!I89))="","",OFFSET('Sanitation Data'!$I$30,0,10*ROW('Sanitation Data'!I89)))</f>
        <v/>
      </c>
      <c r="DM95" s="297" t="str">
        <f ca="true">+IF(OFFSET('Sanitation Data'!$I$31,0,10*ROW('Sanitation Data'!I89))="","",OFFSET('Sanitation Data'!$I$31,0,10*ROW('Sanitation Data'!I89)))</f>
        <v/>
      </c>
      <c r="DN95" s="297" t="str">
        <f ca="true">+IF(OFFSET('Sanitation Data'!$I$32,0,10*ROW('Sanitation Data'!I89))="","",OFFSET('Sanitation Data'!$I$32,0,10*ROW('Sanitation Data'!I89)))</f>
        <v/>
      </c>
      <c r="DO95" s="297" t="str">
        <f ca="true">+IF(OFFSET('Hygiene Data'!$D$11,0,10*ROW('Hygiene Data'!D89))="","",OFFSET('Hygiene Data'!$D$11,0,10*ROW('Hygiene Data'!D89)))</f>
        <v/>
      </c>
      <c r="DP95" s="297" t="str">
        <f ca="true">+IF(OFFSET('Hygiene Data'!$D$12,0,10*ROW('Hygiene Data'!D89))="","",OFFSET('Hygiene Data'!$D$12,0,10*ROW('Hygiene Data'!D89)))</f>
        <v/>
      </c>
      <c r="DQ95" s="297" t="str">
        <f ca="true">+IF(OFFSET('Hygiene Data'!$D$13,0,10*ROW('Hygiene Data'!D89))="","",OFFSET('Hygiene Data'!$D$13,0,10*ROW('Hygiene Data'!D89)))</f>
        <v/>
      </c>
      <c r="DR95" s="297" t="str">
        <f ca="true">+IF(OFFSET('Hygiene Data'!$E$11,0,10*ROW('Hygiene Data'!E89))="","",OFFSET('Hygiene Data'!$E$11,0,10*ROW('Hygiene Data'!E89)))</f>
        <v/>
      </c>
      <c r="DS95" s="297" t="str">
        <f ca="true">+IF(OFFSET('Hygiene Data'!$E$12,0,10*ROW('Hygiene Data'!E89))="","",OFFSET('Hygiene Data'!$E$12,0,10*ROW('Hygiene Data'!E89)))</f>
        <v/>
      </c>
      <c r="DT95" s="297" t="str">
        <f ca="true">+IF(OFFSET('Hygiene Data'!$E$13,0,10*ROW('Hygiene Data'!E89))="","",OFFSET('Hygiene Data'!$E$13,0,10*ROW('Hygiene Data'!E89)))</f>
        <v/>
      </c>
      <c r="DU95" s="297" t="str">
        <f ca="true">+IF(OFFSET('Hygiene Data'!$F$11,0,10*ROW('Hygiene Data'!F89))="","",OFFSET('Hygiene Data'!$F$11,0,10*ROW('Hygiene Data'!F89)))</f>
        <v/>
      </c>
      <c r="DV95" s="297" t="str">
        <f ca="true">+IF(OFFSET('Hygiene Data'!$F$12,0,10*ROW('Hygiene Data'!F89))="","",OFFSET('Hygiene Data'!$F$12,0,10*ROW('Hygiene Data'!F89)))</f>
        <v/>
      </c>
      <c r="DW95" s="297" t="str">
        <f ca="true">+IF(OFFSET('Hygiene Data'!$F$13,0,10*ROW('Hygiene Data'!F89))="","",OFFSET('Hygiene Data'!$F$13,0,10*ROW('Hygiene Data'!F89)))</f>
        <v/>
      </c>
      <c r="DX95" s="297" t="str">
        <f ca="true">+IF(OFFSET('Hygiene Data'!$G$11,0,10*ROW('Hygiene Data'!G89))="","",OFFSET('Hygiene Data'!$G$11,0,10*ROW('Hygiene Data'!G89)))</f>
        <v/>
      </c>
      <c r="DY95" s="297" t="str">
        <f ca="true">+IF(OFFSET('Hygiene Data'!$G$12,0,10*ROW('Hygiene Data'!G89))="","",OFFSET('Hygiene Data'!$G$12,0,10*ROW('Hygiene Data'!G89)))</f>
        <v/>
      </c>
      <c r="DZ95" s="297" t="str">
        <f ca="true">+IF(OFFSET('Hygiene Data'!$G$13,0,10*ROW('Hygiene Data'!G89))="","",OFFSET('Hygiene Data'!$G$13,0,10*ROW('Hygiene Data'!G89)))</f>
        <v/>
      </c>
      <c r="EA95" s="297" t="str">
        <f ca="true">+IF(OFFSET('Hygiene Data'!$H$11,0,10*ROW('Hygiene Data'!H89))="","",OFFSET('Hygiene Data'!$H$11,0,10*ROW('Hygiene Data'!H89)))</f>
        <v/>
      </c>
      <c r="EB95" s="297" t="str">
        <f ca="true">+IF(OFFSET('Hygiene Data'!$H$12,0,10*ROW('Hygiene Data'!H89))="","",OFFSET('Hygiene Data'!$H$12,0,10*ROW('Hygiene Data'!H89)))</f>
        <v/>
      </c>
      <c r="EC95" s="297" t="str">
        <f ca="true">+IF(OFFSET('Hygiene Data'!$H$13,0,10*ROW('Hygiene Data'!H89))="","",OFFSET('Hygiene Data'!$H$13,0,10*ROW('Hygiene Data'!H89)))</f>
        <v/>
      </c>
      <c r="ED95" s="297" t="str">
        <f ca="true">+IF(OFFSET('Hygiene Data'!$I$11,0,10*ROW('Hygiene Data'!I89))="","",OFFSET('Hygiene Data'!$I$11,0,10*ROW('Hygiene Data'!I89)))</f>
        <v/>
      </c>
      <c r="EE95" s="297" t="str">
        <f ca="true">+IF(OFFSET('Hygiene Data'!$I$12,0,10*ROW('Hygiene Data'!I89))="","",OFFSET('Hygiene Data'!$I$12,0,10*ROW('Hygiene Data'!I89)))</f>
        <v/>
      </c>
      <c r="EF95" s="297"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53"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97"/>
      <c r="BS96" s="297" t="str">
        <f ca="true">+IF(OFFSET('Water Data'!$D$27,0,10*ROW('Water Data'!D90))="","",OFFSET('Water Data'!$D$27,0,10*ROW('Water Data'!D90)))</f>
        <v/>
      </c>
      <c r="BT96" s="297" t="str">
        <f ca="true">+IF(OFFSET('Water Data'!$D$28,0,10*ROW('Water Data'!D90))="","",OFFSET('Water Data'!$D$28,0,10*ROW('Water Data'!D90)))</f>
        <v/>
      </c>
      <c r="BU96" s="297" t="str">
        <f ca="true">+IF(OFFSET('Water Data'!$D$29,0,10*ROW('Water Data'!D90))="","",OFFSET('Water Data'!$D$29,0,10*ROW('Water Data'!D90)))</f>
        <v/>
      </c>
      <c r="BV96" s="297" t="str">
        <f ca="true">+IF(OFFSET('Water Data'!$E$27,0,10*ROW('Water Data'!E90))="","",OFFSET('Water Data'!$E$27,0,10*ROW('Water Data'!E90)))</f>
        <v/>
      </c>
      <c r="BW96" s="297" t="str">
        <f ca="true">+IF(OFFSET('Water Data'!$E$28,0,10*ROW('Water Data'!E90))="","",OFFSET('Water Data'!$E$28,0,10*ROW('Water Data'!E90)))</f>
        <v/>
      </c>
      <c r="BX96" s="297" t="str">
        <f ca="true">+IF(OFFSET('Water Data'!$E$29,0,10*ROW('Water Data'!E90))="","",OFFSET('Water Data'!$E$29,0,10*ROW('Water Data'!E90)))</f>
        <v/>
      </c>
      <c r="BY96" s="297" t="str">
        <f ca="true">+IF(OFFSET('Water Data'!$F$27,0,10*ROW('Water Data'!F90))="","",OFFSET('Water Data'!$F$27,0,10*ROW('Water Data'!F90)))</f>
        <v/>
      </c>
      <c r="BZ96" s="297" t="str">
        <f ca="true">+IF(OFFSET('Water Data'!$F$28,0,10*ROW('Water Data'!F90))="","",OFFSET('Water Data'!$F$28,0,10*ROW('Water Data'!F90)))</f>
        <v/>
      </c>
      <c r="CA96" s="297" t="str">
        <f ca="true">+IF(OFFSET('Water Data'!$F$29,0,10*ROW('Water Data'!F90))="","",OFFSET('Water Data'!$F$29,0,10*ROW('Water Data'!F90)))</f>
        <v/>
      </c>
      <c r="CB96" s="297" t="str">
        <f ca="true">+IF(OFFSET('Water Data'!$G$27,0,10*ROW('Water Data'!G90))="","",OFFSET('Water Data'!$G$27,0,10*ROW('Water Data'!G90)))</f>
        <v/>
      </c>
      <c r="CC96" s="297" t="str">
        <f ca="true">+IF(OFFSET('Water Data'!$G$28,0,10*ROW('Water Data'!G90))="","",OFFSET('Water Data'!$G$28,0,10*ROW('Water Data'!G90)))</f>
        <v/>
      </c>
      <c r="CD96" s="297" t="str">
        <f ca="true">+IF(OFFSET('Water Data'!$G$29,0,10*ROW('Water Data'!G90))="","",OFFSET('Water Data'!$G$29,0,10*ROW('Water Data'!G90)))</f>
        <v/>
      </c>
      <c r="CE96" s="297" t="str">
        <f ca="true">+IF(OFFSET('Water Data'!$H$27,0,10*ROW('Water Data'!H90))="","",OFFSET('Water Data'!$H$27,0,10*ROW('Water Data'!H90)))</f>
        <v/>
      </c>
      <c r="CF96" s="297" t="str">
        <f ca="true">+IF(OFFSET('Water Data'!$H$28,0,10*ROW('Water Data'!H90))="","",OFFSET('Water Data'!$H$28,0,10*ROW('Water Data'!H90)))</f>
        <v/>
      </c>
      <c r="CG96" s="297" t="str">
        <f ca="true">+IF(OFFSET('Water Data'!$H$29,0,10*ROW('Water Data'!H90))="","",OFFSET('Water Data'!$H$29,0,10*ROW('Water Data'!H90)))</f>
        <v/>
      </c>
      <c r="CH96" s="297" t="str">
        <f ca="true">+IF(OFFSET('Water Data'!$I$27,0,10*ROW('Water Data'!I90))="","",OFFSET('Water Data'!$I$27,0,10*ROW('Water Data'!I90)))</f>
        <v/>
      </c>
      <c r="CI96" s="297" t="str">
        <f ca="true">+IF(OFFSET('Water Data'!$I$28,0,10*ROW('Water Data'!I90))="","",OFFSET('Water Data'!$I$28,0,10*ROW('Water Data'!I90)))</f>
        <v/>
      </c>
      <c r="CJ96" s="297" t="str">
        <f ca="true">+IF(OFFSET('Water Data'!$I$29,0,10*ROW('Water Data'!I90))="","",OFFSET('Water Data'!$I$29,0,10*ROW('Water Data'!I90)))</f>
        <v/>
      </c>
      <c r="CK96" s="297" t="str">
        <f ca="true">+IF(OFFSET('Sanitation Data'!$D$28,0,10*ROW('Sanitation Data'!D90))="","",OFFSET('Sanitation Data'!$D$28,0,10*ROW('Sanitation Data'!D90)))</f>
        <v/>
      </c>
      <c r="CL96" s="297" t="str">
        <f ca="true">+IF(OFFSET('Sanitation Data'!$D$29,0,10*ROW('Sanitation Data'!D90))="","",OFFSET('Sanitation Data'!$D$29,0,10*ROW('Sanitation Data'!D90)))</f>
        <v/>
      </c>
      <c r="CM96" s="297" t="str">
        <f ca="true">+IF(OFFSET('Sanitation Data'!$D$30,0,10*ROW('Sanitation Data'!D90))="","",OFFSET('Sanitation Data'!$D$30,0,10*ROW('Sanitation Data'!D90)))</f>
        <v/>
      </c>
      <c r="CN96" s="297" t="str">
        <f ca="true">+IF(OFFSET('Sanitation Data'!$D$31,0,10*ROW('Sanitation Data'!D90))="","",OFFSET('Sanitation Data'!$D$31,0,10*ROW('Sanitation Data'!D90)))</f>
        <v/>
      </c>
      <c r="CO96" s="297" t="str">
        <f ca="true">+IF(OFFSET('Sanitation Data'!$D$32,0,10*ROW('Sanitation Data'!D90))="","",OFFSET('Sanitation Data'!$D$32,0,10*ROW('Sanitation Data'!D90)))</f>
        <v/>
      </c>
      <c r="CP96" s="297" t="str">
        <f ca="true">+IF(OFFSET('Sanitation Data'!$E$28,0,10*ROW('Sanitation Data'!E90))="","",OFFSET('Sanitation Data'!$E$28,0,10*ROW('Sanitation Data'!E90)))</f>
        <v/>
      </c>
      <c r="CQ96" s="297" t="str">
        <f ca="true">+IF(OFFSET('Sanitation Data'!$E$29,0,10*ROW('Sanitation Data'!E90))="","",OFFSET('Sanitation Data'!$E$29,0,10*ROW('Sanitation Data'!E90)))</f>
        <v/>
      </c>
      <c r="CR96" s="297" t="str">
        <f ca="true">+IF(OFFSET('Sanitation Data'!$E$30,0,10*ROW('Sanitation Data'!E90))="","",OFFSET('Sanitation Data'!$E$30,0,10*ROW('Sanitation Data'!E90)))</f>
        <v/>
      </c>
      <c r="CS96" s="297" t="str">
        <f ca="true">+IF(OFFSET('Sanitation Data'!$E$31,0,10*ROW('Sanitation Data'!E90))="","",OFFSET('Sanitation Data'!$E$31,0,10*ROW('Sanitation Data'!E90)))</f>
        <v/>
      </c>
      <c r="CT96" s="297" t="str">
        <f ca="true">+IF(OFFSET('Sanitation Data'!$E$32,0,10*ROW('Sanitation Data'!E90))="","",OFFSET('Sanitation Data'!$E$32,0,10*ROW('Sanitation Data'!E90)))</f>
        <v/>
      </c>
      <c r="CU96" s="297" t="str">
        <f ca="true">+IF(OFFSET('Sanitation Data'!$F$28,0,10*ROW('Sanitation Data'!F90))="","",OFFSET('Sanitation Data'!$F$28,0,10*ROW('Sanitation Data'!F90)))</f>
        <v/>
      </c>
      <c r="CV96" s="297" t="str">
        <f ca="true">+IF(OFFSET('Sanitation Data'!$F$29,0,10*ROW('Sanitation Data'!F90))="","",OFFSET('Sanitation Data'!$F$29,0,10*ROW('Sanitation Data'!F90)))</f>
        <v/>
      </c>
      <c r="CW96" s="297" t="str">
        <f ca="true">+IF(OFFSET('Sanitation Data'!$F$30,0,10*ROW('Sanitation Data'!F90))="","",OFFSET('Sanitation Data'!$F$30,0,10*ROW('Sanitation Data'!F90)))</f>
        <v/>
      </c>
      <c r="CX96" s="297" t="str">
        <f ca="true">+IF(OFFSET('Sanitation Data'!$F$31,0,10*ROW('Sanitation Data'!F90))="","",OFFSET('Sanitation Data'!$F$31,0,10*ROW('Sanitation Data'!F90)))</f>
        <v/>
      </c>
      <c r="CY96" s="297" t="str">
        <f ca="true">+IF(OFFSET('Sanitation Data'!$F$32,0,10*ROW('Sanitation Data'!F90))="","",OFFSET('Sanitation Data'!$F$32,0,10*ROW('Sanitation Data'!F90)))</f>
        <v/>
      </c>
      <c r="CZ96" s="297" t="str">
        <f ca="true">+IF(OFFSET('Sanitation Data'!$G$28,0,10*ROW('Sanitation Data'!G90))="","",OFFSET('Sanitation Data'!$G$28,0,10*ROW('Sanitation Data'!G90)))</f>
        <v/>
      </c>
      <c r="DA96" s="297" t="str">
        <f ca="true">+IF(OFFSET('Sanitation Data'!$G$29,0,10*ROW('Sanitation Data'!G90))="","",OFFSET('Sanitation Data'!$G$29,0,10*ROW('Sanitation Data'!G90)))</f>
        <v/>
      </c>
      <c r="DB96" s="297" t="str">
        <f ca="true">+IF(OFFSET('Sanitation Data'!$G$30,0,10*ROW('Sanitation Data'!G90))="","",OFFSET('Sanitation Data'!$G$30,0,10*ROW('Sanitation Data'!G90)))</f>
        <v/>
      </c>
      <c r="DC96" s="297" t="str">
        <f ca="true">+IF(OFFSET('Sanitation Data'!$G$31,0,10*ROW('Sanitation Data'!G90))="","",OFFSET('Sanitation Data'!$G$31,0,10*ROW('Sanitation Data'!G90)))</f>
        <v/>
      </c>
      <c r="DD96" s="297" t="str">
        <f ca="true">+IF(OFFSET('Sanitation Data'!$G$32,0,10*ROW('Sanitation Data'!G90))="","",OFFSET('Sanitation Data'!$G$32,0,10*ROW('Sanitation Data'!G90)))</f>
        <v/>
      </c>
      <c r="DE96" s="297" t="str">
        <f ca="true">+IF(OFFSET('Sanitation Data'!$H$28,0,10*ROW('Sanitation Data'!H90))="","",OFFSET('Sanitation Data'!$H$28,0,10*ROW('Sanitation Data'!H90)))</f>
        <v/>
      </c>
      <c r="DF96" s="297" t="str">
        <f ca="true">+IF(OFFSET('Sanitation Data'!$H$29,0,10*ROW('Sanitation Data'!H90))="","",OFFSET('Sanitation Data'!$H$29,0,10*ROW('Sanitation Data'!H90)))</f>
        <v/>
      </c>
      <c r="DG96" s="297" t="str">
        <f ca="true">+IF(OFFSET('Sanitation Data'!$H$30,0,10*ROW('Sanitation Data'!H90))="","",OFFSET('Sanitation Data'!$H$30,0,10*ROW('Sanitation Data'!H90)))</f>
        <v/>
      </c>
      <c r="DH96" s="297" t="str">
        <f ca="true">+IF(OFFSET('Sanitation Data'!$H$31,0,10*ROW('Sanitation Data'!H90))="","",OFFSET('Sanitation Data'!$H$31,0,10*ROW('Sanitation Data'!H90)))</f>
        <v/>
      </c>
      <c r="DI96" s="297" t="str">
        <f ca="true">+IF(OFFSET('Sanitation Data'!$H$32,0,10*ROW('Sanitation Data'!H90))="","",OFFSET('Sanitation Data'!$H$32,0,10*ROW('Sanitation Data'!H90)))</f>
        <v/>
      </c>
      <c r="DJ96" s="297" t="str">
        <f ca="true">+IF(OFFSET('Sanitation Data'!$I$28,0,10*ROW('Sanitation Data'!I90))="","",OFFSET('Sanitation Data'!$I$28,0,10*ROW('Sanitation Data'!I90)))</f>
        <v/>
      </c>
      <c r="DK96" s="297" t="str">
        <f ca="true">+IF(OFFSET('Sanitation Data'!$I$29,0,10*ROW('Sanitation Data'!I90))="","",OFFSET('Sanitation Data'!$I$29,0,10*ROW('Sanitation Data'!I90)))</f>
        <v/>
      </c>
      <c r="DL96" s="297" t="str">
        <f ca="true">+IF(OFFSET('Sanitation Data'!$I$30,0,10*ROW('Sanitation Data'!I90))="","",OFFSET('Sanitation Data'!$I$30,0,10*ROW('Sanitation Data'!I90)))</f>
        <v/>
      </c>
      <c r="DM96" s="297" t="str">
        <f ca="true">+IF(OFFSET('Sanitation Data'!$I$31,0,10*ROW('Sanitation Data'!I90))="","",OFFSET('Sanitation Data'!$I$31,0,10*ROW('Sanitation Data'!I90)))</f>
        <v/>
      </c>
      <c r="DN96" s="297" t="str">
        <f ca="true">+IF(OFFSET('Sanitation Data'!$I$32,0,10*ROW('Sanitation Data'!I90))="","",OFFSET('Sanitation Data'!$I$32,0,10*ROW('Sanitation Data'!I90)))</f>
        <v/>
      </c>
      <c r="DO96" s="297" t="str">
        <f ca="true">+IF(OFFSET('Hygiene Data'!$D$11,0,10*ROW('Hygiene Data'!D90))="","",OFFSET('Hygiene Data'!$D$11,0,10*ROW('Hygiene Data'!D90)))</f>
        <v/>
      </c>
      <c r="DP96" s="297" t="str">
        <f ca="true">+IF(OFFSET('Hygiene Data'!$D$12,0,10*ROW('Hygiene Data'!D90))="","",OFFSET('Hygiene Data'!$D$12,0,10*ROW('Hygiene Data'!D90)))</f>
        <v/>
      </c>
      <c r="DQ96" s="297" t="str">
        <f ca="true">+IF(OFFSET('Hygiene Data'!$D$13,0,10*ROW('Hygiene Data'!D90))="","",OFFSET('Hygiene Data'!$D$13,0,10*ROW('Hygiene Data'!D90)))</f>
        <v/>
      </c>
      <c r="DR96" s="297" t="str">
        <f ca="true">+IF(OFFSET('Hygiene Data'!$E$11,0,10*ROW('Hygiene Data'!E90))="","",OFFSET('Hygiene Data'!$E$11,0,10*ROW('Hygiene Data'!E90)))</f>
        <v/>
      </c>
      <c r="DS96" s="297" t="str">
        <f ca="true">+IF(OFFSET('Hygiene Data'!$E$12,0,10*ROW('Hygiene Data'!E90))="","",OFFSET('Hygiene Data'!$E$12,0,10*ROW('Hygiene Data'!E90)))</f>
        <v/>
      </c>
      <c r="DT96" s="297" t="str">
        <f ca="true">+IF(OFFSET('Hygiene Data'!$E$13,0,10*ROW('Hygiene Data'!E90))="","",OFFSET('Hygiene Data'!$E$13,0,10*ROW('Hygiene Data'!E90)))</f>
        <v/>
      </c>
      <c r="DU96" s="297" t="str">
        <f ca="true">+IF(OFFSET('Hygiene Data'!$F$11,0,10*ROW('Hygiene Data'!F90))="","",OFFSET('Hygiene Data'!$F$11,0,10*ROW('Hygiene Data'!F90)))</f>
        <v/>
      </c>
      <c r="DV96" s="297" t="str">
        <f ca="true">+IF(OFFSET('Hygiene Data'!$F$12,0,10*ROW('Hygiene Data'!F90))="","",OFFSET('Hygiene Data'!$F$12,0,10*ROW('Hygiene Data'!F90)))</f>
        <v/>
      </c>
      <c r="DW96" s="297" t="str">
        <f ca="true">+IF(OFFSET('Hygiene Data'!$F$13,0,10*ROW('Hygiene Data'!F90))="","",OFFSET('Hygiene Data'!$F$13,0,10*ROW('Hygiene Data'!F90)))</f>
        <v/>
      </c>
      <c r="DX96" s="297" t="str">
        <f ca="true">+IF(OFFSET('Hygiene Data'!$G$11,0,10*ROW('Hygiene Data'!G90))="","",OFFSET('Hygiene Data'!$G$11,0,10*ROW('Hygiene Data'!G90)))</f>
        <v/>
      </c>
      <c r="DY96" s="297" t="str">
        <f ca="true">+IF(OFFSET('Hygiene Data'!$G$12,0,10*ROW('Hygiene Data'!G90))="","",OFFSET('Hygiene Data'!$G$12,0,10*ROW('Hygiene Data'!G90)))</f>
        <v/>
      </c>
      <c r="DZ96" s="297" t="str">
        <f ca="true">+IF(OFFSET('Hygiene Data'!$G$13,0,10*ROW('Hygiene Data'!G90))="","",OFFSET('Hygiene Data'!$G$13,0,10*ROW('Hygiene Data'!G90)))</f>
        <v/>
      </c>
      <c r="EA96" s="297" t="str">
        <f ca="true">+IF(OFFSET('Hygiene Data'!$H$11,0,10*ROW('Hygiene Data'!H90))="","",OFFSET('Hygiene Data'!$H$11,0,10*ROW('Hygiene Data'!H90)))</f>
        <v/>
      </c>
      <c r="EB96" s="297" t="str">
        <f ca="true">+IF(OFFSET('Hygiene Data'!$H$12,0,10*ROW('Hygiene Data'!H90))="","",OFFSET('Hygiene Data'!$H$12,0,10*ROW('Hygiene Data'!H90)))</f>
        <v/>
      </c>
      <c r="EC96" s="297" t="str">
        <f ca="true">+IF(OFFSET('Hygiene Data'!$H$13,0,10*ROW('Hygiene Data'!H90))="","",OFFSET('Hygiene Data'!$H$13,0,10*ROW('Hygiene Data'!H90)))</f>
        <v/>
      </c>
      <c r="ED96" s="297" t="str">
        <f ca="true">+IF(OFFSET('Hygiene Data'!$I$11,0,10*ROW('Hygiene Data'!I90))="","",OFFSET('Hygiene Data'!$I$11,0,10*ROW('Hygiene Data'!I90)))</f>
        <v/>
      </c>
      <c r="EE96" s="297" t="str">
        <f ca="true">+IF(OFFSET('Hygiene Data'!$I$12,0,10*ROW('Hygiene Data'!I90))="","",OFFSET('Hygiene Data'!$I$12,0,10*ROW('Hygiene Data'!I90)))</f>
        <v/>
      </c>
      <c r="EF96" s="297"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53"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97"/>
      <c r="BS97" s="297" t="str">
        <f ca="true">+IF(OFFSET('Water Data'!$D$27,0,10*ROW('Water Data'!D91))="","",OFFSET('Water Data'!$D$27,0,10*ROW('Water Data'!D91)))</f>
        <v/>
      </c>
      <c r="BT97" s="297" t="str">
        <f ca="true">+IF(OFFSET('Water Data'!$D$28,0,10*ROW('Water Data'!D91))="","",OFFSET('Water Data'!$D$28,0,10*ROW('Water Data'!D91)))</f>
        <v/>
      </c>
      <c r="BU97" s="297" t="str">
        <f ca="true">+IF(OFFSET('Water Data'!$D$29,0,10*ROW('Water Data'!D91))="","",OFFSET('Water Data'!$D$29,0,10*ROW('Water Data'!D91)))</f>
        <v/>
      </c>
      <c r="BV97" s="297" t="str">
        <f ca="true">+IF(OFFSET('Water Data'!$E$27,0,10*ROW('Water Data'!E91))="","",OFFSET('Water Data'!$E$27,0,10*ROW('Water Data'!E91)))</f>
        <v/>
      </c>
      <c r="BW97" s="297" t="str">
        <f ca="true">+IF(OFFSET('Water Data'!$E$28,0,10*ROW('Water Data'!E91))="","",OFFSET('Water Data'!$E$28,0,10*ROW('Water Data'!E91)))</f>
        <v/>
      </c>
      <c r="BX97" s="297" t="str">
        <f ca="true">+IF(OFFSET('Water Data'!$E$29,0,10*ROW('Water Data'!E91))="","",OFFSET('Water Data'!$E$29,0,10*ROW('Water Data'!E91)))</f>
        <v/>
      </c>
      <c r="BY97" s="297" t="str">
        <f ca="true">+IF(OFFSET('Water Data'!$F$27,0,10*ROW('Water Data'!F91))="","",OFFSET('Water Data'!$F$27,0,10*ROW('Water Data'!F91)))</f>
        <v/>
      </c>
      <c r="BZ97" s="297" t="str">
        <f ca="true">+IF(OFFSET('Water Data'!$F$28,0,10*ROW('Water Data'!F91))="","",OFFSET('Water Data'!$F$28,0,10*ROW('Water Data'!F91)))</f>
        <v/>
      </c>
      <c r="CA97" s="297" t="str">
        <f ca="true">+IF(OFFSET('Water Data'!$F$29,0,10*ROW('Water Data'!F91))="","",OFFSET('Water Data'!$F$29,0,10*ROW('Water Data'!F91)))</f>
        <v/>
      </c>
      <c r="CB97" s="297" t="str">
        <f ca="true">+IF(OFFSET('Water Data'!$G$27,0,10*ROW('Water Data'!G91))="","",OFFSET('Water Data'!$G$27,0,10*ROW('Water Data'!G91)))</f>
        <v/>
      </c>
      <c r="CC97" s="297" t="str">
        <f ca="true">+IF(OFFSET('Water Data'!$G$28,0,10*ROW('Water Data'!G91))="","",OFFSET('Water Data'!$G$28,0,10*ROW('Water Data'!G91)))</f>
        <v/>
      </c>
      <c r="CD97" s="297" t="str">
        <f ca="true">+IF(OFFSET('Water Data'!$G$29,0,10*ROW('Water Data'!G91))="","",OFFSET('Water Data'!$G$29,0,10*ROW('Water Data'!G91)))</f>
        <v/>
      </c>
      <c r="CE97" s="297" t="str">
        <f ca="true">+IF(OFFSET('Water Data'!$H$27,0,10*ROW('Water Data'!H91))="","",OFFSET('Water Data'!$H$27,0,10*ROW('Water Data'!H91)))</f>
        <v/>
      </c>
      <c r="CF97" s="297" t="str">
        <f ca="true">+IF(OFFSET('Water Data'!$H$28,0,10*ROW('Water Data'!H91))="","",OFFSET('Water Data'!$H$28,0,10*ROW('Water Data'!H91)))</f>
        <v/>
      </c>
      <c r="CG97" s="297" t="str">
        <f ca="true">+IF(OFFSET('Water Data'!$H$29,0,10*ROW('Water Data'!H91))="","",OFFSET('Water Data'!$H$29,0,10*ROW('Water Data'!H91)))</f>
        <v/>
      </c>
      <c r="CH97" s="297" t="str">
        <f ca="true">+IF(OFFSET('Water Data'!$I$27,0,10*ROW('Water Data'!I91))="","",OFFSET('Water Data'!$I$27,0,10*ROW('Water Data'!I91)))</f>
        <v/>
      </c>
      <c r="CI97" s="297" t="str">
        <f ca="true">+IF(OFFSET('Water Data'!$I$28,0,10*ROW('Water Data'!I91))="","",OFFSET('Water Data'!$I$28,0,10*ROW('Water Data'!I91)))</f>
        <v/>
      </c>
      <c r="CJ97" s="297" t="str">
        <f ca="true">+IF(OFFSET('Water Data'!$I$29,0,10*ROW('Water Data'!I91))="","",OFFSET('Water Data'!$I$29,0,10*ROW('Water Data'!I91)))</f>
        <v/>
      </c>
      <c r="CK97" s="297" t="str">
        <f ca="true">+IF(OFFSET('Sanitation Data'!$D$28,0,10*ROW('Sanitation Data'!D91))="","",OFFSET('Sanitation Data'!$D$28,0,10*ROW('Sanitation Data'!D91)))</f>
        <v/>
      </c>
      <c r="CL97" s="297" t="str">
        <f ca="true">+IF(OFFSET('Sanitation Data'!$D$29,0,10*ROW('Sanitation Data'!D91))="","",OFFSET('Sanitation Data'!$D$29,0,10*ROW('Sanitation Data'!D91)))</f>
        <v/>
      </c>
      <c r="CM97" s="297" t="str">
        <f ca="true">+IF(OFFSET('Sanitation Data'!$D$30,0,10*ROW('Sanitation Data'!D91))="","",OFFSET('Sanitation Data'!$D$30,0,10*ROW('Sanitation Data'!D91)))</f>
        <v/>
      </c>
      <c r="CN97" s="297" t="str">
        <f ca="true">+IF(OFFSET('Sanitation Data'!$D$31,0,10*ROW('Sanitation Data'!D91))="","",OFFSET('Sanitation Data'!$D$31,0,10*ROW('Sanitation Data'!D91)))</f>
        <v/>
      </c>
      <c r="CO97" s="297" t="str">
        <f ca="true">+IF(OFFSET('Sanitation Data'!$D$32,0,10*ROW('Sanitation Data'!D91))="","",OFFSET('Sanitation Data'!$D$32,0,10*ROW('Sanitation Data'!D91)))</f>
        <v/>
      </c>
      <c r="CP97" s="297" t="str">
        <f ca="true">+IF(OFFSET('Sanitation Data'!$E$28,0,10*ROW('Sanitation Data'!E91))="","",OFFSET('Sanitation Data'!$E$28,0,10*ROW('Sanitation Data'!E91)))</f>
        <v/>
      </c>
      <c r="CQ97" s="297" t="str">
        <f ca="true">+IF(OFFSET('Sanitation Data'!$E$29,0,10*ROW('Sanitation Data'!E91))="","",OFFSET('Sanitation Data'!$E$29,0,10*ROW('Sanitation Data'!E91)))</f>
        <v/>
      </c>
      <c r="CR97" s="297" t="str">
        <f ca="true">+IF(OFFSET('Sanitation Data'!$E$30,0,10*ROW('Sanitation Data'!E91))="","",OFFSET('Sanitation Data'!$E$30,0,10*ROW('Sanitation Data'!E91)))</f>
        <v/>
      </c>
      <c r="CS97" s="297" t="str">
        <f ca="true">+IF(OFFSET('Sanitation Data'!$E$31,0,10*ROW('Sanitation Data'!E91))="","",OFFSET('Sanitation Data'!$E$31,0,10*ROW('Sanitation Data'!E91)))</f>
        <v/>
      </c>
      <c r="CT97" s="297" t="str">
        <f ca="true">+IF(OFFSET('Sanitation Data'!$E$32,0,10*ROW('Sanitation Data'!E91))="","",OFFSET('Sanitation Data'!$E$32,0,10*ROW('Sanitation Data'!E91)))</f>
        <v/>
      </c>
      <c r="CU97" s="297" t="str">
        <f ca="true">+IF(OFFSET('Sanitation Data'!$F$28,0,10*ROW('Sanitation Data'!F91))="","",OFFSET('Sanitation Data'!$F$28,0,10*ROW('Sanitation Data'!F91)))</f>
        <v/>
      </c>
      <c r="CV97" s="297" t="str">
        <f ca="true">+IF(OFFSET('Sanitation Data'!$F$29,0,10*ROW('Sanitation Data'!F91))="","",OFFSET('Sanitation Data'!$F$29,0,10*ROW('Sanitation Data'!F91)))</f>
        <v/>
      </c>
      <c r="CW97" s="297" t="str">
        <f ca="true">+IF(OFFSET('Sanitation Data'!$F$30,0,10*ROW('Sanitation Data'!F91))="","",OFFSET('Sanitation Data'!$F$30,0,10*ROW('Sanitation Data'!F91)))</f>
        <v/>
      </c>
      <c r="CX97" s="297" t="str">
        <f ca="true">+IF(OFFSET('Sanitation Data'!$F$31,0,10*ROW('Sanitation Data'!F91))="","",OFFSET('Sanitation Data'!$F$31,0,10*ROW('Sanitation Data'!F91)))</f>
        <v/>
      </c>
      <c r="CY97" s="297" t="str">
        <f ca="true">+IF(OFFSET('Sanitation Data'!$F$32,0,10*ROW('Sanitation Data'!F91))="","",OFFSET('Sanitation Data'!$F$32,0,10*ROW('Sanitation Data'!F91)))</f>
        <v/>
      </c>
      <c r="CZ97" s="297" t="str">
        <f ca="true">+IF(OFFSET('Sanitation Data'!$G$28,0,10*ROW('Sanitation Data'!G91))="","",OFFSET('Sanitation Data'!$G$28,0,10*ROW('Sanitation Data'!G91)))</f>
        <v/>
      </c>
      <c r="DA97" s="297" t="str">
        <f ca="true">+IF(OFFSET('Sanitation Data'!$G$29,0,10*ROW('Sanitation Data'!G91))="","",OFFSET('Sanitation Data'!$G$29,0,10*ROW('Sanitation Data'!G91)))</f>
        <v/>
      </c>
      <c r="DB97" s="297" t="str">
        <f ca="true">+IF(OFFSET('Sanitation Data'!$G$30,0,10*ROW('Sanitation Data'!G91))="","",OFFSET('Sanitation Data'!$G$30,0,10*ROW('Sanitation Data'!G91)))</f>
        <v/>
      </c>
      <c r="DC97" s="297" t="str">
        <f ca="true">+IF(OFFSET('Sanitation Data'!$G$31,0,10*ROW('Sanitation Data'!G91))="","",OFFSET('Sanitation Data'!$G$31,0,10*ROW('Sanitation Data'!G91)))</f>
        <v/>
      </c>
      <c r="DD97" s="297" t="str">
        <f ca="true">+IF(OFFSET('Sanitation Data'!$G$32,0,10*ROW('Sanitation Data'!G91))="","",OFFSET('Sanitation Data'!$G$32,0,10*ROW('Sanitation Data'!G91)))</f>
        <v/>
      </c>
      <c r="DE97" s="297" t="str">
        <f ca="true">+IF(OFFSET('Sanitation Data'!$H$28,0,10*ROW('Sanitation Data'!H91))="","",OFFSET('Sanitation Data'!$H$28,0,10*ROW('Sanitation Data'!H91)))</f>
        <v/>
      </c>
      <c r="DF97" s="297" t="str">
        <f ca="true">+IF(OFFSET('Sanitation Data'!$H$29,0,10*ROW('Sanitation Data'!H91))="","",OFFSET('Sanitation Data'!$H$29,0,10*ROW('Sanitation Data'!H91)))</f>
        <v/>
      </c>
      <c r="DG97" s="297" t="str">
        <f ca="true">+IF(OFFSET('Sanitation Data'!$H$30,0,10*ROW('Sanitation Data'!H91))="","",OFFSET('Sanitation Data'!$H$30,0,10*ROW('Sanitation Data'!H91)))</f>
        <v/>
      </c>
      <c r="DH97" s="297" t="str">
        <f ca="true">+IF(OFFSET('Sanitation Data'!$H$31,0,10*ROW('Sanitation Data'!H91))="","",OFFSET('Sanitation Data'!$H$31,0,10*ROW('Sanitation Data'!H91)))</f>
        <v/>
      </c>
      <c r="DI97" s="297" t="str">
        <f ca="true">+IF(OFFSET('Sanitation Data'!$H$32,0,10*ROW('Sanitation Data'!H91))="","",OFFSET('Sanitation Data'!$H$32,0,10*ROW('Sanitation Data'!H91)))</f>
        <v/>
      </c>
      <c r="DJ97" s="297" t="str">
        <f ca="true">+IF(OFFSET('Sanitation Data'!$I$28,0,10*ROW('Sanitation Data'!I91))="","",OFFSET('Sanitation Data'!$I$28,0,10*ROW('Sanitation Data'!I91)))</f>
        <v/>
      </c>
      <c r="DK97" s="297" t="str">
        <f ca="true">+IF(OFFSET('Sanitation Data'!$I$29,0,10*ROW('Sanitation Data'!I91))="","",OFFSET('Sanitation Data'!$I$29,0,10*ROW('Sanitation Data'!I91)))</f>
        <v/>
      </c>
      <c r="DL97" s="297" t="str">
        <f ca="true">+IF(OFFSET('Sanitation Data'!$I$30,0,10*ROW('Sanitation Data'!I91))="","",OFFSET('Sanitation Data'!$I$30,0,10*ROW('Sanitation Data'!I91)))</f>
        <v/>
      </c>
      <c r="DM97" s="297" t="str">
        <f ca="true">+IF(OFFSET('Sanitation Data'!$I$31,0,10*ROW('Sanitation Data'!I91))="","",OFFSET('Sanitation Data'!$I$31,0,10*ROW('Sanitation Data'!I91)))</f>
        <v/>
      </c>
      <c r="DN97" s="297" t="str">
        <f ca="true">+IF(OFFSET('Sanitation Data'!$I$32,0,10*ROW('Sanitation Data'!I91))="","",OFFSET('Sanitation Data'!$I$32,0,10*ROW('Sanitation Data'!I91)))</f>
        <v/>
      </c>
      <c r="DO97" s="297" t="str">
        <f ca="true">+IF(OFFSET('Hygiene Data'!$D$11,0,10*ROW('Hygiene Data'!D91))="","",OFFSET('Hygiene Data'!$D$11,0,10*ROW('Hygiene Data'!D91)))</f>
        <v/>
      </c>
      <c r="DP97" s="297" t="str">
        <f ca="true">+IF(OFFSET('Hygiene Data'!$D$12,0,10*ROW('Hygiene Data'!D91))="","",OFFSET('Hygiene Data'!$D$12,0,10*ROW('Hygiene Data'!D91)))</f>
        <v/>
      </c>
      <c r="DQ97" s="297" t="str">
        <f ca="true">+IF(OFFSET('Hygiene Data'!$D$13,0,10*ROW('Hygiene Data'!D91))="","",OFFSET('Hygiene Data'!$D$13,0,10*ROW('Hygiene Data'!D91)))</f>
        <v/>
      </c>
      <c r="DR97" s="297" t="str">
        <f ca="true">+IF(OFFSET('Hygiene Data'!$E$11,0,10*ROW('Hygiene Data'!E91))="","",OFFSET('Hygiene Data'!$E$11,0,10*ROW('Hygiene Data'!E91)))</f>
        <v/>
      </c>
      <c r="DS97" s="297" t="str">
        <f ca="true">+IF(OFFSET('Hygiene Data'!$E$12,0,10*ROW('Hygiene Data'!E91))="","",OFFSET('Hygiene Data'!$E$12,0,10*ROW('Hygiene Data'!E91)))</f>
        <v/>
      </c>
      <c r="DT97" s="297" t="str">
        <f ca="true">+IF(OFFSET('Hygiene Data'!$E$13,0,10*ROW('Hygiene Data'!E91))="","",OFFSET('Hygiene Data'!$E$13,0,10*ROW('Hygiene Data'!E91)))</f>
        <v/>
      </c>
      <c r="DU97" s="297" t="str">
        <f ca="true">+IF(OFFSET('Hygiene Data'!$F$11,0,10*ROW('Hygiene Data'!F91))="","",OFFSET('Hygiene Data'!$F$11,0,10*ROW('Hygiene Data'!F91)))</f>
        <v/>
      </c>
      <c r="DV97" s="297" t="str">
        <f ca="true">+IF(OFFSET('Hygiene Data'!$F$12,0,10*ROW('Hygiene Data'!F91))="","",OFFSET('Hygiene Data'!$F$12,0,10*ROW('Hygiene Data'!F91)))</f>
        <v/>
      </c>
      <c r="DW97" s="297" t="str">
        <f ca="true">+IF(OFFSET('Hygiene Data'!$F$13,0,10*ROW('Hygiene Data'!F91))="","",OFFSET('Hygiene Data'!$F$13,0,10*ROW('Hygiene Data'!F91)))</f>
        <v/>
      </c>
      <c r="DX97" s="297" t="str">
        <f ca="true">+IF(OFFSET('Hygiene Data'!$G$11,0,10*ROW('Hygiene Data'!G91))="","",OFFSET('Hygiene Data'!$G$11,0,10*ROW('Hygiene Data'!G91)))</f>
        <v/>
      </c>
      <c r="DY97" s="297" t="str">
        <f ca="true">+IF(OFFSET('Hygiene Data'!$G$12,0,10*ROW('Hygiene Data'!G91))="","",OFFSET('Hygiene Data'!$G$12,0,10*ROW('Hygiene Data'!G91)))</f>
        <v/>
      </c>
      <c r="DZ97" s="297" t="str">
        <f ca="true">+IF(OFFSET('Hygiene Data'!$G$13,0,10*ROW('Hygiene Data'!G91))="","",OFFSET('Hygiene Data'!$G$13,0,10*ROW('Hygiene Data'!G91)))</f>
        <v/>
      </c>
      <c r="EA97" s="297" t="str">
        <f ca="true">+IF(OFFSET('Hygiene Data'!$H$11,0,10*ROW('Hygiene Data'!H91))="","",OFFSET('Hygiene Data'!$H$11,0,10*ROW('Hygiene Data'!H91)))</f>
        <v/>
      </c>
      <c r="EB97" s="297" t="str">
        <f ca="true">+IF(OFFSET('Hygiene Data'!$H$12,0,10*ROW('Hygiene Data'!H91))="","",OFFSET('Hygiene Data'!$H$12,0,10*ROW('Hygiene Data'!H91)))</f>
        <v/>
      </c>
      <c r="EC97" s="297" t="str">
        <f ca="true">+IF(OFFSET('Hygiene Data'!$H$13,0,10*ROW('Hygiene Data'!H91))="","",OFFSET('Hygiene Data'!$H$13,0,10*ROW('Hygiene Data'!H91)))</f>
        <v/>
      </c>
      <c r="ED97" s="297" t="str">
        <f ca="true">+IF(OFFSET('Hygiene Data'!$I$11,0,10*ROW('Hygiene Data'!I91))="","",OFFSET('Hygiene Data'!$I$11,0,10*ROW('Hygiene Data'!I91)))</f>
        <v/>
      </c>
      <c r="EE97" s="297" t="str">
        <f ca="true">+IF(OFFSET('Hygiene Data'!$I$12,0,10*ROW('Hygiene Data'!I91))="","",OFFSET('Hygiene Data'!$I$12,0,10*ROW('Hygiene Data'!I91)))</f>
        <v/>
      </c>
      <c r="EF97" s="297"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53"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97"/>
      <c r="BS98" s="297" t="str">
        <f ca="true">+IF(OFFSET('Water Data'!$D$27,0,10*ROW('Water Data'!D92))="","",OFFSET('Water Data'!$D$27,0,10*ROW('Water Data'!D92)))</f>
        <v/>
      </c>
      <c r="BT98" s="297" t="str">
        <f ca="true">+IF(OFFSET('Water Data'!$D$28,0,10*ROW('Water Data'!D92))="","",OFFSET('Water Data'!$D$28,0,10*ROW('Water Data'!D92)))</f>
        <v/>
      </c>
      <c r="BU98" s="297" t="str">
        <f ca="true">+IF(OFFSET('Water Data'!$D$29,0,10*ROW('Water Data'!D92))="","",OFFSET('Water Data'!$D$29,0,10*ROW('Water Data'!D92)))</f>
        <v/>
      </c>
      <c r="BV98" s="297" t="str">
        <f ca="true">+IF(OFFSET('Water Data'!$E$27,0,10*ROW('Water Data'!E92))="","",OFFSET('Water Data'!$E$27,0,10*ROW('Water Data'!E92)))</f>
        <v/>
      </c>
      <c r="BW98" s="297" t="str">
        <f ca="true">+IF(OFFSET('Water Data'!$E$28,0,10*ROW('Water Data'!E92))="","",OFFSET('Water Data'!$E$28,0,10*ROW('Water Data'!E92)))</f>
        <v/>
      </c>
      <c r="BX98" s="297" t="str">
        <f ca="true">+IF(OFFSET('Water Data'!$E$29,0,10*ROW('Water Data'!E92))="","",OFFSET('Water Data'!$E$29,0,10*ROW('Water Data'!E92)))</f>
        <v/>
      </c>
      <c r="BY98" s="297" t="str">
        <f ca="true">+IF(OFFSET('Water Data'!$F$27,0,10*ROW('Water Data'!F92))="","",OFFSET('Water Data'!$F$27,0,10*ROW('Water Data'!F92)))</f>
        <v/>
      </c>
      <c r="BZ98" s="297" t="str">
        <f ca="true">+IF(OFFSET('Water Data'!$F$28,0,10*ROW('Water Data'!F92))="","",OFFSET('Water Data'!$F$28,0,10*ROW('Water Data'!F92)))</f>
        <v/>
      </c>
      <c r="CA98" s="297" t="str">
        <f ca="true">+IF(OFFSET('Water Data'!$F$29,0,10*ROW('Water Data'!F92))="","",OFFSET('Water Data'!$F$29,0,10*ROW('Water Data'!F92)))</f>
        <v/>
      </c>
      <c r="CB98" s="297" t="str">
        <f ca="true">+IF(OFFSET('Water Data'!$G$27,0,10*ROW('Water Data'!G92))="","",OFFSET('Water Data'!$G$27,0,10*ROW('Water Data'!G92)))</f>
        <v/>
      </c>
      <c r="CC98" s="297" t="str">
        <f ca="true">+IF(OFFSET('Water Data'!$G$28,0,10*ROW('Water Data'!G92))="","",OFFSET('Water Data'!$G$28,0,10*ROW('Water Data'!G92)))</f>
        <v/>
      </c>
      <c r="CD98" s="297" t="str">
        <f ca="true">+IF(OFFSET('Water Data'!$G$29,0,10*ROW('Water Data'!G92))="","",OFFSET('Water Data'!$G$29,0,10*ROW('Water Data'!G92)))</f>
        <v/>
      </c>
      <c r="CE98" s="297" t="str">
        <f ca="true">+IF(OFFSET('Water Data'!$H$27,0,10*ROW('Water Data'!H92))="","",OFFSET('Water Data'!$H$27,0,10*ROW('Water Data'!H92)))</f>
        <v/>
      </c>
      <c r="CF98" s="297" t="str">
        <f ca="true">+IF(OFFSET('Water Data'!$H$28,0,10*ROW('Water Data'!H92))="","",OFFSET('Water Data'!$H$28,0,10*ROW('Water Data'!H92)))</f>
        <v/>
      </c>
      <c r="CG98" s="297" t="str">
        <f ca="true">+IF(OFFSET('Water Data'!$H$29,0,10*ROW('Water Data'!H92))="","",OFFSET('Water Data'!$H$29,0,10*ROW('Water Data'!H92)))</f>
        <v/>
      </c>
      <c r="CH98" s="297" t="str">
        <f ca="true">+IF(OFFSET('Water Data'!$I$27,0,10*ROW('Water Data'!I92))="","",OFFSET('Water Data'!$I$27,0,10*ROW('Water Data'!I92)))</f>
        <v/>
      </c>
      <c r="CI98" s="297" t="str">
        <f ca="true">+IF(OFFSET('Water Data'!$I$28,0,10*ROW('Water Data'!I92))="","",OFFSET('Water Data'!$I$28,0,10*ROW('Water Data'!I92)))</f>
        <v/>
      </c>
      <c r="CJ98" s="297" t="str">
        <f ca="true">+IF(OFFSET('Water Data'!$I$29,0,10*ROW('Water Data'!I92))="","",OFFSET('Water Data'!$I$29,0,10*ROW('Water Data'!I92)))</f>
        <v/>
      </c>
      <c r="CK98" s="297" t="str">
        <f ca="true">+IF(OFFSET('Sanitation Data'!$D$28,0,10*ROW('Sanitation Data'!D92))="","",OFFSET('Sanitation Data'!$D$28,0,10*ROW('Sanitation Data'!D92)))</f>
        <v/>
      </c>
      <c r="CL98" s="297" t="str">
        <f ca="true">+IF(OFFSET('Sanitation Data'!$D$29,0,10*ROW('Sanitation Data'!D92))="","",OFFSET('Sanitation Data'!$D$29,0,10*ROW('Sanitation Data'!D92)))</f>
        <v/>
      </c>
      <c r="CM98" s="297" t="str">
        <f ca="true">+IF(OFFSET('Sanitation Data'!$D$30,0,10*ROW('Sanitation Data'!D92))="","",OFFSET('Sanitation Data'!$D$30,0,10*ROW('Sanitation Data'!D92)))</f>
        <v/>
      </c>
      <c r="CN98" s="297" t="str">
        <f ca="true">+IF(OFFSET('Sanitation Data'!$D$31,0,10*ROW('Sanitation Data'!D92))="","",OFFSET('Sanitation Data'!$D$31,0,10*ROW('Sanitation Data'!D92)))</f>
        <v/>
      </c>
      <c r="CO98" s="297" t="str">
        <f ca="true">+IF(OFFSET('Sanitation Data'!$D$32,0,10*ROW('Sanitation Data'!D92))="","",OFFSET('Sanitation Data'!$D$32,0,10*ROW('Sanitation Data'!D92)))</f>
        <v/>
      </c>
      <c r="CP98" s="297" t="str">
        <f ca="true">+IF(OFFSET('Sanitation Data'!$E$28,0,10*ROW('Sanitation Data'!E92))="","",OFFSET('Sanitation Data'!$E$28,0,10*ROW('Sanitation Data'!E92)))</f>
        <v/>
      </c>
      <c r="CQ98" s="297" t="str">
        <f ca="true">+IF(OFFSET('Sanitation Data'!$E$29,0,10*ROW('Sanitation Data'!E92))="","",OFFSET('Sanitation Data'!$E$29,0,10*ROW('Sanitation Data'!E92)))</f>
        <v/>
      </c>
      <c r="CR98" s="297" t="str">
        <f ca="true">+IF(OFFSET('Sanitation Data'!$E$30,0,10*ROW('Sanitation Data'!E92))="","",OFFSET('Sanitation Data'!$E$30,0,10*ROW('Sanitation Data'!E92)))</f>
        <v/>
      </c>
      <c r="CS98" s="297" t="str">
        <f ca="true">+IF(OFFSET('Sanitation Data'!$E$31,0,10*ROW('Sanitation Data'!E92))="","",OFFSET('Sanitation Data'!$E$31,0,10*ROW('Sanitation Data'!E92)))</f>
        <v/>
      </c>
      <c r="CT98" s="297" t="str">
        <f ca="true">+IF(OFFSET('Sanitation Data'!$E$32,0,10*ROW('Sanitation Data'!E92))="","",OFFSET('Sanitation Data'!$E$32,0,10*ROW('Sanitation Data'!E92)))</f>
        <v/>
      </c>
      <c r="CU98" s="297" t="str">
        <f ca="true">+IF(OFFSET('Sanitation Data'!$F$28,0,10*ROW('Sanitation Data'!F92))="","",OFFSET('Sanitation Data'!$F$28,0,10*ROW('Sanitation Data'!F92)))</f>
        <v/>
      </c>
      <c r="CV98" s="297" t="str">
        <f ca="true">+IF(OFFSET('Sanitation Data'!$F$29,0,10*ROW('Sanitation Data'!F92))="","",OFFSET('Sanitation Data'!$F$29,0,10*ROW('Sanitation Data'!F92)))</f>
        <v/>
      </c>
      <c r="CW98" s="297" t="str">
        <f ca="true">+IF(OFFSET('Sanitation Data'!$F$30,0,10*ROW('Sanitation Data'!F92))="","",OFFSET('Sanitation Data'!$F$30,0,10*ROW('Sanitation Data'!F92)))</f>
        <v/>
      </c>
      <c r="CX98" s="297" t="str">
        <f ca="true">+IF(OFFSET('Sanitation Data'!$F$31,0,10*ROW('Sanitation Data'!F92))="","",OFFSET('Sanitation Data'!$F$31,0,10*ROW('Sanitation Data'!F92)))</f>
        <v/>
      </c>
      <c r="CY98" s="297" t="str">
        <f ca="true">+IF(OFFSET('Sanitation Data'!$F$32,0,10*ROW('Sanitation Data'!F92))="","",OFFSET('Sanitation Data'!$F$32,0,10*ROW('Sanitation Data'!F92)))</f>
        <v/>
      </c>
      <c r="CZ98" s="297" t="str">
        <f ca="true">+IF(OFFSET('Sanitation Data'!$G$28,0,10*ROW('Sanitation Data'!G92))="","",OFFSET('Sanitation Data'!$G$28,0,10*ROW('Sanitation Data'!G92)))</f>
        <v/>
      </c>
      <c r="DA98" s="297" t="str">
        <f ca="true">+IF(OFFSET('Sanitation Data'!$G$29,0,10*ROW('Sanitation Data'!G92))="","",OFFSET('Sanitation Data'!$G$29,0,10*ROW('Sanitation Data'!G92)))</f>
        <v/>
      </c>
      <c r="DB98" s="297" t="str">
        <f ca="true">+IF(OFFSET('Sanitation Data'!$G$30,0,10*ROW('Sanitation Data'!G92))="","",OFFSET('Sanitation Data'!$G$30,0,10*ROW('Sanitation Data'!G92)))</f>
        <v/>
      </c>
      <c r="DC98" s="297" t="str">
        <f ca="true">+IF(OFFSET('Sanitation Data'!$G$31,0,10*ROW('Sanitation Data'!G92))="","",OFFSET('Sanitation Data'!$G$31,0,10*ROW('Sanitation Data'!G92)))</f>
        <v/>
      </c>
      <c r="DD98" s="297" t="str">
        <f ca="true">+IF(OFFSET('Sanitation Data'!$G$32,0,10*ROW('Sanitation Data'!G92))="","",OFFSET('Sanitation Data'!$G$32,0,10*ROW('Sanitation Data'!G92)))</f>
        <v/>
      </c>
      <c r="DE98" s="297" t="str">
        <f ca="true">+IF(OFFSET('Sanitation Data'!$H$28,0,10*ROW('Sanitation Data'!H92))="","",OFFSET('Sanitation Data'!$H$28,0,10*ROW('Sanitation Data'!H92)))</f>
        <v/>
      </c>
      <c r="DF98" s="297" t="str">
        <f ca="true">+IF(OFFSET('Sanitation Data'!$H$29,0,10*ROW('Sanitation Data'!H92))="","",OFFSET('Sanitation Data'!$H$29,0,10*ROW('Sanitation Data'!H92)))</f>
        <v/>
      </c>
      <c r="DG98" s="297" t="str">
        <f ca="true">+IF(OFFSET('Sanitation Data'!$H$30,0,10*ROW('Sanitation Data'!H92))="","",OFFSET('Sanitation Data'!$H$30,0,10*ROW('Sanitation Data'!H92)))</f>
        <v/>
      </c>
      <c r="DH98" s="297" t="str">
        <f ca="true">+IF(OFFSET('Sanitation Data'!$H$31,0,10*ROW('Sanitation Data'!H92))="","",OFFSET('Sanitation Data'!$H$31,0,10*ROW('Sanitation Data'!H92)))</f>
        <v/>
      </c>
      <c r="DI98" s="297" t="str">
        <f ca="true">+IF(OFFSET('Sanitation Data'!$H$32,0,10*ROW('Sanitation Data'!H92))="","",OFFSET('Sanitation Data'!$H$32,0,10*ROW('Sanitation Data'!H92)))</f>
        <v/>
      </c>
      <c r="DJ98" s="297" t="str">
        <f ca="true">+IF(OFFSET('Sanitation Data'!$I$28,0,10*ROW('Sanitation Data'!I92))="","",OFFSET('Sanitation Data'!$I$28,0,10*ROW('Sanitation Data'!I92)))</f>
        <v/>
      </c>
      <c r="DK98" s="297" t="str">
        <f ca="true">+IF(OFFSET('Sanitation Data'!$I$29,0,10*ROW('Sanitation Data'!I92))="","",OFFSET('Sanitation Data'!$I$29,0,10*ROW('Sanitation Data'!I92)))</f>
        <v/>
      </c>
      <c r="DL98" s="297" t="str">
        <f ca="true">+IF(OFFSET('Sanitation Data'!$I$30,0,10*ROW('Sanitation Data'!I92))="","",OFFSET('Sanitation Data'!$I$30,0,10*ROW('Sanitation Data'!I92)))</f>
        <v/>
      </c>
      <c r="DM98" s="297" t="str">
        <f ca="true">+IF(OFFSET('Sanitation Data'!$I$31,0,10*ROW('Sanitation Data'!I92))="","",OFFSET('Sanitation Data'!$I$31,0,10*ROW('Sanitation Data'!I92)))</f>
        <v/>
      </c>
      <c r="DN98" s="297" t="str">
        <f ca="true">+IF(OFFSET('Sanitation Data'!$I$32,0,10*ROW('Sanitation Data'!I92))="","",OFFSET('Sanitation Data'!$I$32,0,10*ROW('Sanitation Data'!I92)))</f>
        <v/>
      </c>
      <c r="DO98" s="297" t="str">
        <f ca="true">+IF(OFFSET('Hygiene Data'!$D$11,0,10*ROW('Hygiene Data'!D92))="","",OFFSET('Hygiene Data'!$D$11,0,10*ROW('Hygiene Data'!D92)))</f>
        <v/>
      </c>
      <c r="DP98" s="297" t="str">
        <f ca="true">+IF(OFFSET('Hygiene Data'!$D$12,0,10*ROW('Hygiene Data'!D92))="","",OFFSET('Hygiene Data'!$D$12,0,10*ROW('Hygiene Data'!D92)))</f>
        <v/>
      </c>
      <c r="DQ98" s="297" t="str">
        <f ca="true">+IF(OFFSET('Hygiene Data'!$D$13,0,10*ROW('Hygiene Data'!D92))="","",OFFSET('Hygiene Data'!$D$13,0,10*ROW('Hygiene Data'!D92)))</f>
        <v/>
      </c>
      <c r="DR98" s="297" t="str">
        <f ca="true">+IF(OFFSET('Hygiene Data'!$E$11,0,10*ROW('Hygiene Data'!E92))="","",OFFSET('Hygiene Data'!$E$11,0,10*ROW('Hygiene Data'!E92)))</f>
        <v/>
      </c>
      <c r="DS98" s="297" t="str">
        <f ca="true">+IF(OFFSET('Hygiene Data'!$E$12,0,10*ROW('Hygiene Data'!E92))="","",OFFSET('Hygiene Data'!$E$12,0,10*ROW('Hygiene Data'!E92)))</f>
        <v/>
      </c>
      <c r="DT98" s="297" t="str">
        <f ca="true">+IF(OFFSET('Hygiene Data'!$E$13,0,10*ROW('Hygiene Data'!E92))="","",OFFSET('Hygiene Data'!$E$13,0,10*ROW('Hygiene Data'!E92)))</f>
        <v/>
      </c>
      <c r="DU98" s="297" t="str">
        <f ca="true">+IF(OFFSET('Hygiene Data'!$F$11,0,10*ROW('Hygiene Data'!F92))="","",OFFSET('Hygiene Data'!$F$11,0,10*ROW('Hygiene Data'!F92)))</f>
        <v/>
      </c>
      <c r="DV98" s="297" t="str">
        <f ca="true">+IF(OFFSET('Hygiene Data'!$F$12,0,10*ROW('Hygiene Data'!F92))="","",OFFSET('Hygiene Data'!$F$12,0,10*ROW('Hygiene Data'!F92)))</f>
        <v/>
      </c>
      <c r="DW98" s="297" t="str">
        <f ca="true">+IF(OFFSET('Hygiene Data'!$F$13,0,10*ROW('Hygiene Data'!F92))="","",OFFSET('Hygiene Data'!$F$13,0,10*ROW('Hygiene Data'!F92)))</f>
        <v/>
      </c>
      <c r="DX98" s="297" t="str">
        <f ca="true">+IF(OFFSET('Hygiene Data'!$G$11,0,10*ROW('Hygiene Data'!G92))="","",OFFSET('Hygiene Data'!$G$11,0,10*ROW('Hygiene Data'!G92)))</f>
        <v/>
      </c>
      <c r="DY98" s="297" t="str">
        <f ca="true">+IF(OFFSET('Hygiene Data'!$G$12,0,10*ROW('Hygiene Data'!G92))="","",OFFSET('Hygiene Data'!$G$12,0,10*ROW('Hygiene Data'!G92)))</f>
        <v/>
      </c>
      <c r="DZ98" s="297" t="str">
        <f ca="true">+IF(OFFSET('Hygiene Data'!$G$13,0,10*ROW('Hygiene Data'!G92))="","",OFFSET('Hygiene Data'!$G$13,0,10*ROW('Hygiene Data'!G92)))</f>
        <v/>
      </c>
      <c r="EA98" s="297" t="str">
        <f ca="true">+IF(OFFSET('Hygiene Data'!$H$11,0,10*ROW('Hygiene Data'!H92))="","",OFFSET('Hygiene Data'!$H$11,0,10*ROW('Hygiene Data'!H92)))</f>
        <v/>
      </c>
      <c r="EB98" s="297" t="str">
        <f ca="true">+IF(OFFSET('Hygiene Data'!$H$12,0,10*ROW('Hygiene Data'!H92))="","",OFFSET('Hygiene Data'!$H$12,0,10*ROW('Hygiene Data'!H92)))</f>
        <v/>
      </c>
      <c r="EC98" s="297" t="str">
        <f ca="true">+IF(OFFSET('Hygiene Data'!$H$13,0,10*ROW('Hygiene Data'!H92))="","",OFFSET('Hygiene Data'!$H$13,0,10*ROW('Hygiene Data'!H92)))</f>
        <v/>
      </c>
      <c r="ED98" s="297" t="str">
        <f ca="true">+IF(OFFSET('Hygiene Data'!$I$11,0,10*ROW('Hygiene Data'!I92))="","",OFFSET('Hygiene Data'!$I$11,0,10*ROW('Hygiene Data'!I92)))</f>
        <v/>
      </c>
      <c r="EE98" s="297" t="str">
        <f ca="true">+IF(OFFSET('Hygiene Data'!$I$12,0,10*ROW('Hygiene Data'!I92))="","",OFFSET('Hygiene Data'!$I$12,0,10*ROW('Hygiene Data'!I92)))</f>
        <v/>
      </c>
      <c r="EF98" s="297"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53"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97"/>
      <c r="BS99" s="297" t="str">
        <f ca="true">+IF(OFFSET('Water Data'!$D$27,0,10*ROW('Water Data'!D93))="","",OFFSET('Water Data'!$D$27,0,10*ROW('Water Data'!D93)))</f>
        <v/>
      </c>
      <c r="BT99" s="297" t="str">
        <f ca="true">+IF(OFFSET('Water Data'!$D$28,0,10*ROW('Water Data'!D93))="","",OFFSET('Water Data'!$D$28,0,10*ROW('Water Data'!D93)))</f>
        <v/>
      </c>
      <c r="BU99" s="297" t="str">
        <f ca="true">+IF(OFFSET('Water Data'!$D$29,0,10*ROW('Water Data'!D93))="","",OFFSET('Water Data'!$D$29,0,10*ROW('Water Data'!D93)))</f>
        <v/>
      </c>
      <c r="BV99" s="297" t="str">
        <f ca="true">+IF(OFFSET('Water Data'!$E$27,0,10*ROW('Water Data'!E93))="","",OFFSET('Water Data'!$E$27,0,10*ROW('Water Data'!E93)))</f>
        <v/>
      </c>
      <c r="BW99" s="297" t="str">
        <f ca="true">+IF(OFFSET('Water Data'!$E$28,0,10*ROW('Water Data'!E93))="","",OFFSET('Water Data'!$E$28,0,10*ROW('Water Data'!E93)))</f>
        <v/>
      </c>
      <c r="BX99" s="297" t="str">
        <f ca="true">+IF(OFFSET('Water Data'!$E$29,0,10*ROW('Water Data'!E93))="","",OFFSET('Water Data'!$E$29,0,10*ROW('Water Data'!E93)))</f>
        <v/>
      </c>
      <c r="BY99" s="297" t="str">
        <f ca="true">+IF(OFFSET('Water Data'!$F$27,0,10*ROW('Water Data'!F93))="","",OFFSET('Water Data'!$F$27,0,10*ROW('Water Data'!F93)))</f>
        <v/>
      </c>
      <c r="BZ99" s="297" t="str">
        <f ca="true">+IF(OFFSET('Water Data'!$F$28,0,10*ROW('Water Data'!F93))="","",OFFSET('Water Data'!$F$28,0,10*ROW('Water Data'!F93)))</f>
        <v/>
      </c>
      <c r="CA99" s="297" t="str">
        <f ca="true">+IF(OFFSET('Water Data'!$F$29,0,10*ROW('Water Data'!F93))="","",OFFSET('Water Data'!$F$29,0,10*ROW('Water Data'!F93)))</f>
        <v/>
      </c>
      <c r="CB99" s="297" t="str">
        <f ca="true">+IF(OFFSET('Water Data'!$G$27,0,10*ROW('Water Data'!G93))="","",OFFSET('Water Data'!$G$27,0,10*ROW('Water Data'!G93)))</f>
        <v/>
      </c>
      <c r="CC99" s="297" t="str">
        <f ca="true">+IF(OFFSET('Water Data'!$G$28,0,10*ROW('Water Data'!G93))="","",OFFSET('Water Data'!$G$28,0,10*ROW('Water Data'!G93)))</f>
        <v/>
      </c>
      <c r="CD99" s="297" t="str">
        <f ca="true">+IF(OFFSET('Water Data'!$G$29,0,10*ROW('Water Data'!G93))="","",OFFSET('Water Data'!$G$29,0,10*ROW('Water Data'!G93)))</f>
        <v/>
      </c>
      <c r="CE99" s="297" t="str">
        <f ca="true">+IF(OFFSET('Water Data'!$H$27,0,10*ROW('Water Data'!H93))="","",OFFSET('Water Data'!$H$27,0,10*ROW('Water Data'!H93)))</f>
        <v/>
      </c>
      <c r="CF99" s="297" t="str">
        <f ca="true">+IF(OFFSET('Water Data'!$H$28,0,10*ROW('Water Data'!H93))="","",OFFSET('Water Data'!$H$28,0,10*ROW('Water Data'!H93)))</f>
        <v/>
      </c>
      <c r="CG99" s="297" t="str">
        <f ca="true">+IF(OFFSET('Water Data'!$H$29,0,10*ROW('Water Data'!H93))="","",OFFSET('Water Data'!$H$29,0,10*ROW('Water Data'!H93)))</f>
        <v/>
      </c>
      <c r="CH99" s="297" t="str">
        <f ca="true">+IF(OFFSET('Water Data'!$I$27,0,10*ROW('Water Data'!I93))="","",OFFSET('Water Data'!$I$27,0,10*ROW('Water Data'!I93)))</f>
        <v/>
      </c>
      <c r="CI99" s="297" t="str">
        <f ca="true">+IF(OFFSET('Water Data'!$I$28,0,10*ROW('Water Data'!I93))="","",OFFSET('Water Data'!$I$28,0,10*ROW('Water Data'!I93)))</f>
        <v/>
      </c>
      <c r="CJ99" s="297" t="str">
        <f ca="true">+IF(OFFSET('Water Data'!$I$29,0,10*ROW('Water Data'!I93))="","",OFFSET('Water Data'!$I$29,0,10*ROW('Water Data'!I93)))</f>
        <v/>
      </c>
      <c r="CK99" s="297" t="str">
        <f ca="true">+IF(OFFSET('Sanitation Data'!$D$28,0,10*ROW('Sanitation Data'!D93))="","",OFFSET('Sanitation Data'!$D$28,0,10*ROW('Sanitation Data'!D93)))</f>
        <v/>
      </c>
      <c r="CL99" s="297" t="str">
        <f ca="true">+IF(OFFSET('Sanitation Data'!$D$29,0,10*ROW('Sanitation Data'!D93))="","",OFFSET('Sanitation Data'!$D$29,0,10*ROW('Sanitation Data'!D93)))</f>
        <v/>
      </c>
      <c r="CM99" s="297" t="str">
        <f ca="true">+IF(OFFSET('Sanitation Data'!$D$30,0,10*ROW('Sanitation Data'!D93))="","",OFFSET('Sanitation Data'!$D$30,0,10*ROW('Sanitation Data'!D93)))</f>
        <v/>
      </c>
      <c r="CN99" s="297" t="str">
        <f ca="true">+IF(OFFSET('Sanitation Data'!$D$31,0,10*ROW('Sanitation Data'!D93))="","",OFFSET('Sanitation Data'!$D$31,0,10*ROW('Sanitation Data'!D93)))</f>
        <v/>
      </c>
      <c r="CO99" s="297" t="str">
        <f ca="true">+IF(OFFSET('Sanitation Data'!$D$32,0,10*ROW('Sanitation Data'!D93))="","",OFFSET('Sanitation Data'!$D$32,0,10*ROW('Sanitation Data'!D93)))</f>
        <v/>
      </c>
      <c r="CP99" s="297" t="str">
        <f ca="true">+IF(OFFSET('Sanitation Data'!$E$28,0,10*ROW('Sanitation Data'!E93))="","",OFFSET('Sanitation Data'!$E$28,0,10*ROW('Sanitation Data'!E93)))</f>
        <v/>
      </c>
      <c r="CQ99" s="297" t="str">
        <f ca="true">+IF(OFFSET('Sanitation Data'!$E$29,0,10*ROW('Sanitation Data'!E93))="","",OFFSET('Sanitation Data'!$E$29,0,10*ROW('Sanitation Data'!E93)))</f>
        <v/>
      </c>
      <c r="CR99" s="297" t="str">
        <f ca="true">+IF(OFFSET('Sanitation Data'!$E$30,0,10*ROW('Sanitation Data'!E93))="","",OFFSET('Sanitation Data'!$E$30,0,10*ROW('Sanitation Data'!E93)))</f>
        <v/>
      </c>
      <c r="CS99" s="297" t="str">
        <f ca="true">+IF(OFFSET('Sanitation Data'!$E$31,0,10*ROW('Sanitation Data'!E93))="","",OFFSET('Sanitation Data'!$E$31,0,10*ROW('Sanitation Data'!E93)))</f>
        <v/>
      </c>
      <c r="CT99" s="297" t="str">
        <f ca="true">+IF(OFFSET('Sanitation Data'!$E$32,0,10*ROW('Sanitation Data'!E93))="","",OFFSET('Sanitation Data'!$E$32,0,10*ROW('Sanitation Data'!E93)))</f>
        <v/>
      </c>
      <c r="CU99" s="297" t="str">
        <f ca="true">+IF(OFFSET('Sanitation Data'!$F$28,0,10*ROW('Sanitation Data'!F93))="","",OFFSET('Sanitation Data'!$F$28,0,10*ROW('Sanitation Data'!F93)))</f>
        <v/>
      </c>
      <c r="CV99" s="297" t="str">
        <f ca="true">+IF(OFFSET('Sanitation Data'!$F$29,0,10*ROW('Sanitation Data'!F93))="","",OFFSET('Sanitation Data'!$F$29,0,10*ROW('Sanitation Data'!F93)))</f>
        <v/>
      </c>
      <c r="CW99" s="297" t="str">
        <f ca="true">+IF(OFFSET('Sanitation Data'!$F$30,0,10*ROW('Sanitation Data'!F93))="","",OFFSET('Sanitation Data'!$F$30,0,10*ROW('Sanitation Data'!F93)))</f>
        <v/>
      </c>
      <c r="CX99" s="297" t="str">
        <f ca="true">+IF(OFFSET('Sanitation Data'!$F$31,0,10*ROW('Sanitation Data'!F93))="","",OFFSET('Sanitation Data'!$F$31,0,10*ROW('Sanitation Data'!F93)))</f>
        <v/>
      </c>
      <c r="CY99" s="297" t="str">
        <f ca="true">+IF(OFFSET('Sanitation Data'!$F$32,0,10*ROW('Sanitation Data'!F93))="","",OFFSET('Sanitation Data'!$F$32,0,10*ROW('Sanitation Data'!F93)))</f>
        <v/>
      </c>
      <c r="CZ99" s="297" t="str">
        <f ca="true">+IF(OFFSET('Sanitation Data'!$G$28,0,10*ROW('Sanitation Data'!G93))="","",OFFSET('Sanitation Data'!$G$28,0,10*ROW('Sanitation Data'!G93)))</f>
        <v/>
      </c>
      <c r="DA99" s="297" t="str">
        <f ca="true">+IF(OFFSET('Sanitation Data'!$G$29,0,10*ROW('Sanitation Data'!G93))="","",OFFSET('Sanitation Data'!$G$29,0,10*ROW('Sanitation Data'!G93)))</f>
        <v/>
      </c>
      <c r="DB99" s="297" t="str">
        <f ca="true">+IF(OFFSET('Sanitation Data'!$G$30,0,10*ROW('Sanitation Data'!G93))="","",OFFSET('Sanitation Data'!$G$30,0,10*ROW('Sanitation Data'!G93)))</f>
        <v/>
      </c>
      <c r="DC99" s="297" t="str">
        <f ca="true">+IF(OFFSET('Sanitation Data'!$G$31,0,10*ROW('Sanitation Data'!G93))="","",OFFSET('Sanitation Data'!$G$31,0,10*ROW('Sanitation Data'!G93)))</f>
        <v/>
      </c>
      <c r="DD99" s="297" t="str">
        <f ca="true">+IF(OFFSET('Sanitation Data'!$G$32,0,10*ROW('Sanitation Data'!G93))="","",OFFSET('Sanitation Data'!$G$32,0,10*ROW('Sanitation Data'!G93)))</f>
        <v/>
      </c>
      <c r="DE99" s="297" t="str">
        <f ca="true">+IF(OFFSET('Sanitation Data'!$H$28,0,10*ROW('Sanitation Data'!H93))="","",OFFSET('Sanitation Data'!$H$28,0,10*ROW('Sanitation Data'!H93)))</f>
        <v/>
      </c>
      <c r="DF99" s="297" t="str">
        <f ca="true">+IF(OFFSET('Sanitation Data'!$H$29,0,10*ROW('Sanitation Data'!H93))="","",OFFSET('Sanitation Data'!$H$29,0,10*ROW('Sanitation Data'!H93)))</f>
        <v/>
      </c>
      <c r="DG99" s="297" t="str">
        <f ca="true">+IF(OFFSET('Sanitation Data'!$H$30,0,10*ROW('Sanitation Data'!H93))="","",OFFSET('Sanitation Data'!$H$30,0,10*ROW('Sanitation Data'!H93)))</f>
        <v/>
      </c>
      <c r="DH99" s="297" t="str">
        <f ca="true">+IF(OFFSET('Sanitation Data'!$H$31,0,10*ROW('Sanitation Data'!H93))="","",OFFSET('Sanitation Data'!$H$31,0,10*ROW('Sanitation Data'!H93)))</f>
        <v/>
      </c>
      <c r="DI99" s="297" t="str">
        <f ca="true">+IF(OFFSET('Sanitation Data'!$H$32,0,10*ROW('Sanitation Data'!H93))="","",OFFSET('Sanitation Data'!$H$32,0,10*ROW('Sanitation Data'!H93)))</f>
        <v/>
      </c>
      <c r="DJ99" s="297" t="str">
        <f ca="true">+IF(OFFSET('Sanitation Data'!$I$28,0,10*ROW('Sanitation Data'!I93))="","",OFFSET('Sanitation Data'!$I$28,0,10*ROW('Sanitation Data'!I93)))</f>
        <v/>
      </c>
      <c r="DK99" s="297" t="str">
        <f ca="true">+IF(OFFSET('Sanitation Data'!$I$29,0,10*ROW('Sanitation Data'!I93))="","",OFFSET('Sanitation Data'!$I$29,0,10*ROW('Sanitation Data'!I93)))</f>
        <v/>
      </c>
      <c r="DL99" s="297" t="str">
        <f ca="true">+IF(OFFSET('Sanitation Data'!$I$30,0,10*ROW('Sanitation Data'!I93))="","",OFFSET('Sanitation Data'!$I$30,0,10*ROW('Sanitation Data'!I93)))</f>
        <v/>
      </c>
      <c r="DM99" s="297" t="str">
        <f ca="true">+IF(OFFSET('Sanitation Data'!$I$31,0,10*ROW('Sanitation Data'!I93))="","",OFFSET('Sanitation Data'!$I$31,0,10*ROW('Sanitation Data'!I93)))</f>
        <v/>
      </c>
      <c r="DN99" s="297" t="str">
        <f ca="true">+IF(OFFSET('Sanitation Data'!$I$32,0,10*ROW('Sanitation Data'!I93))="","",OFFSET('Sanitation Data'!$I$32,0,10*ROW('Sanitation Data'!I93)))</f>
        <v/>
      </c>
      <c r="DO99" s="297" t="str">
        <f ca="true">+IF(OFFSET('Hygiene Data'!$D$11,0,10*ROW('Hygiene Data'!D93))="","",OFFSET('Hygiene Data'!$D$11,0,10*ROW('Hygiene Data'!D93)))</f>
        <v/>
      </c>
      <c r="DP99" s="297" t="str">
        <f ca="true">+IF(OFFSET('Hygiene Data'!$D$12,0,10*ROW('Hygiene Data'!D93))="","",OFFSET('Hygiene Data'!$D$12,0,10*ROW('Hygiene Data'!D93)))</f>
        <v/>
      </c>
      <c r="DQ99" s="297" t="str">
        <f ca="true">+IF(OFFSET('Hygiene Data'!$D$13,0,10*ROW('Hygiene Data'!D93))="","",OFFSET('Hygiene Data'!$D$13,0,10*ROW('Hygiene Data'!D93)))</f>
        <v/>
      </c>
      <c r="DR99" s="297" t="str">
        <f ca="true">+IF(OFFSET('Hygiene Data'!$E$11,0,10*ROW('Hygiene Data'!E93))="","",OFFSET('Hygiene Data'!$E$11,0,10*ROW('Hygiene Data'!E93)))</f>
        <v/>
      </c>
      <c r="DS99" s="297" t="str">
        <f ca="true">+IF(OFFSET('Hygiene Data'!$E$12,0,10*ROW('Hygiene Data'!E93))="","",OFFSET('Hygiene Data'!$E$12,0,10*ROW('Hygiene Data'!E93)))</f>
        <v/>
      </c>
      <c r="DT99" s="297" t="str">
        <f ca="true">+IF(OFFSET('Hygiene Data'!$E$13,0,10*ROW('Hygiene Data'!E93))="","",OFFSET('Hygiene Data'!$E$13,0,10*ROW('Hygiene Data'!E93)))</f>
        <v/>
      </c>
      <c r="DU99" s="297" t="str">
        <f ca="true">+IF(OFFSET('Hygiene Data'!$F$11,0,10*ROW('Hygiene Data'!F93))="","",OFFSET('Hygiene Data'!$F$11,0,10*ROW('Hygiene Data'!F93)))</f>
        <v/>
      </c>
      <c r="DV99" s="297" t="str">
        <f ca="true">+IF(OFFSET('Hygiene Data'!$F$12,0,10*ROW('Hygiene Data'!F93))="","",OFFSET('Hygiene Data'!$F$12,0,10*ROW('Hygiene Data'!F93)))</f>
        <v/>
      </c>
      <c r="DW99" s="297" t="str">
        <f ca="true">+IF(OFFSET('Hygiene Data'!$F$13,0,10*ROW('Hygiene Data'!F93))="","",OFFSET('Hygiene Data'!$F$13,0,10*ROW('Hygiene Data'!F93)))</f>
        <v/>
      </c>
      <c r="DX99" s="297" t="str">
        <f ca="true">+IF(OFFSET('Hygiene Data'!$G$11,0,10*ROW('Hygiene Data'!G93))="","",OFFSET('Hygiene Data'!$G$11,0,10*ROW('Hygiene Data'!G93)))</f>
        <v/>
      </c>
      <c r="DY99" s="297" t="str">
        <f ca="true">+IF(OFFSET('Hygiene Data'!$G$12,0,10*ROW('Hygiene Data'!G93))="","",OFFSET('Hygiene Data'!$G$12,0,10*ROW('Hygiene Data'!G93)))</f>
        <v/>
      </c>
      <c r="DZ99" s="297" t="str">
        <f ca="true">+IF(OFFSET('Hygiene Data'!$G$13,0,10*ROW('Hygiene Data'!G93))="","",OFFSET('Hygiene Data'!$G$13,0,10*ROW('Hygiene Data'!G93)))</f>
        <v/>
      </c>
      <c r="EA99" s="297" t="str">
        <f ca="true">+IF(OFFSET('Hygiene Data'!$H$11,0,10*ROW('Hygiene Data'!H93))="","",OFFSET('Hygiene Data'!$H$11,0,10*ROW('Hygiene Data'!H93)))</f>
        <v/>
      </c>
      <c r="EB99" s="297" t="str">
        <f ca="true">+IF(OFFSET('Hygiene Data'!$H$12,0,10*ROW('Hygiene Data'!H93))="","",OFFSET('Hygiene Data'!$H$12,0,10*ROW('Hygiene Data'!H93)))</f>
        <v/>
      </c>
      <c r="EC99" s="297" t="str">
        <f ca="true">+IF(OFFSET('Hygiene Data'!$H$13,0,10*ROW('Hygiene Data'!H93))="","",OFFSET('Hygiene Data'!$H$13,0,10*ROW('Hygiene Data'!H93)))</f>
        <v/>
      </c>
      <c r="ED99" s="297" t="str">
        <f ca="true">+IF(OFFSET('Hygiene Data'!$I$11,0,10*ROW('Hygiene Data'!I93))="","",OFFSET('Hygiene Data'!$I$11,0,10*ROW('Hygiene Data'!I93)))</f>
        <v/>
      </c>
      <c r="EE99" s="297" t="str">
        <f ca="true">+IF(OFFSET('Hygiene Data'!$I$12,0,10*ROW('Hygiene Data'!I93))="","",OFFSET('Hygiene Data'!$I$12,0,10*ROW('Hygiene Data'!I93)))</f>
        <v/>
      </c>
      <c r="EF99" s="297"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53"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97"/>
      <c r="BS100" s="297" t="str">
        <f ca="true">+IF(OFFSET('Water Data'!$D$27,0,10*ROW('Water Data'!D94))="","",OFFSET('Water Data'!$D$27,0,10*ROW('Water Data'!D94)))</f>
        <v/>
      </c>
      <c r="BT100" s="297" t="str">
        <f ca="true">+IF(OFFSET('Water Data'!$D$28,0,10*ROW('Water Data'!D94))="","",OFFSET('Water Data'!$D$28,0,10*ROW('Water Data'!D94)))</f>
        <v/>
      </c>
      <c r="BU100" s="297" t="str">
        <f ca="true">+IF(OFFSET('Water Data'!$D$29,0,10*ROW('Water Data'!D94))="","",OFFSET('Water Data'!$D$29,0,10*ROW('Water Data'!D94)))</f>
        <v/>
      </c>
      <c r="BV100" s="297" t="str">
        <f ca="true">+IF(OFFSET('Water Data'!$E$27,0,10*ROW('Water Data'!E94))="","",OFFSET('Water Data'!$E$27,0,10*ROW('Water Data'!E94)))</f>
        <v/>
      </c>
      <c r="BW100" s="297" t="str">
        <f ca="true">+IF(OFFSET('Water Data'!$E$28,0,10*ROW('Water Data'!E94))="","",OFFSET('Water Data'!$E$28,0,10*ROW('Water Data'!E94)))</f>
        <v/>
      </c>
      <c r="BX100" s="297" t="str">
        <f ca="true">+IF(OFFSET('Water Data'!$E$29,0,10*ROW('Water Data'!E94))="","",OFFSET('Water Data'!$E$29,0,10*ROW('Water Data'!E94)))</f>
        <v/>
      </c>
      <c r="BY100" s="297" t="str">
        <f ca="true">+IF(OFFSET('Water Data'!$F$27,0,10*ROW('Water Data'!F94))="","",OFFSET('Water Data'!$F$27,0,10*ROW('Water Data'!F94)))</f>
        <v/>
      </c>
      <c r="BZ100" s="297" t="str">
        <f ca="true">+IF(OFFSET('Water Data'!$F$28,0,10*ROW('Water Data'!F94))="","",OFFSET('Water Data'!$F$28,0,10*ROW('Water Data'!F94)))</f>
        <v/>
      </c>
      <c r="CA100" s="297" t="str">
        <f ca="true">+IF(OFFSET('Water Data'!$F$29,0,10*ROW('Water Data'!F94))="","",OFFSET('Water Data'!$F$29,0,10*ROW('Water Data'!F94)))</f>
        <v/>
      </c>
      <c r="CB100" s="297" t="str">
        <f ca="true">+IF(OFFSET('Water Data'!$G$27,0,10*ROW('Water Data'!G94))="","",OFFSET('Water Data'!$G$27,0,10*ROW('Water Data'!G94)))</f>
        <v/>
      </c>
      <c r="CC100" s="297" t="str">
        <f ca="true">+IF(OFFSET('Water Data'!$G$28,0,10*ROW('Water Data'!G94))="","",OFFSET('Water Data'!$G$28,0,10*ROW('Water Data'!G94)))</f>
        <v/>
      </c>
      <c r="CD100" s="297" t="str">
        <f ca="true">+IF(OFFSET('Water Data'!$G$29,0,10*ROW('Water Data'!G94))="","",OFFSET('Water Data'!$G$29,0,10*ROW('Water Data'!G94)))</f>
        <v/>
      </c>
      <c r="CE100" s="297" t="str">
        <f ca="true">+IF(OFFSET('Water Data'!$H$27,0,10*ROW('Water Data'!H94))="","",OFFSET('Water Data'!$H$27,0,10*ROW('Water Data'!H94)))</f>
        <v/>
      </c>
      <c r="CF100" s="297" t="str">
        <f ca="true">+IF(OFFSET('Water Data'!$H$28,0,10*ROW('Water Data'!H94))="","",OFFSET('Water Data'!$H$28,0,10*ROW('Water Data'!H94)))</f>
        <v/>
      </c>
      <c r="CG100" s="297" t="str">
        <f ca="true">+IF(OFFSET('Water Data'!$H$29,0,10*ROW('Water Data'!H94))="","",OFFSET('Water Data'!$H$29,0,10*ROW('Water Data'!H94)))</f>
        <v/>
      </c>
      <c r="CH100" s="297" t="str">
        <f ca="true">+IF(OFFSET('Water Data'!$I$27,0,10*ROW('Water Data'!I94))="","",OFFSET('Water Data'!$I$27,0,10*ROW('Water Data'!I94)))</f>
        <v/>
      </c>
      <c r="CI100" s="297" t="str">
        <f ca="true">+IF(OFFSET('Water Data'!$I$28,0,10*ROW('Water Data'!I94))="","",OFFSET('Water Data'!$I$28,0,10*ROW('Water Data'!I94)))</f>
        <v/>
      </c>
      <c r="CJ100" s="297" t="str">
        <f ca="true">+IF(OFFSET('Water Data'!$I$29,0,10*ROW('Water Data'!I94))="","",OFFSET('Water Data'!$I$29,0,10*ROW('Water Data'!I94)))</f>
        <v/>
      </c>
      <c r="CK100" s="297" t="str">
        <f ca="true">+IF(OFFSET('Sanitation Data'!$D$28,0,10*ROW('Sanitation Data'!D94))="","",OFFSET('Sanitation Data'!$D$28,0,10*ROW('Sanitation Data'!D94)))</f>
        <v/>
      </c>
      <c r="CL100" s="297" t="str">
        <f ca="true">+IF(OFFSET('Sanitation Data'!$D$29,0,10*ROW('Sanitation Data'!D94))="","",OFFSET('Sanitation Data'!$D$29,0,10*ROW('Sanitation Data'!D94)))</f>
        <v/>
      </c>
      <c r="CM100" s="297" t="str">
        <f ca="true">+IF(OFFSET('Sanitation Data'!$D$30,0,10*ROW('Sanitation Data'!D94))="","",OFFSET('Sanitation Data'!$D$30,0,10*ROW('Sanitation Data'!D94)))</f>
        <v/>
      </c>
      <c r="CN100" s="297" t="str">
        <f ca="true">+IF(OFFSET('Sanitation Data'!$D$31,0,10*ROW('Sanitation Data'!D94))="","",OFFSET('Sanitation Data'!$D$31,0,10*ROW('Sanitation Data'!D94)))</f>
        <v/>
      </c>
      <c r="CO100" s="297" t="str">
        <f ca="true">+IF(OFFSET('Sanitation Data'!$D$32,0,10*ROW('Sanitation Data'!D94))="","",OFFSET('Sanitation Data'!$D$32,0,10*ROW('Sanitation Data'!D94)))</f>
        <v/>
      </c>
      <c r="CP100" s="297" t="str">
        <f ca="true">+IF(OFFSET('Sanitation Data'!$E$28,0,10*ROW('Sanitation Data'!E94))="","",OFFSET('Sanitation Data'!$E$28,0,10*ROW('Sanitation Data'!E94)))</f>
        <v/>
      </c>
      <c r="CQ100" s="297" t="str">
        <f ca="true">+IF(OFFSET('Sanitation Data'!$E$29,0,10*ROW('Sanitation Data'!E94))="","",OFFSET('Sanitation Data'!$E$29,0,10*ROW('Sanitation Data'!E94)))</f>
        <v/>
      </c>
      <c r="CR100" s="297" t="str">
        <f ca="true">+IF(OFFSET('Sanitation Data'!$E$30,0,10*ROW('Sanitation Data'!E94))="","",OFFSET('Sanitation Data'!$E$30,0,10*ROW('Sanitation Data'!E94)))</f>
        <v/>
      </c>
      <c r="CS100" s="297" t="str">
        <f ca="true">+IF(OFFSET('Sanitation Data'!$E$31,0,10*ROW('Sanitation Data'!E94))="","",OFFSET('Sanitation Data'!$E$31,0,10*ROW('Sanitation Data'!E94)))</f>
        <v/>
      </c>
      <c r="CT100" s="297" t="str">
        <f ca="true">+IF(OFFSET('Sanitation Data'!$E$32,0,10*ROW('Sanitation Data'!E94))="","",OFFSET('Sanitation Data'!$E$32,0,10*ROW('Sanitation Data'!E94)))</f>
        <v/>
      </c>
      <c r="CU100" s="297" t="str">
        <f ca="true">+IF(OFFSET('Sanitation Data'!$F$28,0,10*ROW('Sanitation Data'!F94))="","",OFFSET('Sanitation Data'!$F$28,0,10*ROW('Sanitation Data'!F94)))</f>
        <v/>
      </c>
      <c r="CV100" s="297" t="str">
        <f ca="true">+IF(OFFSET('Sanitation Data'!$F$29,0,10*ROW('Sanitation Data'!F94))="","",OFFSET('Sanitation Data'!$F$29,0,10*ROW('Sanitation Data'!F94)))</f>
        <v/>
      </c>
      <c r="CW100" s="297" t="str">
        <f ca="true">+IF(OFFSET('Sanitation Data'!$F$30,0,10*ROW('Sanitation Data'!F94))="","",OFFSET('Sanitation Data'!$F$30,0,10*ROW('Sanitation Data'!F94)))</f>
        <v/>
      </c>
      <c r="CX100" s="297" t="str">
        <f ca="true">+IF(OFFSET('Sanitation Data'!$F$31,0,10*ROW('Sanitation Data'!F94))="","",OFFSET('Sanitation Data'!$F$31,0,10*ROW('Sanitation Data'!F94)))</f>
        <v/>
      </c>
      <c r="CY100" s="297" t="str">
        <f ca="true">+IF(OFFSET('Sanitation Data'!$F$32,0,10*ROW('Sanitation Data'!F94))="","",OFFSET('Sanitation Data'!$F$32,0,10*ROW('Sanitation Data'!F94)))</f>
        <v/>
      </c>
      <c r="CZ100" s="297" t="str">
        <f ca="true">+IF(OFFSET('Sanitation Data'!$G$28,0,10*ROW('Sanitation Data'!G94))="","",OFFSET('Sanitation Data'!$G$28,0,10*ROW('Sanitation Data'!G94)))</f>
        <v/>
      </c>
      <c r="DA100" s="297" t="str">
        <f ca="true">+IF(OFFSET('Sanitation Data'!$G$29,0,10*ROW('Sanitation Data'!G94))="","",OFFSET('Sanitation Data'!$G$29,0,10*ROW('Sanitation Data'!G94)))</f>
        <v/>
      </c>
      <c r="DB100" s="297" t="str">
        <f ca="true">+IF(OFFSET('Sanitation Data'!$G$30,0,10*ROW('Sanitation Data'!G94))="","",OFFSET('Sanitation Data'!$G$30,0,10*ROW('Sanitation Data'!G94)))</f>
        <v/>
      </c>
      <c r="DC100" s="297" t="str">
        <f ca="true">+IF(OFFSET('Sanitation Data'!$G$31,0,10*ROW('Sanitation Data'!G94))="","",OFFSET('Sanitation Data'!$G$31,0,10*ROW('Sanitation Data'!G94)))</f>
        <v/>
      </c>
      <c r="DD100" s="297" t="str">
        <f ca="true">+IF(OFFSET('Sanitation Data'!$G$32,0,10*ROW('Sanitation Data'!G94))="","",OFFSET('Sanitation Data'!$G$32,0,10*ROW('Sanitation Data'!G94)))</f>
        <v/>
      </c>
      <c r="DE100" s="297" t="str">
        <f ca="true">+IF(OFFSET('Sanitation Data'!$H$28,0,10*ROW('Sanitation Data'!H94))="","",OFFSET('Sanitation Data'!$H$28,0,10*ROW('Sanitation Data'!H94)))</f>
        <v/>
      </c>
      <c r="DF100" s="297" t="str">
        <f ca="true">+IF(OFFSET('Sanitation Data'!$H$29,0,10*ROW('Sanitation Data'!H94))="","",OFFSET('Sanitation Data'!$H$29,0,10*ROW('Sanitation Data'!H94)))</f>
        <v/>
      </c>
      <c r="DG100" s="297" t="str">
        <f ca="true">+IF(OFFSET('Sanitation Data'!$H$30,0,10*ROW('Sanitation Data'!H94))="","",OFFSET('Sanitation Data'!$H$30,0,10*ROW('Sanitation Data'!H94)))</f>
        <v/>
      </c>
      <c r="DH100" s="297" t="str">
        <f ca="true">+IF(OFFSET('Sanitation Data'!$H$31,0,10*ROW('Sanitation Data'!H94))="","",OFFSET('Sanitation Data'!$H$31,0,10*ROW('Sanitation Data'!H94)))</f>
        <v/>
      </c>
      <c r="DI100" s="297" t="str">
        <f ca="true">+IF(OFFSET('Sanitation Data'!$H$32,0,10*ROW('Sanitation Data'!H94))="","",OFFSET('Sanitation Data'!$H$32,0,10*ROW('Sanitation Data'!H94)))</f>
        <v/>
      </c>
      <c r="DJ100" s="297" t="str">
        <f ca="true">+IF(OFFSET('Sanitation Data'!$I$28,0,10*ROW('Sanitation Data'!I94))="","",OFFSET('Sanitation Data'!$I$28,0,10*ROW('Sanitation Data'!I94)))</f>
        <v/>
      </c>
      <c r="DK100" s="297" t="str">
        <f ca="true">+IF(OFFSET('Sanitation Data'!$I$29,0,10*ROW('Sanitation Data'!I94))="","",OFFSET('Sanitation Data'!$I$29,0,10*ROW('Sanitation Data'!I94)))</f>
        <v/>
      </c>
      <c r="DL100" s="297" t="str">
        <f ca="true">+IF(OFFSET('Sanitation Data'!$I$30,0,10*ROW('Sanitation Data'!I94))="","",OFFSET('Sanitation Data'!$I$30,0,10*ROW('Sanitation Data'!I94)))</f>
        <v/>
      </c>
      <c r="DM100" s="297" t="str">
        <f ca="true">+IF(OFFSET('Sanitation Data'!$I$31,0,10*ROW('Sanitation Data'!I94))="","",OFFSET('Sanitation Data'!$I$31,0,10*ROW('Sanitation Data'!I94)))</f>
        <v/>
      </c>
      <c r="DN100" s="297" t="str">
        <f ca="true">+IF(OFFSET('Sanitation Data'!$I$32,0,10*ROW('Sanitation Data'!I94))="","",OFFSET('Sanitation Data'!$I$32,0,10*ROW('Sanitation Data'!I94)))</f>
        <v/>
      </c>
      <c r="DO100" s="297" t="str">
        <f ca="true">+IF(OFFSET('Hygiene Data'!$D$11,0,10*ROW('Hygiene Data'!D94))="","",OFFSET('Hygiene Data'!$D$11,0,10*ROW('Hygiene Data'!D94)))</f>
        <v/>
      </c>
      <c r="DP100" s="297" t="str">
        <f ca="true">+IF(OFFSET('Hygiene Data'!$D$12,0,10*ROW('Hygiene Data'!D94))="","",OFFSET('Hygiene Data'!$D$12,0,10*ROW('Hygiene Data'!D94)))</f>
        <v/>
      </c>
      <c r="DQ100" s="297" t="str">
        <f ca="true">+IF(OFFSET('Hygiene Data'!$D$13,0,10*ROW('Hygiene Data'!D94))="","",OFFSET('Hygiene Data'!$D$13,0,10*ROW('Hygiene Data'!D94)))</f>
        <v/>
      </c>
      <c r="DR100" s="297" t="str">
        <f ca="true">+IF(OFFSET('Hygiene Data'!$E$11,0,10*ROW('Hygiene Data'!E94))="","",OFFSET('Hygiene Data'!$E$11,0,10*ROW('Hygiene Data'!E94)))</f>
        <v/>
      </c>
      <c r="DS100" s="297" t="str">
        <f ca="true">+IF(OFFSET('Hygiene Data'!$E$12,0,10*ROW('Hygiene Data'!E94))="","",OFFSET('Hygiene Data'!$E$12,0,10*ROW('Hygiene Data'!E94)))</f>
        <v/>
      </c>
      <c r="DT100" s="297" t="str">
        <f ca="true">+IF(OFFSET('Hygiene Data'!$E$13,0,10*ROW('Hygiene Data'!E94))="","",OFFSET('Hygiene Data'!$E$13,0,10*ROW('Hygiene Data'!E94)))</f>
        <v/>
      </c>
      <c r="DU100" s="297" t="str">
        <f ca="true">+IF(OFFSET('Hygiene Data'!$F$11,0,10*ROW('Hygiene Data'!F94))="","",OFFSET('Hygiene Data'!$F$11,0,10*ROW('Hygiene Data'!F94)))</f>
        <v/>
      </c>
      <c r="DV100" s="297" t="str">
        <f ca="true">+IF(OFFSET('Hygiene Data'!$F$12,0,10*ROW('Hygiene Data'!F94))="","",OFFSET('Hygiene Data'!$F$12,0,10*ROW('Hygiene Data'!F94)))</f>
        <v/>
      </c>
      <c r="DW100" s="297" t="str">
        <f ca="true">+IF(OFFSET('Hygiene Data'!$F$13,0,10*ROW('Hygiene Data'!F94))="","",OFFSET('Hygiene Data'!$F$13,0,10*ROW('Hygiene Data'!F94)))</f>
        <v/>
      </c>
      <c r="DX100" s="297" t="str">
        <f ca="true">+IF(OFFSET('Hygiene Data'!$G$11,0,10*ROW('Hygiene Data'!G94))="","",OFFSET('Hygiene Data'!$G$11,0,10*ROW('Hygiene Data'!G94)))</f>
        <v/>
      </c>
      <c r="DY100" s="297" t="str">
        <f ca="true">+IF(OFFSET('Hygiene Data'!$G$12,0,10*ROW('Hygiene Data'!G94))="","",OFFSET('Hygiene Data'!$G$12,0,10*ROW('Hygiene Data'!G94)))</f>
        <v/>
      </c>
      <c r="DZ100" s="297" t="str">
        <f ca="true">+IF(OFFSET('Hygiene Data'!$G$13,0,10*ROW('Hygiene Data'!G94))="","",OFFSET('Hygiene Data'!$G$13,0,10*ROW('Hygiene Data'!G94)))</f>
        <v/>
      </c>
      <c r="EA100" s="297" t="str">
        <f ca="true">+IF(OFFSET('Hygiene Data'!$H$11,0,10*ROW('Hygiene Data'!H94))="","",OFFSET('Hygiene Data'!$H$11,0,10*ROW('Hygiene Data'!H94)))</f>
        <v/>
      </c>
      <c r="EB100" s="297" t="str">
        <f ca="true">+IF(OFFSET('Hygiene Data'!$H$12,0,10*ROW('Hygiene Data'!H94))="","",OFFSET('Hygiene Data'!$H$12,0,10*ROW('Hygiene Data'!H94)))</f>
        <v/>
      </c>
      <c r="EC100" s="297" t="str">
        <f ca="true">+IF(OFFSET('Hygiene Data'!$H$13,0,10*ROW('Hygiene Data'!H94))="","",OFFSET('Hygiene Data'!$H$13,0,10*ROW('Hygiene Data'!H94)))</f>
        <v/>
      </c>
      <c r="ED100" s="297" t="str">
        <f ca="true">+IF(OFFSET('Hygiene Data'!$I$11,0,10*ROW('Hygiene Data'!I94))="","",OFFSET('Hygiene Data'!$I$11,0,10*ROW('Hygiene Data'!I94)))</f>
        <v/>
      </c>
      <c r="EE100" s="297" t="str">
        <f ca="true">+IF(OFFSET('Hygiene Data'!$I$12,0,10*ROW('Hygiene Data'!I94))="","",OFFSET('Hygiene Data'!$I$12,0,10*ROW('Hygiene Data'!I94)))</f>
        <v/>
      </c>
      <c r="EF100" s="297"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53"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97"/>
      <c r="BS101" s="297" t="str">
        <f ca="true">+IF(OFFSET('Water Data'!$D$27,0,10*ROW('Water Data'!D95))="","",OFFSET('Water Data'!$D$27,0,10*ROW('Water Data'!D95)))</f>
        <v/>
      </c>
      <c r="BT101" s="297" t="str">
        <f ca="true">+IF(OFFSET('Water Data'!$D$28,0,10*ROW('Water Data'!D95))="","",OFFSET('Water Data'!$D$28,0,10*ROW('Water Data'!D95)))</f>
        <v/>
      </c>
      <c r="BU101" s="297" t="str">
        <f ca="true">+IF(OFFSET('Water Data'!$D$29,0,10*ROW('Water Data'!D95))="","",OFFSET('Water Data'!$D$29,0,10*ROW('Water Data'!D95)))</f>
        <v/>
      </c>
      <c r="BV101" s="297" t="str">
        <f ca="true">+IF(OFFSET('Water Data'!$E$27,0,10*ROW('Water Data'!E95))="","",OFFSET('Water Data'!$E$27,0,10*ROW('Water Data'!E95)))</f>
        <v/>
      </c>
      <c r="BW101" s="297" t="str">
        <f ca="true">+IF(OFFSET('Water Data'!$E$28,0,10*ROW('Water Data'!E95))="","",OFFSET('Water Data'!$E$28,0,10*ROW('Water Data'!E95)))</f>
        <v/>
      </c>
      <c r="BX101" s="297" t="str">
        <f ca="true">+IF(OFFSET('Water Data'!$E$29,0,10*ROW('Water Data'!E95))="","",OFFSET('Water Data'!$E$29,0,10*ROW('Water Data'!E95)))</f>
        <v/>
      </c>
      <c r="BY101" s="297" t="str">
        <f ca="true">+IF(OFFSET('Water Data'!$F$27,0,10*ROW('Water Data'!F95))="","",OFFSET('Water Data'!$F$27,0,10*ROW('Water Data'!F95)))</f>
        <v/>
      </c>
      <c r="BZ101" s="297" t="str">
        <f ca="true">+IF(OFFSET('Water Data'!$F$28,0,10*ROW('Water Data'!F95))="","",OFFSET('Water Data'!$F$28,0,10*ROW('Water Data'!F95)))</f>
        <v/>
      </c>
      <c r="CA101" s="297" t="str">
        <f ca="true">+IF(OFFSET('Water Data'!$F$29,0,10*ROW('Water Data'!F95))="","",OFFSET('Water Data'!$F$29,0,10*ROW('Water Data'!F95)))</f>
        <v/>
      </c>
      <c r="CB101" s="297" t="str">
        <f ca="true">+IF(OFFSET('Water Data'!$G$27,0,10*ROW('Water Data'!G95))="","",OFFSET('Water Data'!$G$27,0,10*ROW('Water Data'!G95)))</f>
        <v/>
      </c>
      <c r="CC101" s="297" t="str">
        <f ca="true">+IF(OFFSET('Water Data'!$G$28,0,10*ROW('Water Data'!G95))="","",OFFSET('Water Data'!$G$28,0,10*ROW('Water Data'!G95)))</f>
        <v/>
      </c>
      <c r="CD101" s="297" t="str">
        <f ca="true">+IF(OFFSET('Water Data'!$G$29,0,10*ROW('Water Data'!G95))="","",OFFSET('Water Data'!$G$29,0,10*ROW('Water Data'!G95)))</f>
        <v/>
      </c>
      <c r="CE101" s="297" t="str">
        <f ca="true">+IF(OFFSET('Water Data'!$H$27,0,10*ROW('Water Data'!H95))="","",OFFSET('Water Data'!$H$27,0,10*ROW('Water Data'!H95)))</f>
        <v/>
      </c>
      <c r="CF101" s="297" t="str">
        <f ca="true">+IF(OFFSET('Water Data'!$H$28,0,10*ROW('Water Data'!H95))="","",OFFSET('Water Data'!$H$28,0,10*ROW('Water Data'!H95)))</f>
        <v/>
      </c>
      <c r="CG101" s="297" t="str">
        <f ca="true">+IF(OFFSET('Water Data'!$H$29,0,10*ROW('Water Data'!H95))="","",OFFSET('Water Data'!$H$29,0,10*ROW('Water Data'!H95)))</f>
        <v/>
      </c>
      <c r="CH101" s="297" t="str">
        <f ca="true">+IF(OFFSET('Water Data'!$I$27,0,10*ROW('Water Data'!I95))="","",OFFSET('Water Data'!$I$27,0,10*ROW('Water Data'!I95)))</f>
        <v/>
      </c>
      <c r="CI101" s="297" t="str">
        <f ca="true">+IF(OFFSET('Water Data'!$I$28,0,10*ROW('Water Data'!I95))="","",OFFSET('Water Data'!$I$28,0,10*ROW('Water Data'!I95)))</f>
        <v/>
      </c>
      <c r="CJ101" s="297" t="str">
        <f ca="true">+IF(OFFSET('Water Data'!$I$29,0,10*ROW('Water Data'!I95))="","",OFFSET('Water Data'!$I$29,0,10*ROW('Water Data'!I95)))</f>
        <v/>
      </c>
      <c r="CK101" s="297" t="str">
        <f ca="true">+IF(OFFSET('Sanitation Data'!$D$28,0,10*ROW('Sanitation Data'!D95))="","",OFFSET('Sanitation Data'!$D$28,0,10*ROW('Sanitation Data'!D95)))</f>
        <v/>
      </c>
      <c r="CL101" s="297" t="str">
        <f ca="true">+IF(OFFSET('Sanitation Data'!$D$29,0,10*ROW('Sanitation Data'!D95))="","",OFFSET('Sanitation Data'!$D$29,0,10*ROW('Sanitation Data'!D95)))</f>
        <v/>
      </c>
      <c r="CM101" s="297" t="str">
        <f ca="true">+IF(OFFSET('Sanitation Data'!$D$30,0,10*ROW('Sanitation Data'!D95))="","",OFFSET('Sanitation Data'!$D$30,0,10*ROW('Sanitation Data'!D95)))</f>
        <v/>
      </c>
      <c r="CN101" s="297" t="str">
        <f ca="true">+IF(OFFSET('Sanitation Data'!$D$31,0,10*ROW('Sanitation Data'!D95))="","",OFFSET('Sanitation Data'!$D$31,0,10*ROW('Sanitation Data'!D95)))</f>
        <v/>
      </c>
      <c r="CO101" s="297" t="str">
        <f ca="true">+IF(OFFSET('Sanitation Data'!$D$32,0,10*ROW('Sanitation Data'!D95))="","",OFFSET('Sanitation Data'!$D$32,0,10*ROW('Sanitation Data'!D95)))</f>
        <v/>
      </c>
      <c r="CP101" s="297" t="str">
        <f ca="true">+IF(OFFSET('Sanitation Data'!$E$28,0,10*ROW('Sanitation Data'!E95))="","",OFFSET('Sanitation Data'!$E$28,0,10*ROW('Sanitation Data'!E95)))</f>
        <v/>
      </c>
      <c r="CQ101" s="297" t="str">
        <f ca="true">+IF(OFFSET('Sanitation Data'!$E$29,0,10*ROW('Sanitation Data'!E95))="","",OFFSET('Sanitation Data'!$E$29,0,10*ROW('Sanitation Data'!E95)))</f>
        <v/>
      </c>
      <c r="CR101" s="297" t="str">
        <f ca="true">+IF(OFFSET('Sanitation Data'!$E$30,0,10*ROW('Sanitation Data'!E95))="","",OFFSET('Sanitation Data'!$E$30,0,10*ROW('Sanitation Data'!E95)))</f>
        <v/>
      </c>
      <c r="CS101" s="297" t="str">
        <f ca="true">+IF(OFFSET('Sanitation Data'!$E$31,0,10*ROW('Sanitation Data'!E95))="","",OFFSET('Sanitation Data'!$E$31,0,10*ROW('Sanitation Data'!E95)))</f>
        <v/>
      </c>
      <c r="CT101" s="297" t="str">
        <f ca="true">+IF(OFFSET('Sanitation Data'!$E$32,0,10*ROW('Sanitation Data'!E95))="","",OFFSET('Sanitation Data'!$E$32,0,10*ROW('Sanitation Data'!E95)))</f>
        <v/>
      </c>
      <c r="CU101" s="297" t="str">
        <f ca="true">+IF(OFFSET('Sanitation Data'!$F$28,0,10*ROW('Sanitation Data'!F95))="","",OFFSET('Sanitation Data'!$F$28,0,10*ROW('Sanitation Data'!F95)))</f>
        <v/>
      </c>
      <c r="CV101" s="297" t="str">
        <f ca="true">+IF(OFFSET('Sanitation Data'!$F$29,0,10*ROW('Sanitation Data'!F95))="","",OFFSET('Sanitation Data'!$F$29,0,10*ROW('Sanitation Data'!F95)))</f>
        <v/>
      </c>
      <c r="CW101" s="297" t="str">
        <f ca="true">+IF(OFFSET('Sanitation Data'!$F$30,0,10*ROW('Sanitation Data'!F95))="","",OFFSET('Sanitation Data'!$F$30,0,10*ROW('Sanitation Data'!F95)))</f>
        <v/>
      </c>
      <c r="CX101" s="297" t="str">
        <f ca="true">+IF(OFFSET('Sanitation Data'!$F$31,0,10*ROW('Sanitation Data'!F95))="","",OFFSET('Sanitation Data'!$F$31,0,10*ROW('Sanitation Data'!F95)))</f>
        <v/>
      </c>
      <c r="CY101" s="297" t="str">
        <f ca="true">+IF(OFFSET('Sanitation Data'!$F$32,0,10*ROW('Sanitation Data'!F95))="","",OFFSET('Sanitation Data'!$F$32,0,10*ROW('Sanitation Data'!F95)))</f>
        <v/>
      </c>
      <c r="CZ101" s="297" t="str">
        <f ca="true">+IF(OFFSET('Sanitation Data'!$G$28,0,10*ROW('Sanitation Data'!G95))="","",OFFSET('Sanitation Data'!$G$28,0,10*ROW('Sanitation Data'!G95)))</f>
        <v/>
      </c>
      <c r="DA101" s="297" t="str">
        <f ca="true">+IF(OFFSET('Sanitation Data'!$G$29,0,10*ROW('Sanitation Data'!G95))="","",OFFSET('Sanitation Data'!$G$29,0,10*ROW('Sanitation Data'!G95)))</f>
        <v/>
      </c>
      <c r="DB101" s="297" t="str">
        <f ca="true">+IF(OFFSET('Sanitation Data'!$G$30,0,10*ROW('Sanitation Data'!G95))="","",OFFSET('Sanitation Data'!$G$30,0,10*ROW('Sanitation Data'!G95)))</f>
        <v/>
      </c>
      <c r="DC101" s="297" t="str">
        <f ca="true">+IF(OFFSET('Sanitation Data'!$G$31,0,10*ROW('Sanitation Data'!G95))="","",OFFSET('Sanitation Data'!$G$31,0,10*ROW('Sanitation Data'!G95)))</f>
        <v/>
      </c>
      <c r="DD101" s="297" t="str">
        <f ca="true">+IF(OFFSET('Sanitation Data'!$G$32,0,10*ROW('Sanitation Data'!G95))="","",OFFSET('Sanitation Data'!$G$32,0,10*ROW('Sanitation Data'!G95)))</f>
        <v/>
      </c>
      <c r="DE101" s="297" t="str">
        <f ca="true">+IF(OFFSET('Sanitation Data'!$H$28,0,10*ROW('Sanitation Data'!H95))="","",OFFSET('Sanitation Data'!$H$28,0,10*ROW('Sanitation Data'!H95)))</f>
        <v/>
      </c>
      <c r="DF101" s="297" t="str">
        <f ca="true">+IF(OFFSET('Sanitation Data'!$H$29,0,10*ROW('Sanitation Data'!H95))="","",OFFSET('Sanitation Data'!$H$29,0,10*ROW('Sanitation Data'!H95)))</f>
        <v/>
      </c>
      <c r="DG101" s="297" t="str">
        <f ca="true">+IF(OFFSET('Sanitation Data'!$H$30,0,10*ROW('Sanitation Data'!H95))="","",OFFSET('Sanitation Data'!$H$30,0,10*ROW('Sanitation Data'!H95)))</f>
        <v/>
      </c>
      <c r="DH101" s="297" t="str">
        <f ca="true">+IF(OFFSET('Sanitation Data'!$H$31,0,10*ROW('Sanitation Data'!H95))="","",OFFSET('Sanitation Data'!$H$31,0,10*ROW('Sanitation Data'!H95)))</f>
        <v/>
      </c>
      <c r="DI101" s="297" t="str">
        <f ca="true">+IF(OFFSET('Sanitation Data'!$H$32,0,10*ROW('Sanitation Data'!H95))="","",OFFSET('Sanitation Data'!$H$32,0,10*ROW('Sanitation Data'!H95)))</f>
        <v/>
      </c>
      <c r="DJ101" s="297" t="str">
        <f ca="true">+IF(OFFSET('Sanitation Data'!$I$28,0,10*ROW('Sanitation Data'!I95))="","",OFFSET('Sanitation Data'!$I$28,0,10*ROW('Sanitation Data'!I95)))</f>
        <v/>
      </c>
      <c r="DK101" s="297" t="str">
        <f ca="true">+IF(OFFSET('Sanitation Data'!$I$29,0,10*ROW('Sanitation Data'!I95))="","",OFFSET('Sanitation Data'!$I$29,0,10*ROW('Sanitation Data'!I95)))</f>
        <v/>
      </c>
      <c r="DL101" s="297" t="str">
        <f ca="true">+IF(OFFSET('Sanitation Data'!$I$30,0,10*ROW('Sanitation Data'!I95))="","",OFFSET('Sanitation Data'!$I$30,0,10*ROW('Sanitation Data'!I95)))</f>
        <v/>
      </c>
      <c r="DM101" s="297" t="str">
        <f ca="true">+IF(OFFSET('Sanitation Data'!$I$31,0,10*ROW('Sanitation Data'!I95))="","",OFFSET('Sanitation Data'!$I$31,0,10*ROW('Sanitation Data'!I95)))</f>
        <v/>
      </c>
      <c r="DN101" s="297" t="str">
        <f ca="true">+IF(OFFSET('Sanitation Data'!$I$32,0,10*ROW('Sanitation Data'!I95))="","",OFFSET('Sanitation Data'!$I$32,0,10*ROW('Sanitation Data'!I95)))</f>
        <v/>
      </c>
      <c r="DO101" s="297" t="str">
        <f ca="true">+IF(OFFSET('Hygiene Data'!$D$11,0,10*ROW('Hygiene Data'!D95))="","",OFFSET('Hygiene Data'!$D$11,0,10*ROW('Hygiene Data'!D95)))</f>
        <v/>
      </c>
      <c r="DP101" s="297" t="str">
        <f ca="true">+IF(OFFSET('Hygiene Data'!$D$12,0,10*ROW('Hygiene Data'!D95))="","",OFFSET('Hygiene Data'!$D$12,0,10*ROW('Hygiene Data'!D95)))</f>
        <v/>
      </c>
      <c r="DQ101" s="297" t="str">
        <f ca="true">+IF(OFFSET('Hygiene Data'!$D$13,0,10*ROW('Hygiene Data'!D95))="","",OFFSET('Hygiene Data'!$D$13,0,10*ROW('Hygiene Data'!D95)))</f>
        <v/>
      </c>
      <c r="DR101" s="297" t="str">
        <f ca="true">+IF(OFFSET('Hygiene Data'!$E$11,0,10*ROW('Hygiene Data'!E95))="","",OFFSET('Hygiene Data'!$E$11,0,10*ROW('Hygiene Data'!E95)))</f>
        <v/>
      </c>
      <c r="DS101" s="297" t="str">
        <f ca="true">+IF(OFFSET('Hygiene Data'!$E$12,0,10*ROW('Hygiene Data'!E95))="","",OFFSET('Hygiene Data'!$E$12,0,10*ROW('Hygiene Data'!E95)))</f>
        <v/>
      </c>
      <c r="DT101" s="297" t="str">
        <f ca="true">+IF(OFFSET('Hygiene Data'!$E$13,0,10*ROW('Hygiene Data'!E95))="","",OFFSET('Hygiene Data'!$E$13,0,10*ROW('Hygiene Data'!E95)))</f>
        <v/>
      </c>
      <c r="DU101" s="297" t="str">
        <f ca="true">+IF(OFFSET('Hygiene Data'!$F$11,0,10*ROW('Hygiene Data'!F95))="","",OFFSET('Hygiene Data'!$F$11,0,10*ROW('Hygiene Data'!F95)))</f>
        <v/>
      </c>
      <c r="DV101" s="297" t="str">
        <f ca="true">+IF(OFFSET('Hygiene Data'!$F$12,0,10*ROW('Hygiene Data'!F95))="","",OFFSET('Hygiene Data'!$F$12,0,10*ROW('Hygiene Data'!F95)))</f>
        <v/>
      </c>
      <c r="DW101" s="297" t="str">
        <f ca="true">+IF(OFFSET('Hygiene Data'!$F$13,0,10*ROW('Hygiene Data'!F95))="","",OFFSET('Hygiene Data'!$F$13,0,10*ROW('Hygiene Data'!F95)))</f>
        <v/>
      </c>
      <c r="DX101" s="297" t="str">
        <f ca="true">+IF(OFFSET('Hygiene Data'!$G$11,0,10*ROW('Hygiene Data'!G95))="","",OFFSET('Hygiene Data'!$G$11,0,10*ROW('Hygiene Data'!G95)))</f>
        <v/>
      </c>
      <c r="DY101" s="297" t="str">
        <f ca="true">+IF(OFFSET('Hygiene Data'!$G$12,0,10*ROW('Hygiene Data'!G95))="","",OFFSET('Hygiene Data'!$G$12,0,10*ROW('Hygiene Data'!G95)))</f>
        <v/>
      </c>
      <c r="DZ101" s="297" t="str">
        <f ca="true">+IF(OFFSET('Hygiene Data'!$G$13,0,10*ROW('Hygiene Data'!G95))="","",OFFSET('Hygiene Data'!$G$13,0,10*ROW('Hygiene Data'!G95)))</f>
        <v/>
      </c>
      <c r="EA101" s="297" t="str">
        <f ca="true">+IF(OFFSET('Hygiene Data'!$H$11,0,10*ROW('Hygiene Data'!H95))="","",OFFSET('Hygiene Data'!$H$11,0,10*ROW('Hygiene Data'!H95)))</f>
        <v/>
      </c>
      <c r="EB101" s="297" t="str">
        <f ca="true">+IF(OFFSET('Hygiene Data'!$H$12,0,10*ROW('Hygiene Data'!H95))="","",OFFSET('Hygiene Data'!$H$12,0,10*ROW('Hygiene Data'!H95)))</f>
        <v/>
      </c>
      <c r="EC101" s="297" t="str">
        <f ca="true">+IF(OFFSET('Hygiene Data'!$H$13,0,10*ROW('Hygiene Data'!H95))="","",OFFSET('Hygiene Data'!$H$13,0,10*ROW('Hygiene Data'!H95)))</f>
        <v/>
      </c>
      <c r="ED101" s="297" t="str">
        <f ca="true">+IF(OFFSET('Hygiene Data'!$I$11,0,10*ROW('Hygiene Data'!I95))="","",OFFSET('Hygiene Data'!$I$11,0,10*ROW('Hygiene Data'!I95)))</f>
        <v/>
      </c>
      <c r="EE101" s="297" t="str">
        <f ca="true">+IF(OFFSET('Hygiene Data'!$I$12,0,10*ROW('Hygiene Data'!I95))="","",OFFSET('Hygiene Data'!$I$12,0,10*ROW('Hygiene Data'!I95)))</f>
        <v/>
      </c>
      <c r="EF101" s="297"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53"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97"/>
      <c r="BS102" s="297" t="str">
        <f ca="true">+IF(OFFSET('Water Data'!$D$27,0,10*ROW('Water Data'!D96))="","",OFFSET('Water Data'!$D$27,0,10*ROW('Water Data'!D96)))</f>
        <v/>
      </c>
      <c r="BT102" s="297" t="str">
        <f ca="true">+IF(OFFSET('Water Data'!$D$28,0,10*ROW('Water Data'!D96))="","",OFFSET('Water Data'!$D$28,0,10*ROW('Water Data'!D96)))</f>
        <v/>
      </c>
      <c r="BU102" s="297" t="str">
        <f ca="true">+IF(OFFSET('Water Data'!$D$29,0,10*ROW('Water Data'!D96))="","",OFFSET('Water Data'!$D$29,0,10*ROW('Water Data'!D96)))</f>
        <v/>
      </c>
      <c r="BV102" s="297" t="str">
        <f ca="true">+IF(OFFSET('Water Data'!$E$27,0,10*ROW('Water Data'!E96))="","",OFFSET('Water Data'!$E$27,0,10*ROW('Water Data'!E96)))</f>
        <v/>
      </c>
      <c r="BW102" s="297" t="str">
        <f ca="true">+IF(OFFSET('Water Data'!$E$28,0,10*ROW('Water Data'!E96))="","",OFFSET('Water Data'!$E$28,0,10*ROW('Water Data'!E96)))</f>
        <v/>
      </c>
      <c r="BX102" s="297" t="str">
        <f ca="true">+IF(OFFSET('Water Data'!$E$29,0,10*ROW('Water Data'!E96))="","",OFFSET('Water Data'!$E$29,0,10*ROW('Water Data'!E96)))</f>
        <v/>
      </c>
      <c r="BY102" s="297" t="str">
        <f ca="true">+IF(OFFSET('Water Data'!$F$27,0,10*ROW('Water Data'!F96))="","",OFFSET('Water Data'!$F$27,0,10*ROW('Water Data'!F96)))</f>
        <v/>
      </c>
      <c r="BZ102" s="297" t="str">
        <f ca="true">+IF(OFFSET('Water Data'!$F$28,0,10*ROW('Water Data'!F96))="","",OFFSET('Water Data'!$F$28,0,10*ROW('Water Data'!F96)))</f>
        <v/>
      </c>
      <c r="CA102" s="297" t="str">
        <f ca="true">+IF(OFFSET('Water Data'!$F$29,0,10*ROW('Water Data'!F96))="","",OFFSET('Water Data'!$F$29,0,10*ROW('Water Data'!F96)))</f>
        <v/>
      </c>
      <c r="CB102" s="297" t="str">
        <f ca="true">+IF(OFFSET('Water Data'!$G$27,0,10*ROW('Water Data'!G96))="","",OFFSET('Water Data'!$G$27,0,10*ROW('Water Data'!G96)))</f>
        <v/>
      </c>
      <c r="CC102" s="297" t="str">
        <f ca="true">+IF(OFFSET('Water Data'!$G$28,0,10*ROW('Water Data'!G96))="","",OFFSET('Water Data'!$G$28,0,10*ROW('Water Data'!G96)))</f>
        <v/>
      </c>
      <c r="CD102" s="297" t="str">
        <f ca="true">+IF(OFFSET('Water Data'!$G$29,0,10*ROW('Water Data'!G96))="","",OFFSET('Water Data'!$G$29,0,10*ROW('Water Data'!G96)))</f>
        <v/>
      </c>
      <c r="CE102" s="297" t="str">
        <f ca="true">+IF(OFFSET('Water Data'!$H$27,0,10*ROW('Water Data'!H96))="","",OFFSET('Water Data'!$H$27,0,10*ROW('Water Data'!H96)))</f>
        <v/>
      </c>
      <c r="CF102" s="297" t="str">
        <f ca="true">+IF(OFFSET('Water Data'!$H$28,0,10*ROW('Water Data'!H96))="","",OFFSET('Water Data'!$H$28,0,10*ROW('Water Data'!H96)))</f>
        <v/>
      </c>
      <c r="CG102" s="297" t="str">
        <f ca="true">+IF(OFFSET('Water Data'!$H$29,0,10*ROW('Water Data'!H96))="","",OFFSET('Water Data'!$H$29,0,10*ROW('Water Data'!H96)))</f>
        <v/>
      </c>
      <c r="CH102" s="297" t="str">
        <f ca="true">+IF(OFFSET('Water Data'!$I$27,0,10*ROW('Water Data'!I96))="","",OFFSET('Water Data'!$I$27,0,10*ROW('Water Data'!I96)))</f>
        <v/>
      </c>
      <c r="CI102" s="297" t="str">
        <f ca="true">+IF(OFFSET('Water Data'!$I$28,0,10*ROW('Water Data'!I96))="","",OFFSET('Water Data'!$I$28,0,10*ROW('Water Data'!I96)))</f>
        <v/>
      </c>
      <c r="CJ102" s="297" t="str">
        <f ca="true">+IF(OFFSET('Water Data'!$I$29,0,10*ROW('Water Data'!I96))="","",OFFSET('Water Data'!$I$29,0,10*ROW('Water Data'!I96)))</f>
        <v/>
      </c>
      <c r="CK102" s="297" t="str">
        <f ca="true">+IF(OFFSET('Sanitation Data'!$D$28,0,10*ROW('Sanitation Data'!D96))="","",OFFSET('Sanitation Data'!$D$28,0,10*ROW('Sanitation Data'!D96)))</f>
        <v/>
      </c>
      <c r="CL102" s="297" t="str">
        <f ca="true">+IF(OFFSET('Sanitation Data'!$D$29,0,10*ROW('Sanitation Data'!D96))="","",OFFSET('Sanitation Data'!$D$29,0,10*ROW('Sanitation Data'!D96)))</f>
        <v/>
      </c>
      <c r="CM102" s="297" t="str">
        <f ca="true">+IF(OFFSET('Sanitation Data'!$D$30,0,10*ROW('Sanitation Data'!D96))="","",OFFSET('Sanitation Data'!$D$30,0,10*ROW('Sanitation Data'!D96)))</f>
        <v/>
      </c>
      <c r="CN102" s="297" t="str">
        <f ca="true">+IF(OFFSET('Sanitation Data'!$D$31,0,10*ROW('Sanitation Data'!D96))="","",OFFSET('Sanitation Data'!$D$31,0,10*ROW('Sanitation Data'!D96)))</f>
        <v/>
      </c>
      <c r="CO102" s="297" t="str">
        <f ca="true">+IF(OFFSET('Sanitation Data'!$D$32,0,10*ROW('Sanitation Data'!D96))="","",OFFSET('Sanitation Data'!$D$32,0,10*ROW('Sanitation Data'!D96)))</f>
        <v/>
      </c>
      <c r="CP102" s="297" t="str">
        <f ca="true">+IF(OFFSET('Sanitation Data'!$E$28,0,10*ROW('Sanitation Data'!E96))="","",OFFSET('Sanitation Data'!$E$28,0,10*ROW('Sanitation Data'!E96)))</f>
        <v/>
      </c>
      <c r="CQ102" s="297" t="str">
        <f ca="true">+IF(OFFSET('Sanitation Data'!$E$29,0,10*ROW('Sanitation Data'!E96))="","",OFFSET('Sanitation Data'!$E$29,0,10*ROW('Sanitation Data'!E96)))</f>
        <v/>
      </c>
      <c r="CR102" s="297" t="str">
        <f ca="true">+IF(OFFSET('Sanitation Data'!$E$30,0,10*ROW('Sanitation Data'!E96))="","",OFFSET('Sanitation Data'!$E$30,0,10*ROW('Sanitation Data'!E96)))</f>
        <v/>
      </c>
      <c r="CS102" s="297" t="str">
        <f ca="true">+IF(OFFSET('Sanitation Data'!$E$31,0,10*ROW('Sanitation Data'!E96))="","",OFFSET('Sanitation Data'!$E$31,0,10*ROW('Sanitation Data'!E96)))</f>
        <v/>
      </c>
      <c r="CT102" s="297" t="str">
        <f ca="true">+IF(OFFSET('Sanitation Data'!$E$32,0,10*ROW('Sanitation Data'!E96))="","",OFFSET('Sanitation Data'!$E$32,0,10*ROW('Sanitation Data'!E96)))</f>
        <v/>
      </c>
      <c r="CU102" s="297" t="str">
        <f ca="true">+IF(OFFSET('Sanitation Data'!$F$28,0,10*ROW('Sanitation Data'!F96))="","",OFFSET('Sanitation Data'!$F$28,0,10*ROW('Sanitation Data'!F96)))</f>
        <v/>
      </c>
      <c r="CV102" s="297" t="str">
        <f ca="true">+IF(OFFSET('Sanitation Data'!$F$29,0,10*ROW('Sanitation Data'!F96))="","",OFFSET('Sanitation Data'!$F$29,0,10*ROW('Sanitation Data'!F96)))</f>
        <v/>
      </c>
      <c r="CW102" s="297" t="str">
        <f ca="true">+IF(OFFSET('Sanitation Data'!$F$30,0,10*ROW('Sanitation Data'!F96))="","",OFFSET('Sanitation Data'!$F$30,0,10*ROW('Sanitation Data'!F96)))</f>
        <v/>
      </c>
      <c r="CX102" s="297" t="str">
        <f ca="true">+IF(OFFSET('Sanitation Data'!$F$31,0,10*ROW('Sanitation Data'!F96))="","",OFFSET('Sanitation Data'!$F$31,0,10*ROW('Sanitation Data'!F96)))</f>
        <v/>
      </c>
      <c r="CY102" s="297" t="str">
        <f ca="true">+IF(OFFSET('Sanitation Data'!$F$32,0,10*ROW('Sanitation Data'!F96))="","",OFFSET('Sanitation Data'!$F$32,0,10*ROW('Sanitation Data'!F96)))</f>
        <v/>
      </c>
      <c r="CZ102" s="297" t="str">
        <f ca="true">+IF(OFFSET('Sanitation Data'!$G$28,0,10*ROW('Sanitation Data'!G96))="","",OFFSET('Sanitation Data'!$G$28,0,10*ROW('Sanitation Data'!G96)))</f>
        <v/>
      </c>
      <c r="DA102" s="297" t="str">
        <f ca="true">+IF(OFFSET('Sanitation Data'!$G$29,0,10*ROW('Sanitation Data'!G96))="","",OFFSET('Sanitation Data'!$G$29,0,10*ROW('Sanitation Data'!G96)))</f>
        <v/>
      </c>
      <c r="DB102" s="297" t="str">
        <f ca="true">+IF(OFFSET('Sanitation Data'!$G$30,0,10*ROW('Sanitation Data'!G96))="","",OFFSET('Sanitation Data'!$G$30,0,10*ROW('Sanitation Data'!G96)))</f>
        <v/>
      </c>
      <c r="DC102" s="297" t="str">
        <f ca="true">+IF(OFFSET('Sanitation Data'!$G$31,0,10*ROW('Sanitation Data'!G96))="","",OFFSET('Sanitation Data'!$G$31,0,10*ROW('Sanitation Data'!G96)))</f>
        <v/>
      </c>
      <c r="DD102" s="297" t="str">
        <f ca="true">+IF(OFFSET('Sanitation Data'!$G$32,0,10*ROW('Sanitation Data'!G96))="","",OFFSET('Sanitation Data'!$G$32,0,10*ROW('Sanitation Data'!G96)))</f>
        <v/>
      </c>
      <c r="DE102" s="297" t="str">
        <f ca="true">+IF(OFFSET('Sanitation Data'!$H$28,0,10*ROW('Sanitation Data'!H96))="","",OFFSET('Sanitation Data'!$H$28,0,10*ROW('Sanitation Data'!H96)))</f>
        <v/>
      </c>
      <c r="DF102" s="297" t="str">
        <f ca="true">+IF(OFFSET('Sanitation Data'!$H$29,0,10*ROW('Sanitation Data'!H96))="","",OFFSET('Sanitation Data'!$H$29,0,10*ROW('Sanitation Data'!H96)))</f>
        <v/>
      </c>
      <c r="DG102" s="297" t="str">
        <f ca="true">+IF(OFFSET('Sanitation Data'!$H$30,0,10*ROW('Sanitation Data'!H96))="","",OFFSET('Sanitation Data'!$H$30,0,10*ROW('Sanitation Data'!H96)))</f>
        <v/>
      </c>
      <c r="DH102" s="297" t="str">
        <f ca="true">+IF(OFFSET('Sanitation Data'!$H$31,0,10*ROW('Sanitation Data'!H96))="","",OFFSET('Sanitation Data'!$H$31,0,10*ROW('Sanitation Data'!H96)))</f>
        <v/>
      </c>
      <c r="DI102" s="297" t="str">
        <f ca="true">+IF(OFFSET('Sanitation Data'!$H$32,0,10*ROW('Sanitation Data'!H96))="","",OFFSET('Sanitation Data'!$H$32,0,10*ROW('Sanitation Data'!H96)))</f>
        <v/>
      </c>
      <c r="DJ102" s="297" t="str">
        <f ca="true">+IF(OFFSET('Sanitation Data'!$I$28,0,10*ROW('Sanitation Data'!I96))="","",OFFSET('Sanitation Data'!$I$28,0,10*ROW('Sanitation Data'!I96)))</f>
        <v/>
      </c>
      <c r="DK102" s="297" t="str">
        <f ca="true">+IF(OFFSET('Sanitation Data'!$I$29,0,10*ROW('Sanitation Data'!I96))="","",OFFSET('Sanitation Data'!$I$29,0,10*ROW('Sanitation Data'!I96)))</f>
        <v/>
      </c>
      <c r="DL102" s="297" t="str">
        <f ca="true">+IF(OFFSET('Sanitation Data'!$I$30,0,10*ROW('Sanitation Data'!I96))="","",OFFSET('Sanitation Data'!$I$30,0,10*ROW('Sanitation Data'!I96)))</f>
        <v/>
      </c>
      <c r="DM102" s="297" t="str">
        <f ca="true">+IF(OFFSET('Sanitation Data'!$I$31,0,10*ROW('Sanitation Data'!I96))="","",OFFSET('Sanitation Data'!$I$31,0,10*ROW('Sanitation Data'!I96)))</f>
        <v/>
      </c>
      <c r="DN102" s="297" t="str">
        <f ca="true">+IF(OFFSET('Sanitation Data'!$I$32,0,10*ROW('Sanitation Data'!I96))="","",OFFSET('Sanitation Data'!$I$32,0,10*ROW('Sanitation Data'!I96)))</f>
        <v/>
      </c>
      <c r="DO102" s="297" t="str">
        <f ca="true">+IF(OFFSET('Hygiene Data'!$D$11,0,10*ROW('Hygiene Data'!D96))="","",OFFSET('Hygiene Data'!$D$11,0,10*ROW('Hygiene Data'!D96)))</f>
        <v/>
      </c>
      <c r="DP102" s="297" t="str">
        <f ca="true">+IF(OFFSET('Hygiene Data'!$D$12,0,10*ROW('Hygiene Data'!D96))="","",OFFSET('Hygiene Data'!$D$12,0,10*ROW('Hygiene Data'!D96)))</f>
        <v/>
      </c>
      <c r="DQ102" s="297" t="str">
        <f ca="true">+IF(OFFSET('Hygiene Data'!$D$13,0,10*ROW('Hygiene Data'!D96))="","",OFFSET('Hygiene Data'!$D$13,0,10*ROW('Hygiene Data'!D96)))</f>
        <v/>
      </c>
      <c r="DR102" s="297" t="str">
        <f ca="true">+IF(OFFSET('Hygiene Data'!$E$11,0,10*ROW('Hygiene Data'!E96))="","",OFFSET('Hygiene Data'!$E$11,0,10*ROW('Hygiene Data'!E96)))</f>
        <v/>
      </c>
      <c r="DS102" s="297" t="str">
        <f ca="true">+IF(OFFSET('Hygiene Data'!$E$12,0,10*ROW('Hygiene Data'!E96))="","",OFFSET('Hygiene Data'!$E$12,0,10*ROW('Hygiene Data'!E96)))</f>
        <v/>
      </c>
      <c r="DT102" s="297" t="str">
        <f ca="true">+IF(OFFSET('Hygiene Data'!$E$13,0,10*ROW('Hygiene Data'!E96))="","",OFFSET('Hygiene Data'!$E$13,0,10*ROW('Hygiene Data'!E96)))</f>
        <v/>
      </c>
      <c r="DU102" s="297" t="str">
        <f ca="true">+IF(OFFSET('Hygiene Data'!$F$11,0,10*ROW('Hygiene Data'!F96))="","",OFFSET('Hygiene Data'!$F$11,0,10*ROW('Hygiene Data'!F96)))</f>
        <v/>
      </c>
      <c r="DV102" s="297" t="str">
        <f ca="true">+IF(OFFSET('Hygiene Data'!$F$12,0,10*ROW('Hygiene Data'!F96))="","",OFFSET('Hygiene Data'!$F$12,0,10*ROW('Hygiene Data'!F96)))</f>
        <v/>
      </c>
      <c r="DW102" s="297" t="str">
        <f ca="true">+IF(OFFSET('Hygiene Data'!$F$13,0,10*ROW('Hygiene Data'!F96))="","",OFFSET('Hygiene Data'!$F$13,0,10*ROW('Hygiene Data'!F96)))</f>
        <v/>
      </c>
      <c r="DX102" s="297" t="str">
        <f ca="true">+IF(OFFSET('Hygiene Data'!$G$11,0,10*ROW('Hygiene Data'!G96))="","",OFFSET('Hygiene Data'!$G$11,0,10*ROW('Hygiene Data'!G96)))</f>
        <v/>
      </c>
      <c r="DY102" s="297" t="str">
        <f ca="true">+IF(OFFSET('Hygiene Data'!$G$12,0,10*ROW('Hygiene Data'!G96))="","",OFFSET('Hygiene Data'!$G$12,0,10*ROW('Hygiene Data'!G96)))</f>
        <v/>
      </c>
      <c r="DZ102" s="297" t="str">
        <f ca="true">+IF(OFFSET('Hygiene Data'!$G$13,0,10*ROW('Hygiene Data'!G96))="","",OFFSET('Hygiene Data'!$G$13,0,10*ROW('Hygiene Data'!G96)))</f>
        <v/>
      </c>
      <c r="EA102" s="297" t="str">
        <f ca="true">+IF(OFFSET('Hygiene Data'!$H$11,0,10*ROW('Hygiene Data'!H96))="","",OFFSET('Hygiene Data'!$H$11,0,10*ROW('Hygiene Data'!H96)))</f>
        <v/>
      </c>
      <c r="EB102" s="297" t="str">
        <f ca="true">+IF(OFFSET('Hygiene Data'!$H$12,0,10*ROW('Hygiene Data'!H96))="","",OFFSET('Hygiene Data'!$H$12,0,10*ROW('Hygiene Data'!H96)))</f>
        <v/>
      </c>
      <c r="EC102" s="297" t="str">
        <f ca="true">+IF(OFFSET('Hygiene Data'!$H$13,0,10*ROW('Hygiene Data'!H96))="","",OFFSET('Hygiene Data'!$H$13,0,10*ROW('Hygiene Data'!H96)))</f>
        <v/>
      </c>
      <c r="ED102" s="297" t="str">
        <f ca="true">+IF(OFFSET('Hygiene Data'!$I$11,0,10*ROW('Hygiene Data'!I96))="","",OFFSET('Hygiene Data'!$I$11,0,10*ROW('Hygiene Data'!I96)))</f>
        <v/>
      </c>
      <c r="EE102" s="297" t="str">
        <f ca="true">+IF(OFFSET('Hygiene Data'!$I$12,0,10*ROW('Hygiene Data'!I96))="","",OFFSET('Hygiene Data'!$I$12,0,10*ROW('Hygiene Data'!I96)))</f>
        <v/>
      </c>
      <c r="EF102" s="297"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53"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97"/>
      <c r="BS103" s="297" t="str">
        <f ca="true">+IF(OFFSET('Water Data'!$D$27,0,10*ROW('Water Data'!D97))="","",OFFSET('Water Data'!$D$27,0,10*ROW('Water Data'!D97)))</f>
        <v/>
      </c>
      <c r="BT103" s="297" t="str">
        <f ca="true">+IF(OFFSET('Water Data'!$D$28,0,10*ROW('Water Data'!D97))="","",OFFSET('Water Data'!$D$28,0,10*ROW('Water Data'!D97)))</f>
        <v/>
      </c>
      <c r="BU103" s="297" t="str">
        <f ca="true">+IF(OFFSET('Water Data'!$D$29,0,10*ROW('Water Data'!D97))="","",OFFSET('Water Data'!$D$29,0,10*ROW('Water Data'!D97)))</f>
        <v/>
      </c>
      <c r="BV103" s="297" t="str">
        <f ca="true">+IF(OFFSET('Water Data'!$E$27,0,10*ROW('Water Data'!E97))="","",OFFSET('Water Data'!$E$27,0,10*ROW('Water Data'!E97)))</f>
        <v/>
      </c>
      <c r="BW103" s="297" t="str">
        <f ca="true">+IF(OFFSET('Water Data'!$E$28,0,10*ROW('Water Data'!E97))="","",OFFSET('Water Data'!$E$28,0,10*ROW('Water Data'!E97)))</f>
        <v/>
      </c>
      <c r="BX103" s="297" t="str">
        <f ca="true">+IF(OFFSET('Water Data'!$E$29,0,10*ROW('Water Data'!E97))="","",OFFSET('Water Data'!$E$29,0,10*ROW('Water Data'!E97)))</f>
        <v/>
      </c>
      <c r="BY103" s="297" t="str">
        <f ca="true">+IF(OFFSET('Water Data'!$F$27,0,10*ROW('Water Data'!F97))="","",OFFSET('Water Data'!$F$27,0,10*ROW('Water Data'!F97)))</f>
        <v/>
      </c>
      <c r="BZ103" s="297" t="str">
        <f ca="true">+IF(OFFSET('Water Data'!$F$28,0,10*ROW('Water Data'!F97))="","",OFFSET('Water Data'!$F$28,0,10*ROW('Water Data'!F97)))</f>
        <v/>
      </c>
      <c r="CA103" s="297" t="str">
        <f ca="true">+IF(OFFSET('Water Data'!$F$29,0,10*ROW('Water Data'!F97))="","",OFFSET('Water Data'!$F$29,0,10*ROW('Water Data'!F97)))</f>
        <v/>
      </c>
      <c r="CB103" s="297" t="str">
        <f ca="true">+IF(OFFSET('Water Data'!$G$27,0,10*ROW('Water Data'!G97))="","",OFFSET('Water Data'!$G$27,0,10*ROW('Water Data'!G97)))</f>
        <v/>
      </c>
      <c r="CC103" s="297" t="str">
        <f ca="true">+IF(OFFSET('Water Data'!$G$28,0,10*ROW('Water Data'!G97))="","",OFFSET('Water Data'!$G$28,0,10*ROW('Water Data'!G97)))</f>
        <v/>
      </c>
      <c r="CD103" s="297" t="str">
        <f ca="true">+IF(OFFSET('Water Data'!$G$29,0,10*ROW('Water Data'!G97))="","",OFFSET('Water Data'!$G$29,0,10*ROW('Water Data'!G97)))</f>
        <v/>
      </c>
      <c r="CE103" s="297" t="str">
        <f ca="true">+IF(OFFSET('Water Data'!$H$27,0,10*ROW('Water Data'!H97))="","",OFFSET('Water Data'!$H$27,0,10*ROW('Water Data'!H97)))</f>
        <v/>
      </c>
      <c r="CF103" s="297" t="str">
        <f ca="true">+IF(OFFSET('Water Data'!$H$28,0,10*ROW('Water Data'!H97))="","",OFFSET('Water Data'!$H$28,0,10*ROW('Water Data'!H97)))</f>
        <v/>
      </c>
      <c r="CG103" s="297" t="str">
        <f ca="true">+IF(OFFSET('Water Data'!$H$29,0,10*ROW('Water Data'!H97))="","",OFFSET('Water Data'!$H$29,0,10*ROW('Water Data'!H97)))</f>
        <v/>
      </c>
      <c r="CH103" s="297" t="str">
        <f ca="true">+IF(OFFSET('Water Data'!$I$27,0,10*ROW('Water Data'!I97))="","",OFFSET('Water Data'!$I$27,0,10*ROW('Water Data'!I97)))</f>
        <v/>
      </c>
      <c r="CI103" s="297" t="str">
        <f ca="true">+IF(OFFSET('Water Data'!$I$28,0,10*ROW('Water Data'!I97))="","",OFFSET('Water Data'!$I$28,0,10*ROW('Water Data'!I97)))</f>
        <v/>
      </c>
      <c r="CJ103" s="297" t="str">
        <f ca="true">+IF(OFFSET('Water Data'!$I$29,0,10*ROW('Water Data'!I97))="","",OFFSET('Water Data'!$I$29,0,10*ROW('Water Data'!I97)))</f>
        <v/>
      </c>
      <c r="CK103" s="297" t="str">
        <f ca="true">+IF(OFFSET('Sanitation Data'!$D$28,0,10*ROW('Sanitation Data'!D97))="","",OFFSET('Sanitation Data'!$D$28,0,10*ROW('Sanitation Data'!D97)))</f>
        <v/>
      </c>
      <c r="CL103" s="297" t="str">
        <f ca="true">+IF(OFFSET('Sanitation Data'!$D$29,0,10*ROW('Sanitation Data'!D97))="","",OFFSET('Sanitation Data'!$D$29,0,10*ROW('Sanitation Data'!D97)))</f>
        <v/>
      </c>
      <c r="CM103" s="297" t="str">
        <f ca="true">+IF(OFFSET('Sanitation Data'!$D$30,0,10*ROW('Sanitation Data'!D97))="","",OFFSET('Sanitation Data'!$D$30,0,10*ROW('Sanitation Data'!D97)))</f>
        <v/>
      </c>
      <c r="CN103" s="297" t="str">
        <f ca="true">+IF(OFFSET('Sanitation Data'!$D$31,0,10*ROW('Sanitation Data'!D97))="","",OFFSET('Sanitation Data'!$D$31,0,10*ROW('Sanitation Data'!D97)))</f>
        <v/>
      </c>
      <c r="CO103" s="297" t="str">
        <f ca="true">+IF(OFFSET('Sanitation Data'!$D$32,0,10*ROW('Sanitation Data'!D97))="","",OFFSET('Sanitation Data'!$D$32,0,10*ROW('Sanitation Data'!D97)))</f>
        <v/>
      </c>
      <c r="CP103" s="297" t="str">
        <f ca="true">+IF(OFFSET('Sanitation Data'!$E$28,0,10*ROW('Sanitation Data'!E97))="","",OFFSET('Sanitation Data'!$E$28,0,10*ROW('Sanitation Data'!E97)))</f>
        <v/>
      </c>
      <c r="CQ103" s="297" t="str">
        <f ca="true">+IF(OFFSET('Sanitation Data'!$E$29,0,10*ROW('Sanitation Data'!E97))="","",OFFSET('Sanitation Data'!$E$29,0,10*ROW('Sanitation Data'!E97)))</f>
        <v/>
      </c>
      <c r="CR103" s="297" t="str">
        <f ca="true">+IF(OFFSET('Sanitation Data'!$E$30,0,10*ROW('Sanitation Data'!E97))="","",OFFSET('Sanitation Data'!$E$30,0,10*ROW('Sanitation Data'!E97)))</f>
        <v/>
      </c>
      <c r="CS103" s="297" t="str">
        <f ca="true">+IF(OFFSET('Sanitation Data'!$E$31,0,10*ROW('Sanitation Data'!E97))="","",OFFSET('Sanitation Data'!$E$31,0,10*ROW('Sanitation Data'!E97)))</f>
        <v/>
      </c>
      <c r="CT103" s="297" t="str">
        <f ca="true">+IF(OFFSET('Sanitation Data'!$E$32,0,10*ROW('Sanitation Data'!E97))="","",OFFSET('Sanitation Data'!$E$32,0,10*ROW('Sanitation Data'!E97)))</f>
        <v/>
      </c>
      <c r="CU103" s="297" t="str">
        <f ca="true">+IF(OFFSET('Sanitation Data'!$F$28,0,10*ROW('Sanitation Data'!F97))="","",OFFSET('Sanitation Data'!$F$28,0,10*ROW('Sanitation Data'!F97)))</f>
        <v/>
      </c>
      <c r="CV103" s="297" t="str">
        <f ca="true">+IF(OFFSET('Sanitation Data'!$F$29,0,10*ROW('Sanitation Data'!F97))="","",OFFSET('Sanitation Data'!$F$29,0,10*ROW('Sanitation Data'!F97)))</f>
        <v/>
      </c>
      <c r="CW103" s="297" t="str">
        <f ca="true">+IF(OFFSET('Sanitation Data'!$F$30,0,10*ROW('Sanitation Data'!F97))="","",OFFSET('Sanitation Data'!$F$30,0,10*ROW('Sanitation Data'!F97)))</f>
        <v/>
      </c>
      <c r="CX103" s="297" t="str">
        <f ca="true">+IF(OFFSET('Sanitation Data'!$F$31,0,10*ROW('Sanitation Data'!F97))="","",OFFSET('Sanitation Data'!$F$31,0,10*ROW('Sanitation Data'!F97)))</f>
        <v/>
      </c>
      <c r="CY103" s="297" t="str">
        <f ca="true">+IF(OFFSET('Sanitation Data'!$F$32,0,10*ROW('Sanitation Data'!F97))="","",OFFSET('Sanitation Data'!$F$32,0,10*ROW('Sanitation Data'!F97)))</f>
        <v/>
      </c>
      <c r="CZ103" s="297" t="str">
        <f ca="true">+IF(OFFSET('Sanitation Data'!$G$28,0,10*ROW('Sanitation Data'!G97))="","",OFFSET('Sanitation Data'!$G$28,0,10*ROW('Sanitation Data'!G97)))</f>
        <v/>
      </c>
      <c r="DA103" s="297" t="str">
        <f ca="true">+IF(OFFSET('Sanitation Data'!$G$29,0,10*ROW('Sanitation Data'!G97))="","",OFFSET('Sanitation Data'!$G$29,0,10*ROW('Sanitation Data'!G97)))</f>
        <v/>
      </c>
      <c r="DB103" s="297" t="str">
        <f ca="true">+IF(OFFSET('Sanitation Data'!$G$30,0,10*ROW('Sanitation Data'!G97))="","",OFFSET('Sanitation Data'!$G$30,0,10*ROW('Sanitation Data'!G97)))</f>
        <v/>
      </c>
      <c r="DC103" s="297" t="str">
        <f ca="true">+IF(OFFSET('Sanitation Data'!$G$31,0,10*ROW('Sanitation Data'!G97))="","",OFFSET('Sanitation Data'!$G$31,0,10*ROW('Sanitation Data'!G97)))</f>
        <v/>
      </c>
      <c r="DD103" s="297" t="str">
        <f ca="true">+IF(OFFSET('Sanitation Data'!$G$32,0,10*ROW('Sanitation Data'!G97))="","",OFFSET('Sanitation Data'!$G$32,0,10*ROW('Sanitation Data'!G97)))</f>
        <v/>
      </c>
      <c r="DE103" s="297" t="str">
        <f ca="true">+IF(OFFSET('Sanitation Data'!$H$28,0,10*ROW('Sanitation Data'!H97))="","",OFFSET('Sanitation Data'!$H$28,0,10*ROW('Sanitation Data'!H97)))</f>
        <v/>
      </c>
      <c r="DF103" s="297" t="str">
        <f ca="true">+IF(OFFSET('Sanitation Data'!$H$29,0,10*ROW('Sanitation Data'!H97))="","",OFFSET('Sanitation Data'!$H$29,0,10*ROW('Sanitation Data'!H97)))</f>
        <v/>
      </c>
      <c r="DG103" s="297" t="str">
        <f ca="true">+IF(OFFSET('Sanitation Data'!$H$30,0,10*ROW('Sanitation Data'!H97))="","",OFFSET('Sanitation Data'!$H$30,0,10*ROW('Sanitation Data'!H97)))</f>
        <v/>
      </c>
      <c r="DH103" s="297" t="str">
        <f ca="true">+IF(OFFSET('Sanitation Data'!$H$31,0,10*ROW('Sanitation Data'!H97))="","",OFFSET('Sanitation Data'!$H$31,0,10*ROW('Sanitation Data'!H97)))</f>
        <v/>
      </c>
      <c r="DI103" s="297" t="str">
        <f ca="true">+IF(OFFSET('Sanitation Data'!$H$32,0,10*ROW('Sanitation Data'!H97))="","",OFFSET('Sanitation Data'!$H$32,0,10*ROW('Sanitation Data'!H97)))</f>
        <v/>
      </c>
      <c r="DJ103" s="297" t="str">
        <f ca="true">+IF(OFFSET('Sanitation Data'!$I$28,0,10*ROW('Sanitation Data'!I97))="","",OFFSET('Sanitation Data'!$I$28,0,10*ROW('Sanitation Data'!I97)))</f>
        <v/>
      </c>
      <c r="DK103" s="297" t="str">
        <f ca="true">+IF(OFFSET('Sanitation Data'!$I$29,0,10*ROW('Sanitation Data'!I97))="","",OFFSET('Sanitation Data'!$I$29,0,10*ROW('Sanitation Data'!I97)))</f>
        <v/>
      </c>
      <c r="DL103" s="297" t="str">
        <f ca="true">+IF(OFFSET('Sanitation Data'!$I$30,0,10*ROW('Sanitation Data'!I97))="","",OFFSET('Sanitation Data'!$I$30,0,10*ROW('Sanitation Data'!I97)))</f>
        <v/>
      </c>
      <c r="DM103" s="297" t="str">
        <f ca="true">+IF(OFFSET('Sanitation Data'!$I$31,0,10*ROW('Sanitation Data'!I97))="","",OFFSET('Sanitation Data'!$I$31,0,10*ROW('Sanitation Data'!I97)))</f>
        <v/>
      </c>
      <c r="DN103" s="297" t="str">
        <f ca="true">+IF(OFFSET('Sanitation Data'!$I$32,0,10*ROW('Sanitation Data'!I97))="","",OFFSET('Sanitation Data'!$I$32,0,10*ROW('Sanitation Data'!I97)))</f>
        <v/>
      </c>
      <c r="DO103" s="297" t="str">
        <f ca="true">+IF(OFFSET('Hygiene Data'!$D$11,0,10*ROW('Hygiene Data'!D97))="","",OFFSET('Hygiene Data'!$D$11,0,10*ROW('Hygiene Data'!D97)))</f>
        <v/>
      </c>
      <c r="DP103" s="297" t="str">
        <f ca="true">+IF(OFFSET('Hygiene Data'!$D$12,0,10*ROW('Hygiene Data'!D97))="","",OFFSET('Hygiene Data'!$D$12,0,10*ROW('Hygiene Data'!D97)))</f>
        <v/>
      </c>
      <c r="DQ103" s="297" t="str">
        <f ca="true">+IF(OFFSET('Hygiene Data'!$D$13,0,10*ROW('Hygiene Data'!D97))="","",OFFSET('Hygiene Data'!$D$13,0,10*ROW('Hygiene Data'!D97)))</f>
        <v/>
      </c>
      <c r="DR103" s="297" t="str">
        <f ca="true">+IF(OFFSET('Hygiene Data'!$E$11,0,10*ROW('Hygiene Data'!E97))="","",OFFSET('Hygiene Data'!$E$11,0,10*ROW('Hygiene Data'!E97)))</f>
        <v/>
      </c>
      <c r="DS103" s="297" t="str">
        <f ca="true">+IF(OFFSET('Hygiene Data'!$E$12,0,10*ROW('Hygiene Data'!E97))="","",OFFSET('Hygiene Data'!$E$12,0,10*ROW('Hygiene Data'!E97)))</f>
        <v/>
      </c>
      <c r="DT103" s="297" t="str">
        <f ca="true">+IF(OFFSET('Hygiene Data'!$E$13,0,10*ROW('Hygiene Data'!E97))="","",OFFSET('Hygiene Data'!$E$13,0,10*ROW('Hygiene Data'!E97)))</f>
        <v/>
      </c>
      <c r="DU103" s="297" t="str">
        <f ca="true">+IF(OFFSET('Hygiene Data'!$F$11,0,10*ROW('Hygiene Data'!F97))="","",OFFSET('Hygiene Data'!$F$11,0,10*ROW('Hygiene Data'!F97)))</f>
        <v/>
      </c>
      <c r="DV103" s="297" t="str">
        <f ca="true">+IF(OFFSET('Hygiene Data'!$F$12,0,10*ROW('Hygiene Data'!F97))="","",OFFSET('Hygiene Data'!$F$12,0,10*ROW('Hygiene Data'!F97)))</f>
        <v/>
      </c>
      <c r="DW103" s="297" t="str">
        <f ca="true">+IF(OFFSET('Hygiene Data'!$F$13,0,10*ROW('Hygiene Data'!F97))="","",OFFSET('Hygiene Data'!$F$13,0,10*ROW('Hygiene Data'!F97)))</f>
        <v/>
      </c>
      <c r="DX103" s="297" t="str">
        <f ca="true">+IF(OFFSET('Hygiene Data'!$G$11,0,10*ROW('Hygiene Data'!G97))="","",OFFSET('Hygiene Data'!$G$11,0,10*ROW('Hygiene Data'!G97)))</f>
        <v/>
      </c>
      <c r="DY103" s="297" t="str">
        <f ca="true">+IF(OFFSET('Hygiene Data'!$G$12,0,10*ROW('Hygiene Data'!G97))="","",OFFSET('Hygiene Data'!$G$12,0,10*ROW('Hygiene Data'!G97)))</f>
        <v/>
      </c>
      <c r="DZ103" s="297" t="str">
        <f ca="true">+IF(OFFSET('Hygiene Data'!$G$13,0,10*ROW('Hygiene Data'!G97))="","",OFFSET('Hygiene Data'!$G$13,0,10*ROW('Hygiene Data'!G97)))</f>
        <v/>
      </c>
      <c r="EA103" s="297" t="str">
        <f ca="true">+IF(OFFSET('Hygiene Data'!$H$11,0,10*ROW('Hygiene Data'!H97))="","",OFFSET('Hygiene Data'!$H$11,0,10*ROW('Hygiene Data'!H97)))</f>
        <v/>
      </c>
      <c r="EB103" s="297" t="str">
        <f ca="true">+IF(OFFSET('Hygiene Data'!$H$12,0,10*ROW('Hygiene Data'!H97))="","",OFFSET('Hygiene Data'!$H$12,0,10*ROW('Hygiene Data'!H97)))</f>
        <v/>
      </c>
      <c r="EC103" s="297" t="str">
        <f ca="true">+IF(OFFSET('Hygiene Data'!$H$13,0,10*ROW('Hygiene Data'!H97))="","",OFFSET('Hygiene Data'!$H$13,0,10*ROW('Hygiene Data'!H97)))</f>
        <v/>
      </c>
      <c r="ED103" s="297" t="str">
        <f ca="true">+IF(OFFSET('Hygiene Data'!$I$11,0,10*ROW('Hygiene Data'!I97))="","",OFFSET('Hygiene Data'!$I$11,0,10*ROW('Hygiene Data'!I97)))</f>
        <v/>
      </c>
      <c r="EE103" s="297" t="str">
        <f ca="true">+IF(OFFSET('Hygiene Data'!$I$12,0,10*ROW('Hygiene Data'!I97))="","",OFFSET('Hygiene Data'!$I$12,0,10*ROW('Hygiene Data'!I97)))</f>
        <v/>
      </c>
      <c r="EF103" s="297"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53"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97"/>
      <c r="BS104" s="297" t="str">
        <f ca="true">+IF(OFFSET('Water Data'!$D$27,0,10*ROW('Water Data'!D98))="","",OFFSET('Water Data'!$D$27,0,10*ROW('Water Data'!D98)))</f>
        <v/>
      </c>
      <c r="BT104" s="297" t="str">
        <f ca="true">+IF(OFFSET('Water Data'!$D$28,0,10*ROW('Water Data'!D98))="","",OFFSET('Water Data'!$D$28,0,10*ROW('Water Data'!D98)))</f>
        <v/>
      </c>
      <c r="BU104" s="297" t="str">
        <f ca="true">+IF(OFFSET('Water Data'!$D$29,0,10*ROW('Water Data'!D98))="","",OFFSET('Water Data'!$D$29,0,10*ROW('Water Data'!D98)))</f>
        <v/>
      </c>
      <c r="BV104" s="297" t="str">
        <f ca="true">+IF(OFFSET('Water Data'!$E$27,0,10*ROW('Water Data'!E98))="","",OFFSET('Water Data'!$E$27,0,10*ROW('Water Data'!E98)))</f>
        <v/>
      </c>
      <c r="BW104" s="297" t="str">
        <f ca="true">+IF(OFFSET('Water Data'!$E$28,0,10*ROW('Water Data'!E98))="","",OFFSET('Water Data'!$E$28,0,10*ROW('Water Data'!E98)))</f>
        <v/>
      </c>
      <c r="BX104" s="297" t="str">
        <f ca="true">+IF(OFFSET('Water Data'!$E$29,0,10*ROW('Water Data'!E98))="","",OFFSET('Water Data'!$E$29,0,10*ROW('Water Data'!E98)))</f>
        <v/>
      </c>
      <c r="BY104" s="297" t="str">
        <f ca="true">+IF(OFFSET('Water Data'!$F$27,0,10*ROW('Water Data'!F98))="","",OFFSET('Water Data'!$F$27,0,10*ROW('Water Data'!F98)))</f>
        <v/>
      </c>
      <c r="BZ104" s="297" t="str">
        <f ca="true">+IF(OFFSET('Water Data'!$F$28,0,10*ROW('Water Data'!F98))="","",OFFSET('Water Data'!$F$28,0,10*ROW('Water Data'!F98)))</f>
        <v/>
      </c>
      <c r="CA104" s="297" t="str">
        <f ca="true">+IF(OFFSET('Water Data'!$F$29,0,10*ROW('Water Data'!F98))="","",OFFSET('Water Data'!$F$29,0,10*ROW('Water Data'!F98)))</f>
        <v/>
      </c>
      <c r="CB104" s="297" t="str">
        <f ca="true">+IF(OFFSET('Water Data'!$G$27,0,10*ROW('Water Data'!G98))="","",OFFSET('Water Data'!$G$27,0,10*ROW('Water Data'!G98)))</f>
        <v/>
      </c>
      <c r="CC104" s="297" t="str">
        <f ca="true">+IF(OFFSET('Water Data'!$G$28,0,10*ROW('Water Data'!G98))="","",OFFSET('Water Data'!$G$28,0,10*ROW('Water Data'!G98)))</f>
        <v/>
      </c>
      <c r="CD104" s="297" t="str">
        <f ca="true">+IF(OFFSET('Water Data'!$G$29,0,10*ROW('Water Data'!G98))="","",OFFSET('Water Data'!$G$29,0,10*ROW('Water Data'!G98)))</f>
        <v/>
      </c>
      <c r="CE104" s="297" t="str">
        <f ca="true">+IF(OFFSET('Water Data'!$H$27,0,10*ROW('Water Data'!H98))="","",OFFSET('Water Data'!$H$27,0,10*ROW('Water Data'!H98)))</f>
        <v/>
      </c>
      <c r="CF104" s="297" t="str">
        <f ca="true">+IF(OFFSET('Water Data'!$H$28,0,10*ROW('Water Data'!H98))="","",OFFSET('Water Data'!$H$28,0,10*ROW('Water Data'!H98)))</f>
        <v/>
      </c>
      <c r="CG104" s="297" t="str">
        <f ca="true">+IF(OFFSET('Water Data'!$H$29,0,10*ROW('Water Data'!H98))="","",OFFSET('Water Data'!$H$29,0,10*ROW('Water Data'!H98)))</f>
        <v/>
      </c>
      <c r="CH104" s="297" t="str">
        <f ca="true">+IF(OFFSET('Water Data'!$I$27,0,10*ROW('Water Data'!I98))="","",OFFSET('Water Data'!$I$27,0,10*ROW('Water Data'!I98)))</f>
        <v/>
      </c>
      <c r="CI104" s="297" t="str">
        <f ca="true">+IF(OFFSET('Water Data'!$I$28,0,10*ROW('Water Data'!I98))="","",OFFSET('Water Data'!$I$28,0,10*ROW('Water Data'!I98)))</f>
        <v/>
      </c>
      <c r="CJ104" s="297" t="str">
        <f ca="true">+IF(OFFSET('Water Data'!$I$29,0,10*ROW('Water Data'!I98))="","",OFFSET('Water Data'!$I$29,0,10*ROW('Water Data'!I98)))</f>
        <v/>
      </c>
      <c r="CK104" s="297" t="str">
        <f ca="true">+IF(OFFSET('Sanitation Data'!$D$28,0,10*ROW('Sanitation Data'!D98))="","",OFFSET('Sanitation Data'!$D$28,0,10*ROW('Sanitation Data'!D98)))</f>
        <v/>
      </c>
      <c r="CL104" s="297" t="str">
        <f ca="true">+IF(OFFSET('Sanitation Data'!$D$29,0,10*ROW('Sanitation Data'!D98))="","",OFFSET('Sanitation Data'!$D$29,0,10*ROW('Sanitation Data'!D98)))</f>
        <v/>
      </c>
      <c r="CM104" s="297" t="str">
        <f ca="true">+IF(OFFSET('Sanitation Data'!$D$30,0,10*ROW('Sanitation Data'!D98))="","",OFFSET('Sanitation Data'!$D$30,0,10*ROW('Sanitation Data'!D98)))</f>
        <v/>
      </c>
      <c r="CN104" s="297" t="str">
        <f ca="true">+IF(OFFSET('Sanitation Data'!$D$31,0,10*ROW('Sanitation Data'!D98))="","",OFFSET('Sanitation Data'!$D$31,0,10*ROW('Sanitation Data'!D98)))</f>
        <v/>
      </c>
      <c r="CO104" s="297" t="str">
        <f ca="true">+IF(OFFSET('Sanitation Data'!$D$32,0,10*ROW('Sanitation Data'!D98))="","",OFFSET('Sanitation Data'!$D$32,0,10*ROW('Sanitation Data'!D98)))</f>
        <v/>
      </c>
      <c r="CP104" s="297" t="str">
        <f ca="true">+IF(OFFSET('Sanitation Data'!$E$28,0,10*ROW('Sanitation Data'!E98))="","",OFFSET('Sanitation Data'!$E$28,0,10*ROW('Sanitation Data'!E98)))</f>
        <v/>
      </c>
      <c r="CQ104" s="297" t="str">
        <f ca="true">+IF(OFFSET('Sanitation Data'!$E$29,0,10*ROW('Sanitation Data'!E98))="","",OFFSET('Sanitation Data'!$E$29,0,10*ROW('Sanitation Data'!E98)))</f>
        <v/>
      </c>
      <c r="CR104" s="297" t="str">
        <f ca="true">+IF(OFFSET('Sanitation Data'!$E$30,0,10*ROW('Sanitation Data'!E98))="","",OFFSET('Sanitation Data'!$E$30,0,10*ROW('Sanitation Data'!E98)))</f>
        <v/>
      </c>
      <c r="CS104" s="297" t="str">
        <f ca="true">+IF(OFFSET('Sanitation Data'!$E$31,0,10*ROW('Sanitation Data'!E98))="","",OFFSET('Sanitation Data'!$E$31,0,10*ROW('Sanitation Data'!E98)))</f>
        <v/>
      </c>
      <c r="CT104" s="297" t="str">
        <f ca="true">+IF(OFFSET('Sanitation Data'!$E$32,0,10*ROW('Sanitation Data'!E98))="","",OFFSET('Sanitation Data'!$E$32,0,10*ROW('Sanitation Data'!E98)))</f>
        <v/>
      </c>
      <c r="CU104" s="297" t="str">
        <f ca="true">+IF(OFFSET('Sanitation Data'!$F$28,0,10*ROW('Sanitation Data'!F98))="","",OFFSET('Sanitation Data'!$F$28,0,10*ROW('Sanitation Data'!F98)))</f>
        <v/>
      </c>
      <c r="CV104" s="297" t="str">
        <f ca="true">+IF(OFFSET('Sanitation Data'!$F$29,0,10*ROW('Sanitation Data'!F98))="","",OFFSET('Sanitation Data'!$F$29,0,10*ROW('Sanitation Data'!F98)))</f>
        <v/>
      </c>
      <c r="CW104" s="297" t="str">
        <f ca="true">+IF(OFFSET('Sanitation Data'!$F$30,0,10*ROW('Sanitation Data'!F98))="","",OFFSET('Sanitation Data'!$F$30,0,10*ROW('Sanitation Data'!F98)))</f>
        <v/>
      </c>
      <c r="CX104" s="297" t="str">
        <f ca="true">+IF(OFFSET('Sanitation Data'!$F$31,0,10*ROW('Sanitation Data'!F98))="","",OFFSET('Sanitation Data'!$F$31,0,10*ROW('Sanitation Data'!F98)))</f>
        <v/>
      </c>
      <c r="CY104" s="297" t="str">
        <f ca="true">+IF(OFFSET('Sanitation Data'!$F$32,0,10*ROW('Sanitation Data'!F98))="","",OFFSET('Sanitation Data'!$F$32,0,10*ROW('Sanitation Data'!F98)))</f>
        <v/>
      </c>
      <c r="CZ104" s="297" t="str">
        <f ca="true">+IF(OFFSET('Sanitation Data'!$G$28,0,10*ROW('Sanitation Data'!G98))="","",OFFSET('Sanitation Data'!$G$28,0,10*ROW('Sanitation Data'!G98)))</f>
        <v/>
      </c>
      <c r="DA104" s="297" t="str">
        <f ca="true">+IF(OFFSET('Sanitation Data'!$G$29,0,10*ROW('Sanitation Data'!G98))="","",OFFSET('Sanitation Data'!$G$29,0,10*ROW('Sanitation Data'!G98)))</f>
        <v/>
      </c>
      <c r="DB104" s="297" t="str">
        <f ca="true">+IF(OFFSET('Sanitation Data'!$G$30,0,10*ROW('Sanitation Data'!G98))="","",OFFSET('Sanitation Data'!$G$30,0,10*ROW('Sanitation Data'!G98)))</f>
        <v/>
      </c>
      <c r="DC104" s="297" t="str">
        <f ca="true">+IF(OFFSET('Sanitation Data'!$G$31,0,10*ROW('Sanitation Data'!G98))="","",OFFSET('Sanitation Data'!$G$31,0,10*ROW('Sanitation Data'!G98)))</f>
        <v/>
      </c>
      <c r="DD104" s="297" t="str">
        <f ca="true">+IF(OFFSET('Sanitation Data'!$G$32,0,10*ROW('Sanitation Data'!G98))="","",OFFSET('Sanitation Data'!$G$32,0,10*ROW('Sanitation Data'!G98)))</f>
        <v/>
      </c>
      <c r="DE104" s="297" t="str">
        <f ca="true">+IF(OFFSET('Sanitation Data'!$H$28,0,10*ROW('Sanitation Data'!H98))="","",OFFSET('Sanitation Data'!$H$28,0,10*ROW('Sanitation Data'!H98)))</f>
        <v/>
      </c>
      <c r="DF104" s="297" t="str">
        <f ca="true">+IF(OFFSET('Sanitation Data'!$H$29,0,10*ROW('Sanitation Data'!H98))="","",OFFSET('Sanitation Data'!$H$29,0,10*ROW('Sanitation Data'!H98)))</f>
        <v/>
      </c>
      <c r="DG104" s="297" t="str">
        <f ca="true">+IF(OFFSET('Sanitation Data'!$H$30,0,10*ROW('Sanitation Data'!H98))="","",OFFSET('Sanitation Data'!$H$30,0,10*ROW('Sanitation Data'!H98)))</f>
        <v/>
      </c>
      <c r="DH104" s="297" t="str">
        <f ca="true">+IF(OFFSET('Sanitation Data'!$H$31,0,10*ROW('Sanitation Data'!H98))="","",OFFSET('Sanitation Data'!$H$31,0,10*ROW('Sanitation Data'!H98)))</f>
        <v/>
      </c>
      <c r="DI104" s="297" t="str">
        <f ca="true">+IF(OFFSET('Sanitation Data'!$H$32,0,10*ROW('Sanitation Data'!H98))="","",OFFSET('Sanitation Data'!$H$32,0,10*ROW('Sanitation Data'!H98)))</f>
        <v/>
      </c>
      <c r="DJ104" s="297" t="str">
        <f ca="true">+IF(OFFSET('Sanitation Data'!$I$28,0,10*ROW('Sanitation Data'!I98))="","",OFFSET('Sanitation Data'!$I$28,0,10*ROW('Sanitation Data'!I98)))</f>
        <v/>
      </c>
      <c r="DK104" s="297" t="str">
        <f ca="true">+IF(OFFSET('Sanitation Data'!$I$29,0,10*ROW('Sanitation Data'!I98))="","",OFFSET('Sanitation Data'!$I$29,0,10*ROW('Sanitation Data'!I98)))</f>
        <v/>
      </c>
      <c r="DL104" s="297" t="str">
        <f ca="true">+IF(OFFSET('Sanitation Data'!$I$30,0,10*ROW('Sanitation Data'!I98))="","",OFFSET('Sanitation Data'!$I$30,0,10*ROW('Sanitation Data'!I98)))</f>
        <v/>
      </c>
      <c r="DM104" s="297" t="str">
        <f ca="true">+IF(OFFSET('Sanitation Data'!$I$31,0,10*ROW('Sanitation Data'!I98))="","",OFFSET('Sanitation Data'!$I$31,0,10*ROW('Sanitation Data'!I98)))</f>
        <v/>
      </c>
      <c r="DN104" s="297" t="str">
        <f ca="true">+IF(OFFSET('Sanitation Data'!$I$32,0,10*ROW('Sanitation Data'!I98))="","",OFFSET('Sanitation Data'!$I$32,0,10*ROW('Sanitation Data'!I98)))</f>
        <v/>
      </c>
      <c r="DO104" s="297" t="str">
        <f ca="true">+IF(OFFSET('Hygiene Data'!$D$11,0,10*ROW('Hygiene Data'!D98))="","",OFFSET('Hygiene Data'!$D$11,0,10*ROW('Hygiene Data'!D98)))</f>
        <v/>
      </c>
      <c r="DP104" s="297" t="str">
        <f ca="true">+IF(OFFSET('Hygiene Data'!$D$12,0,10*ROW('Hygiene Data'!D98))="","",OFFSET('Hygiene Data'!$D$12,0,10*ROW('Hygiene Data'!D98)))</f>
        <v/>
      </c>
      <c r="DQ104" s="297" t="str">
        <f ca="true">+IF(OFFSET('Hygiene Data'!$D$13,0,10*ROW('Hygiene Data'!D98))="","",OFFSET('Hygiene Data'!$D$13,0,10*ROW('Hygiene Data'!D98)))</f>
        <v/>
      </c>
      <c r="DR104" s="297" t="str">
        <f ca="true">+IF(OFFSET('Hygiene Data'!$E$11,0,10*ROW('Hygiene Data'!E98))="","",OFFSET('Hygiene Data'!$E$11,0,10*ROW('Hygiene Data'!E98)))</f>
        <v/>
      </c>
      <c r="DS104" s="297" t="str">
        <f ca="true">+IF(OFFSET('Hygiene Data'!$E$12,0,10*ROW('Hygiene Data'!E98))="","",OFFSET('Hygiene Data'!$E$12,0,10*ROW('Hygiene Data'!E98)))</f>
        <v/>
      </c>
      <c r="DT104" s="297" t="str">
        <f ca="true">+IF(OFFSET('Hygiene Data'!$E$13,0,10*ROW('Hygiene Data'!E98))="","",OFFSET('Hygiene Data'!$E$13,0,10*ROW('Hygiene Data'!E98)))</f>
        <v/>
      </c>
      <c r="DU104" s="297" t="str">
        <f ca="true">+IF(OFFSET('Hygiene Data'!$F$11,0,10*ROW('Hygiene Data'!F98))="","",OFFSET('Hygiene Data'!$F$11,0,10*ROW('Hygiene Data'!F98)))</f>
        <v/>
      </c>
      <c r="DV104" s="297" t="str">
        <f ca="true">+IF(OFFSET('Hygiene Data'!$F$12,0,10*ROW('Hygiene Data'!F98))="","",OFFSET('Hygiene Data'!$F$12,0,10*ROW('Hygiene Data'!F98)))</f>
        <v/>
      </c>
      <c r="DW104" s="297" t="str">
        <f ca="true">+IF(OFFSET('Hygiene Data'!$F$13,0,10*ROW('Hygiene Data'!F98))="","",OFFSET('Hygiene Data'!$F$13,0,10*ROW('Hygiene Data'!F98)))</f>
        <v/>
      </c>
      <c r="DX104" s="297" t="str">
        <f ca="true">+IF(OFFSET('Hygiene Data'!$G$11,0,10*ROW('Hygiene Data'!G98))="","",OFFSET('Hygiene Data'!$G$11,0,10*ROW('Hygiene Data'!G98)))</f>
        <v/>
      </c>
      <c r="DY104" s="297" t="str">
        <f ca="true">+IF(OFFSET('Hygiene Data'!$G$12,0,10*ROW('Hygiene Data'!G98))="","",OFFSET('Hygiene Data'!$G$12,0,10*ROW('Hygiene Data'!G98)))</f>
        <v/>
      </c>
      <c r="DZ104" s="297" t="str">
        <f ca="true">+IF(OFFSET('Hygiene Data'!$G$13,0,10*ROW('Hygiene Data'!G98))="","",OFFSET('Hygiene Data'!$G$13,0,10*ROW('Hygiene Data'!G98)))</f>
        <v/>
      </c>
      <c r="EA104" s="297" t="str">
        <f ca="true">+IF(OFFSET('Hygiene Data'!$H$11,0,10*ROW('Hygiene Data'!H98))="","",OFFSET('Hygiene Data'!$H$11,0,10*ROW('Hygiene Data'!H98)))</f>
        <v/>
      </c>
      <c r="EB104" s="297" t="str">
        <f ca="true">+IF(OFFSET('Hygiene Data'!$H$12,0,10*ROW('Hygiene Data'!H98))="","",OFFSET('Hygiene Data'!$H$12,0,10*ROW('Hygiene Data'!H98)))</f>
        <v/>
      </c>
      <c r="EC104" s="297" t="str">
        <f ca="true">+IF(OFFSET('Hygiene Data'!$H$13,0,10*ROW('Hygiene Data'!H98))="","",OFFSET('Hygiene Data'!$H$13,0,10*ROW('Hygiene Data'!H98)))</f>
        <v/>
      </c>
      <c r="ED104" s="297" t="str">
        <f ca="true">+IF(OFFSET('Hygiene Data'!$I$11,0,10*ROW('Hygiene Data'!I98))="","",OFFSET('Hygiene Data'!$I$11,0,10*ROW('Hygiene Data'!I98)))</f>
        <v/>
      </c>
      <c r="EE104" s="297" t="str">
        <f ca="true">+IF(OFFSET('Hygiene Data'!$I$12,0,10*ROW('Hygiene Data'!I98))="","",OFFSET('Hygiene Data'!$I$12,0,10*ROW('Hygiene Data'!I98)))</f>
        <v/>
      </c>
      <c r="EF104" s="297"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53"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97"/>
      <c r="BS105" s="297" t="str">
        <f ca="true">+IF(OFFSET('Water Data'!$D$27,0,10*ROW('Water Data'!D99))="","",OFFSET('Water Data'!$D$27,0,10*ROW('Water Data'!D99)))</f>
        <v/>
      </c>
      <c r="BT105" s="297" t="str">
        <f ca="true">+IF(OFFSET('Water Data'!$D$28,0,10*ROW('Water Data'!D99))="","",OFFSET('Water Data'!$D$28,0,10*ROW('Water Data'!D99)))</f>
        <v/>
      </c>
      <c r="BU105" s="297" t="str">
        <f ca="true">+IF(OFFSET('Water Data'!$D$29,0,10*ROW('Water Data'!D99))="","",OFFSET('Water Data'!$D$29,0,10*ROW('Water Data'!D99)))</f>
        <v/>
      </c>
      <c r="BV105" s="297" t="str">
        <f ca="true">+IF(OFFSET('Water Data'!$E$27,0,10*ROW('Water Data'!E99))="","",OFFSET('Water Data'!$E$27,0,10*ROW('Water Data'!E99)))</f>
        <v/>
      </c>
      <c r="BW105" s="297" t="str">
        <f ca="true">+IF(OFFSET('Water Data'!$E$28,0,10*ROW('Water Data'!E99))="","",OFFSET('Water Data'!$E$28,0,10*ROW('Water Data'!E99)))</f>
        <v/>
      </c>
      <c r="BX105" s="297" t="str">
        <f ca="true">+IF(OFFSET('Water Data'!$E$29,0,10*ROW('Water Data'!E99))="","",OFFSET('Water Data'!$E$29,0,10*ROW('Water Data'!E99)))</f>
        <v/>
      </c>
      <c r="BY105" s="297" t="str">
        <f ca="true">+IF(OFFSET('Water Data'!$F$27,0,10*ROW('Water Data'!F99))="","",OFFSET('Water Data'!$F$27,0,10*ROW('Water Data'!F99)))</f>
        <v/>
      </c>
      <c r="BZ105" s="297" t="str">
        <f ca="true">+IF(OFFSET('Water Data'!$F$28,0,10*ROW('Water Data'!F99))="","",OFFSET('Water Data'!$F$28,0,10*ROW('Water Data'!F99)))</f>
        <v/>
      </c>
      <c r="CA105" s="297" t="str">
        <f ca="true">+IF(OFFSET('Water Data'!$F$29,0,10*ROW('Water Data'!F99))="","",OFFSET('Water Data'!$F$29,0,10*ROW('Water Data'!F99)))</f>
        <v/>
      </c>
      <c r="CB105" s="297" t="str">
        <f ca="true">+IF(OFFSET('Water Data'!$G$27,0,10*ROW('Water Data'!G99))="","",OFFSET('Water Data'!$G$27,0,10*ROW('Water Data'!G99)))</f>
        <v/>
      </c>
      <c r="CC105" s="297" t="str">
        <f ca="true">+IF(OFFSET('Water Data'!$G$28,0,10*ROW('Water Data'!G99))="","",OFFSET('Water Data'!$G$28,0,10*ROW('Water Data'!G99)))</f>
        <v/>
      </c>
      <c r="CD105" s="297" t="str">
        <f ca="true">+IF(OFFSET('Water Data'!$G$29,0,10*ROW('Water Data'!G99))="","",OFFSET('Water Data'!$G$29,0,10*ROW('Water Data'!G99)))</f>
        <v/>
      </c>
      <c r="CE105" s="297" t="str">
        <f ca="true">+IF(OFFSET('Water Data'!$H$27,0,10*ROW('Water Data'!H99))="","",OFFSET('Water Data'!$H$27,0,10*ROW('Water Data'!H99)))</f>
        <v/>
      </c>
      <c r="CF105" s="297" t="str">
        <f ca="true">+IF(OFFSET('Water Data'!$H$28,0,10*ROW('Water Data'!H99))="","",OFFSET('Water Data'!$H$28,0,10*ROW('Water Data'!H99)))</f>
        <v/>
      </c>
      <c r="CG105" s="297" t="str">
        <f ca="true">+IF(OFFSET('Water Data'!$H$29,0,10*ROW('Water Data'!H99))="","",OFFSET('Water Data'!$H$29,0,10*ROW('Water Data'!H99)))</f>
        <v/>
      </c>
      <c r="CH105" s="297" t="str">
        <f ca="true">+IF(OFFSET('Water Data'!$I$27,0,10*ROW('Water Data'!I99))="","",OFFSET('Water Data'!$I$27,0,10*ROW('Water Data'!I99)))</f>
        <v/>
      </c>
      <c r="CI105" s="297" t="str">
        <f ca="true">+IF(OFFSET('Water Data'!$I$28,0,10*ROW('Water Data'!I99))="","",OFFSET('Water Data'!$I$28,0,10*ROW('Water Data'!I99)))</f>
        <v/>
      </c>
      <c r="CJ105" s="297" t="str">
        <f ca="true">+IF(OFFSET('Water Data'!$I$29,0,10*ROW('Water Data'!I99))="","",OFFSET('Water Data'!$I$29,0,10*ROW('Water Data'!I99)))</f>
        <v/>
      </c>
      <c r="CK105" s="297" t="str">
        <f ca="true">+IF(OFFSET('Sanitation Data'!$D$28,0,10*ROW('Sanitation Data'!D99))="","",OFFSET('Sanitation Data'!$D$28,0,10*ROW('Sanitation Data'!D99)))</f>
        <v/>
      </c>
      <c r="CL105" s="297" t="str">
        <f ca="true">+IF(OFFSET('Sanitation Data'!$D$29,0,10*ROW('Sanitation Data'!D99))="","",OFFSET('Sanitation Data'!$D$29,0,10*ROW('Sanitation Data'!D99)))</f>
        <v/>
      </c>
      <c r="CM105" s="297" t="str">
        <f ca="true">+IF(OFFSET('Sanitation Data'!$D$30,0,10*ROW('Sanitation Data'!D99))="","",OFFSET('Sanitation Data'!$D$30,0,10*ROW('Sanitation Data'!D99)))</f>
        <v/>
      </c>
      <c r="CN105" s="297" t="str">
        <f ca="true">+IF(OFFSET('Sanitation Data'!$D$31,0,10*ROW('Sanitation Data'!D99))="","",OFFSET('Sanitation Data'!$D$31,0,10*ROW('Sanitation Data'!D99)))</f>
        <v/>
      </c>
      <c r="CO105" s="297" t="str">
        <f ca="true">+IF(OFFSET('Sanitation Data'!$D$32,0,10*ROW('Sanitation Data'!D99))="","",OFFSET('Sanitation Data'!$D$32,0,10*ROW('Sanitation Data'!D99)))</f>
        <v/>
      </c>
      <c r="CP105" s="297" t="str">
        <f ca="true">+IF(OFFSET('Sanitation Data'!$E$28,0,10*ROW('Sanitation Data'!E99))="","",OFFSET('Sanitation Data'!$E$28,0,10*ROW('Sanitation Data'!E99)))</f>
        <v/>
      </c>
      <c r="CQ105" s="297" t="str">
        <f ca="true">+IF(OFFSET('Sanitation Data'!$E$29,0,10*ROW('Sanitation Data'!E99))="","",OFFSET('Sanitation Data'!$E$29,0,10*ROW('Sanitation Data'!E99)))</f>
        <v/>
      </c>
      <c r="CR105" s="297" t="str">
        <f ca="true">+IF(OFFSET('Sanitation Data'!$E$30,0,10*ROW('Sanitation Data'!E99))="","",OFFSET('Sanitation Data'!$E$30,0,10*ROW('Sanitation Data'!E99)))</f>
        <v/>
      </c>
      <c r="CS105" s="297" t="str">
        <f ca="true">+IF(OFFSET('Sanitation Data'!$E$31,0,10*ROW('Sanitation Data'!E99))="","",OFFSET('Sanitation Data'!$E$31,0,10*ROW('Sanitation Data'!E99)))</f>
        <v/>
      </c>
      <c r="CT105" s="297" t="str">
        <f ca="true">+IF(OFFSET('Sanitation Data'!$E$32,0,10*ROW('Sanitation Data'!E99))="","",OFFSET('Sanitation Data'!$E$32,0,10*ROW('Sanitation Data'!E99)))</f>
        <v/>
      </c>
      <c r="CU105" s="297" t="str">
        <f ca="true">+IF(OFFSET('Sanitation Data'!$F$28,0,10*ROW('Sanitation Data'!F99))="","",OFFSET('Sanitation Data'!$F$28,0,10*ROW('Sanitation Data'!F99)))</f>
        <v/>
      </c>
      <c r="CV105" s="297" t="str">
        <f ca="true">+IF(OFFSET('Sanitation Data'!$F$29,0,10*ROW('Sanitation Data'!F99))="","",OFFSET('Sanitation Data'!$F$29,0,10*ROW('Sanitation Data'!F99)))</f>
        <v/>
      </c>
      <c r="CW105" s="297" t="str">
        <f ca="true">+IF(OFFSET('Sanitation Data'!$F$30,0,10*ROW('Sanitation Data'!F99))="","",OFFSET('Sanitation Data'!$F$30,0,10*ROW('Sanitation Data'!F99)))</f>
        <v/>
      </c>
      <c r="CX105" s="297" t="str">
        <f ca="true">+IF(OFFSET('Sanitation Data'!$F$31,0,10*ROW('Sanitation Data'!F99))="","",OFFSET('Sanitation Data'!$F$31,0,10*ROW('Sanitation Data'!F99)))</f>
        <v/>
      </c>
      <c r="CY105" s="297" t="str">
        <f ca="true">+IF(OFFSET('Sanitation Data'!$F$32,0,10*ROW('Sanitation Data'!F99))="","",OFFSET('Sanitation Data'!$F$32,0,10*ROW('Sanitation Data'!F99)))</f>
        <v/>
      </c>
      <c r="CZ105" s="297" t="str">
        <f ca="true">+IF(OFFSET('Sanitation Data'!$G$28,0,10*ROW('Sanitation Data'!G99))="","",OFFSET('Sanitation Data'!$G$28,0,10*ROW('Sanitation Data'!G99)))</f>
        <v/>
      </c>
      <c r="DA105" s="297" t="str">
        <f ca="true">+IF(OFFSET('Sanitation Data'!$G$29,0,10*ROW('Sanitation Data'!G99))="","",OFFSET('Sanitation Data'!$G$29,0,10*ROW('Sanitation Data'!G99)))</f>
        <v/>
      </c>
      <c r="DB105" s="297" t="str">
        <f ca="true">+IF(OFFSET('Sanitation Data'!$G$30,0,10*ROW('Sanitation Data'!G99))="","",OFFSET('Sanitation Data'!$G$30,0,10*ROW('Sanitation Data'!G99)))</f>
        <v/>
      </c>
      <c r="DC105" s="297" t="str">
        <f ca="true">+IF(OFFSET('Sanitation Data'!$G$31,0,10*ROW('Sanitation Data'!G99))="","",OFFSET('Sanitation Data'!$G$31,0,10*ROW('Sanitation Data'!G99)))</f>
        <v/>
      </c>
      <c r="DD105" s="297" t="str">
        <f ca="true">+IF(OFFSET('Sanitation Data'!$G$32,0,10*ROW('Sanitation Data'!G99))="","",OFFSET('Sanitation Data'!$G$32,0,10*ROW('Sanitation Data'!G99)))</f>
        <v/>
      </c>
      <c r="DE105" s="297" t="str">
        <f ca="true">+IF(OFFSET('Sanitation Data'!$H$28,0,10*ROW('Sanitation Data'!H99))="","",OFFSET('Sanitation Data'!$H$28,0,10*ROW('Sanitation Data'!H99)))</f>
        <v/>
      </c>
      <c r="DF105" s="297" t="str">
        <f ca="true">+IF(OFFSET('Sanitation Data'!$H$29,0,10*ROW('Sanitation Data'!H99))="","",OFFSET('Sanitation Data'!$H$29,0,10*ROW('Sanitation Data'!H99)))</f>
        <v/>
      </c>
      <c r="DG105" s="297" t="str">
        <f ca="true">+IF(OFFSET('Sanitation Data'!$H$30,0,10*ROW('Sanitation Data'!H99))="","",OFFSET('Sanitation Data'!$H$30,0,10*ROW('Sanitation Data'!H99)))</f>
        <v/>
      </c>
      <c r="DH105" s="297" t="str">
        <f ca="true">+IF(OFFSET('Sanitation Data'!$H$31,0,10*ROW('Sanitation Data'!H99))="","",OFFSET('Sanitation Data'!$H$31,0,10*ROW('Sanitation Data'!H99)))</f>
        <v/>
      </c>
      <c r="DI105" s="297" t="str">
        <f ca="true">+IF(OFFSET('Sanitation Data'!$H$32,0,10*ROW('Sanitation Data'!H99))="","",OFFSET('Sanitation Data'!$H$32,0,10*ROW('Sanitation Data'!H99)))</f>
        <v/>
      </c>
      <c r="DJ105" s="297" t="str">
        <f ca="true">+IF(OFFSET('Sanitation Data'!$I$28,0,10*ROW('Sanitation Data'!I99))="","",OFFSET('Sanitation Data'!$I$28,0,10*ROW('Sanitation Data'!I99)))</f>
        <v/>
      </c>
      <c r="DK105" s="297" t="str">
        <f ca="true">+IF(OFFSET('Sanitation Data'!$I$29,0,10*ROW('Sanitation Data'!I99))="","",OFFSET('Sanitation Data'!$I$29,0,10*ROW('Sanitation Data'!I99)))</f>
        <v/>
      </c>
      <c r="DL105" s="297" t="str">
        <f ca="true">+IF(OFFSET('Sanitation Data'!$I$30,0,10*ROW('Sanitation Data'!I99))="","",OFFSET('Sanitation Data'!$I$30,0,10*ROW('Sanitation Data'!I99)))</f>
        <v/>
      </c>
      <c r="DM105" s="297" t="str">
        <f ca="true">+IF(OFFSET('Sanitation Data'!$I$31,0,10*ROW('Sanitation Data'!I99))="","",OFFSET('Sanitation Data'!$I$31,0,10*ROW('Sanitation Data'!I99)))</f>
        <v/>
      </c>
      <c r="DN105" s="297" t="str">
        <f ca="true">+IF(OFFSET('Sanitation Data'!$I$32,0,10*ROW('Sanitation Data'!I99))="","",OFFSET('Sanitation Data'!$I$32,0,10*ROW('Sanitation Data'!I99)))</f>
        <v/>
      </c>
      <c r="DO105" s="297" t="str">
        <f ca="true">+IF(OFFSET('Hygiene Data'!$D$11,0,10*ROW('Hygiene Data'!D99))="","",OFFSET('Hygiene Data'!$D$11,0,10*ROW('Hygiene Data'!D99)))</f>
        <v/>
      </c>
      <c r="DP105" s="297" t="str">
        <f ca="true">+IF(OFFSET('Hygiene Data'!$D$12,0,10*ROW('Hygiene Data'!D99))="","",OFFSET('Hygiene Data'!$D$12,0,10*ROW('Hygiene Data'!D99)))</f>
        <v/>
      </c>
      <c r="DQ105" s="297" t="str">
        <f ca="true">+IF(OFFSET('Hygiene Data'!$D$13,0,10*ROW('Hygiene Data'!D99))="","",OFFSET('Hygiene Data'!$D$13,0,10*ROW('Hygiene Data'!D99)))</f>
        <v/>
      </c>
      <c r="DR105" s="297" t="str">
        <f ca="true">+IF(OFFSET('Hygiene Data'!$E$11,0,10*ROW('Hygiene Data'!E99))="","",OFFSET('Hygiene Data'!$E$11,0,10*ROW('Hygiene Data'!E99)))</f>
        <v/>
      </c>
      <c r="DS105" s="297" t="str">
        <f ca="true">+IF(OFFSET('Hygiene Data'!$E$12,0,10*ROW('Hygiene Data'!E99))="","",OFFSET('Hygiene Data'!$E$12,0,10*ROW('Hygiene Data'!E99)))</f>
        <v/>
      </c>
      <c r="DT105" s="297" t="str">
        <f ca="true">+IF(OFFSET('Hygiene Data'!$E$13,0,10*ROW('Hygiene Data'!E99))="","",OFFSET('Hygiene Data'!$E$13,0,10*ROW('Hygiene Data'!E99)))</f>
        <v/>
      </c>
      <c r="DU105" s="297" t="str">
        <f ca="true">+IF(OFFSET('Hygiene Data'!$F$11,0,10*ROW('Hygiene Data'!F99))="","",OFFSET('Hygiene Data'!$F$11,0,10*ROW('Hygiene Data'!F99)))</f>
        <v/>
      </c>
      <c r="DV105" s="297" t="str">
        <f ca="true">+IF(OFFSET('Hygiene Data'!$F$12,0,10*ROW('Hygiene Data'!F99))="","",OFFSET('Hygiene Data'!$F$12,0,10*ROW('Hygiene Data'!F99)))</f>
        <v/>
      </c>
      <c r="DW105" s="297" t="str">
        <f ca="true">+IF(OFFSET('Hygiene Data'!$F$13,0,10*ROW('Hygiene Data'!F99))="","",OFFSET('Hygiene Data'!$F$13,0,10*ROW('Hygiene Data'!F99)))</f>
        <v/>
      </c>
      <c r="DX105" s="297" t="str">
        <f ca="true">+IF(OFFSET('Hygiene Data'!$G$11,0,10*ROW('Hygiene Data'!G99))="","",OFFSET('Hygiene Data'!$G$11,0,10*ROW('Hygiene Data'!G99)))</f>
        <v/>
      </c>
      <c r="DY105" s="297" t="str">
        <f ca="true">+IF(OFFSET('Hygiene Data'!$G$12,0,10*ROW('Hygiene Data'!G99))="","",OFFSET('Hygiene Data'!$G$12,0,10*ROW('Hygiene Data'!G99)))</f>
        <v/>
      </c>
      <c r="DZ105" s="297" t="str">
        <f ca="true">+IF(OFFSET('Hygiene Data'!$G$13,0,10*ROW('Hygiene Data'!G99))="","",OFFSET('Hygiene Data'!$G$13,0,10*ROW('Hygiene Data'!G99)))</f>
        <v/>
      </c>
      <c r="EA105" s="297" t="str">
        <f ca="true">+IF(OFFSET('Hygiene Data'!$H$11,0,10*ROW('Hygiene Data'!H99))="","",OFFSET('Hygiene Data'!$H$11,0,10*ROW('Hygiene Data'!H99)))</f>
        <v/>
      </c>
      <c r="EB105" s="297" t="str">
        <f ca="true">+IF(OFFSET('Hygiene Data'!$H$12,0,10*ROW('Hygiene Data'!H99))="","",OFFSET('Hygiene Data'!$H$12,0,10*ROW('Hygiene Data'!H99)))</f>
        <v/>
      </c>
      <c r="EC105" s="297" t="str">
        <f ca="true">+IF(OFFSET('Hygiene Data'!$H$13,0,10*ROW('Hygiene Data'!H99))="","",OFFSET('Hygiene Data'!$H$13,0,10*ROW('Hygiene Data'!H99)))</f>
        <v/>
      </c>
      <c r="ED105" s="297" t="str">
        <f ca="true">+IF(OFFSET('Hygiene Data'!$I$11,0,10*ROW('Hygiene Data'!I99))="","",OFFSET('Hygiene Data'!$I$11,0,10*ROW('Hygiene Data'!I99)))</f>
        <v/>
      </c>
      <c r="EE105" s="297" t="str">
        <f ca="true">+IF(OFFSET('Hygiene Data'!$I$12,0,10*ROW('Hygiene Data'!I99))="","",OFFSET('Hygiene Data'!$I$12,0,10*ROW('Hygiene Data'!I99)))</f>
        <v/>
      </c>
      <c r="EF105" s="297"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53"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97"/>
      <c r="BS106" s="297" t="str">
        <f ca="true">+IF(OFFSET('Water Data'!$D$27,0,10*ROW('Water Data'!D100))="","",OFFSET('Water Data'!$D$27,0,10*ROW('Water Data'!D100)))</f>
        <v/>
      </c>
      <c r="BT106" s="297" t="str">
        <f ca="true">+IF(OFFSET('Water Data'!$D$28,0,10*ROW('Water Data'!D100))="","",OFFSET('Water Data'!$D$28,0,10*ROW('Water Data'!D100)))</f>
        <v/>
      </c>
      <c r="BU106" s="297" t="str">
        <f ca="true">+IF(OFFSET('Water Data'!$D$29,0,10*ROW('Water Data'!D100))="","",OFFSET('Water Data'!$D$29,0,10*ROW('Water Data'!D100)))</f>
        <v/>
      </c>
      <c r="BV106" s="297" t="str">
        <f ca="true">+IF(OFFSET('Water Data'!$E$27,0,10*ROW('Water Data'!E100))="","",OFFSET('Water Data'!$E$27,0,10*ROW('Water Data'!E100)))</f>
        <v/>
      </c>
      <c r="BW106" s="297" t="str">
        <f ca="true">+IF(OFFSET('Water Data'!$E$28,0,10*ROW('Water Data'!E100))="","",OFFSET('Water Data'!$E$28,0,10*ROW('Water Data'!E100)))</f>
        <v/>
      </c>
      <c r="BX106" s="297" t="str">
        <f ca="true">+IF(OFFSET('Water Data'!$E$29,0,10*ROW('Water Data'!E100))="","",OFFSET('Water Data'!$E$29,0,10*ROW('Water Data'!E100)))</f>
        <v/>
      </c>
      <c r="BY106" s="297" t="str">
        <f ca="true">+IF(OFFSET('Water Data'!$F$27,0,10*ROW('Water Data'!F100))="","",OFFSET('Water Data'!$F$27,0,10*ROW('Water Data'!F100)))</f>
        <v/>
      </c>
      <c r="BZ106" s="297" t="str">
        <f ca="true">+IF(OFFSET('Water Data'!$F$28,0,10*ROW('Water Data'!F100))="","",OFFSET('Water Data'!$F$28,0,10*ROW('Water Data'!F100)))</f>
        <v/>
      </c>
      <c r="CA106" s="297" t="str">
        <f ca="true">+IF(OFFSET('Water Data'!$F$29,0,10*ROW('Water Data'!F100))="","",OFFSET('Water Data'!$F$29,0,10*ROW('Water Data'!F100)))</f>
        <v/>
      </c>
      <c r="CB106" s="297" t="str">
        <f ca="true">+IF(OFFSET('Water Data'!$G$27,0,10*ROW('Water Data'!G100))="","",OFFSET('Water Data'!$G$27,0,10*ROW('Water Data'!G100)))</f>
        <v/>
      </c>
      <c r="CC106" s="297" t="str">
        <f ca="true">+IF(OFFSET('Water Data'!$G$28,0,10*ROW('Water Data'!G100))="","",OFFSET('Water Data'!$G$28,0,10*ROW('Water Data'!G100)))</f>
        <v/>
      </c>
      <c r="CD106" s="297" t="str">
        <f ca="true">+IF(OFFSET('Water Data'!$G$29,0,10*ROW('Water Data'!G100))="","",OFFSET('Water Data'!$G$29,0,10*ROW('Water Data'!G100)))</f>
        <v/>
      </c>
      <c r="CE106" s="297" t="str">
        <f ca="true">+IF(OFFSET('Water Data'!$H$27,0,10*ROW('Water Data'!H100))="","",OFFSET('Water Data'!$H$27,0,10*ROW('Water Data'!H100)))</f>
        <v/>
      </c>
      <c r="CF106" s="297" t="str">
        <f ca="true">+IF(OFFSET('Water Data'!$H$28,0,10*ROW('Water Data'!H100))="","",OFFSET('Water Data'!$H$28,0,10*ROW('Water Data'!H100)))</f>
        <v/>
      </c>
      <c r="CG106" s="297" t="str">
        <f ca="true">+IF(OFFSET('Water Data'!$H$29,0,10*ROW('Water Data'!H100))="","",OFFSET('Water Data'!$H$29,0,10*ROW('Water Data'!H100)))</f>
        <v/>
      </c>
      <c r="CH106" s="297" t="str">
        <f ca="true">+IF(OFFSET('Water Data'!$I$27,0,10*ROW('Water Data'!I100))="","",OFFSET('Water Data'!$I$27,0,10*ROW('Water Data'!I100)))</f>
        <v/>
      </c>
      <c r="CI106" s="297" t="str">
        <f ca="true">+IF(OFFSET('Water Data'!$I$28,0,10*ROW('Water Data'!I100))="","",OFFSET('Water Data'!$I$28,0,10*ROW('Water Data'!I100)))</f>
        <v/>
      </c>
      <c r="CJ106" s="297" t="str">
        <f ca="true">+IF(OFFSET('Water Data'!$I$29,0,10*ROW('Water Data'!I100))="","",OFFSET('Water Data'!$I$29,0,10*ROW('Water Data'!I100)))</f>
        <v/>
      </c>
      <c r="CK106" s="297" t="str">
        <f ca="true">+IF(OFFSET('Sanitation Data'!$D$28,0,10*ROW('Sanitation Data'!D100))="","",OFFSET('Sanitation Data'!$D$28,0,10*ROW('Sanitation Data'!D100)))</f>
        <v/>
      </c>
      <c r="CL106" s="297" t="str">
        <f ca="true">+IF(OFFSET('Sanitation Data'!$D$29,0,10*ROW('Sanitation Data'!D100))="","",OFFSET('Sanitation Data'!$D$29,0,10*ROW('Sanitation Data'!D100)))</f>
        <v/>
      </c>
      <c r="CM106" s="297" t="str">
        <f ca="true">+IF(OFFSET('Sanitation Data'!$D$30,0,10*ROW('Sanitation Data'!D100))="","",OFFSET('Sanitation Data'!$D$30,0,10*ROW('Sanitation Data'!D100)))</f>
        <v/>
      </c>
      <c r="CN106" s="297" t="str">
        <f ca="true">+IF(OFFSET('Sanitation Data'!$D$31,0,10*ROW('Sanitation Data'!D100))="","",OFFSET('Sanitation Data'!$D$31,0,10*ROW('Sanitation Data'!D100)))</f>
        <v/>
      </c>
      <c r="CO106" s="297" t="str">
        <f ca="true">+IF(OFFSET('Sanitation Data'!$D$32,0,10*ROW('Sanitation Data'!D100))="","",OFFSET('Sanitation Data'!$D$32,0,10*ROW('Sanitation Data'!D100)))</f>
        <v/>
      </c>
      <c r="CP106" s="297" t="str">
        <f ca="true">+IF(OFFSET('Sanitation Data'!$E$28,0,10*ROW('Sanitation Data'!E100))="","",OFFSET('Sanitation Data'!$E$28,0,10*ROW('Sanitation Data'!E100)))</f>
        <v/>
      </c>
      <c r="CQ106" s="297" t="str">
        <f ca="true">+IF(OFFSET('Sanitation Data'!$E$29,0,10*ROW('Sanitation Data'!E100))="","",OFFSET('Sanitation Data'!$E$29,0,10*ROW('Sanitation Data'!E100)))</f>
        <v/>
      </c>
      <c r="CR106" s="297" t="str">
        <f ca="true">+IF(OFFSET('Sanitation Data'!$E$30,0,10*ROW('Sanitation Data'!E100))="","",OFFSET('Sanitation Data'!$E$30,0,10*ROW('Sanitation Data'!E100)))</f>
        <v/>
      </c>
      <c r="CS106" s="297" t="str">
        <f ca="true">+IF(OFFSET('Sanitation Data'!$E$31,0,10*ROW('Sanitation Data'!E100))="","",OFFSET('Sanitation Data'!$E$31,0,10*ROW('Sanitation Data'!E100)))</f>
        <v/>
      </c>
      <c r="CT106" s="297" t="str">
        <f ca="true">+IF(OFFSET('Sanitation Data'!$E$32,0,10*ROW('Sanitation Data'!E100))="","",OFFSET('Sanitation Data'!$E$32,0,10*ROW('Sanitation Data'!E100)))</f>
        <v/>
      </c>
      <c r="CU106" s="297" t="str">
        <f ca="true">+IF(OFFSET('Sanitation Data'!$F$28,0,10*ROW('Sanitation Data'!F100))="","",OFFSET('Sanitation Data'!$F$28,0,10*ROW('Sanitation Data'!F100)))</f>
        <v/>
      </c>
      <c r="CV106" s="297" t="str">
        <f ca="true">+IF(OFFSET('Sanitation Data'!$F$29,0,10*ROW('Sanitation Data'!F100))="","",OFFSET('Sanitation Data'!$F$29,0,10*ROW('Sanitation Data'!F100)))</f>
        <v/>
      </c>
      <c r="CW106" s="297" t="str">
        <f ca="true">+IF(OFFSET('Sanitation Data'!$F$30,0,10*ROW('Sanitation Data'!F100))="","",OFFSET('Sanitation Data'!$F$30,0,10*ROW('Sanitation Data'!F100)))</f>
        <v/>
      </c>
      <c r="CX106" s="297" t="str">
        <f ca="true">+IF(OFFSET('Sanitation Data'!$F$31,0,10*ROW('Sanitation Data'!F100))="","",OFFSET('Sanitation Data'!$F$31,0,10*ROW('Sanitation Data'!F100)))</f>
        <v/>
      </c>
      <c r="CY106" s="297" t="str">
        <f ca="true">+IF(OFFSET('Sanitation Data'!$F$32,0,10*ROW('Sanitation Data'!F100))="","",OFFSET('Sanitation Data'!$F$32,0,10*ROW('Sanitation Data'!F100)))</f>
        <v/>
      </c>
      <c r="CZ106" s="297" t="str">
        <f ca="true">+IF(OFFSET('Sanitation Data'!$G$28,0,10*ROW('Sanitation Data'!G100))="","",OFFSET('Sanitation Data'!$G$28,0,10*ROW('Sanitation Data'!G100)))</f>
        <v/>
      </c>
      <c r="DA106" s="297" t="str">
        <f ca="true">+IF(OFFSET('Sanitation Data'!$G$29,0,10*ROW('Sanitation Data'!G100))="","",OFFSET('Sanitation Data'!$G$29,0,10*ROW('Sanitation Data'!G100)))</f>
        <v/>
      </c>
      <c r="DB106" s="297" t="str">
        <f ca="true">+IF(OFFSET('Sanitation Data'!$G$30,0,10*ROW('Sanitation Data'!G100))="","",OFFSET('Sanitation Data'!$G$30,0,10*ROW('Sanitation Data'!G100)))</f>
        <v/>
      </c>
      <c r="DC106" s="297" t="str">
        <f ca="true">+IF(OFFSET('Sanitation Data'!$G$31,0,10*ROW('Sanitation Data'!G100))="","",OFFSET('Sanitation Data'!$G$31,0,10*ROW('Sanitation Data'!G100)))</f>
        <v/>
      </c>
      <c r="DD106" s="297" t="str">
        <f ca="true">+IF(OFFSET('Sanitation Data'!$G$32,0,10*ROW('Sanitation Data'!G100))="","",OFFSET('Sanitation Data'!$G$32,0,10*ROW('Sanitation Data'!G100)))</f>
        <v/>
      </c>
      <c r="DE106" s="297" t="str">
        <f ca="true">+IF(OFFSET('Sanitation Data'!$H$28,0,10*ROW('Sanitation Data'!H100))="","",OFFSET('Sanitation Data'!$H$28,0,10*ROW('Sanitation Data'!H100)))</f>
        <v/>
      </c>
      <c r="DF106" s="297" t="str">
        <f ca="true">+IF(OFFSET('Sanitation Data'!$H$29,0,10*ROW('Sanitation Data'!H100))="","",OFFSET('Sanitation Data'!$H$29,0,10*ROW('Sanitation Data'!H100)))</f>
        <v/>
      </c>
      <c r="DG106" s="297" t="str">
        <f ca="true">+IF(OFFSET('Sanitation Data'!$H$30,0,10*ROW('Sanitation Data'!H100))="","",OFFSET('Sanitation Data'!$H$30,0,10*ROW('Sanitation Data'!H100)))</f>
        <v/>
      </c>
      <c r="DH106" s="297" t="str">
        <f ca="true">+IF(OFFSET('Sanitation Data'!$H$31,0,10*ROW('Sanitation Data'!H100))="","",OFFSET('Sanitation Data'!$H$31,0,10*ROW('Sanitation Data'!H100)))</f>
        <v/>
      </c>
      <c r="DI106" s="297" t="str">
        <f ca="true">+IF(OFFSET('Sanitation Data'!$H$32,0,10*ROW('Sanitation Data'!H100))="","",OFFSET('Sanitation Data'!$H$32,0,10*ROW('Sanitation Data'!H100)))</f>
        <v/>
      </c>
      <c r="DJ106" s="297" t="str">
        <f ca="true">+IF(OFFSET('Sanitation Data'!$I$28,0,10*ROW('Sanitation Data'!I100))="","",OFFSET('Sanitation Data'!$I$28,0,10*ROW('Sanitation Data'!I100)))</f>
        <v/>
      </c>
      <c r="DK106" s="297" t="str">
        <f ca="true">+IF(OFFSET('Sanitation Data'!$I$29,0,10*ROW('Sanitation Data'!I100))="","",OFFSET('Sanitation Data'!$I$29,0,10*ROW('Sanitation Data'!I100)))</f>
        <v/>
      </c>
      <c r="DL106" s="297" t="str">
        <f ca="true">+IF(OFFSET('Sanitation Data'!$I$30,0,10*ROW('Sanitation Data'!I100))="","",OFFSET('Sanitation Data'!$I$30,0,10*ROW('Sanitation Data'!I100)))</f>
        <v/>
      </c>
      <c r="DM106" s="297" t="str">
        <f ca="true">+IF(OFFSET('Sanitation Data'!$I$31,0,10*ROW('Sanitation Data'!I100))="","",OFFSET('Sanitation Data'!$I$31,0,10*ROW('Sanitation Data'!I100)))</f>
        <v/>
      </c>
      <c r="DN106" s="297" t="str">
        <f ca="true">+IF(OFFSET('Sanitation Data'!$I$32,0,10*ROW('Sanitation Data'!I100))="","",OFFSET('Sanitation Data'!$I$32,0,10*ROW('Sanitation Data'!I100)))</f>
        <v/>
      </c>
      <c r="DO106" s="297" t="str">
        <f ca="true">+IF(OFFSET('Hygiene Data'!$D$11,0,10*ROW('Hygiene Data'!D100))="","",OFFSET('Hygiene Data'!$D$11,0,10*ROW('Hygiene Data'!D100)))</f>
        <v/>
      </c>
      <c r="DP106" s="297" t="str">
        <f ca="true">+IF(OFFSET('Hygiene Data'!$D$12,0,10*ROW('Hygiene Data'!D100))="","",OFFSET('Hygiene Data'!$D$12,0,10*ROW('Hygiene Data'!D100)))</f>
        <v/>
      </c>
      <c r="DQ106" s="297" t="str">
        <f ca="true">+IF(OFFSET('Hygiene Data'!$D$13,0,10*ROW('Hygiene Data'!D100))="","",OFFSET('Hygiene Data'!$D$13,0,10*ROW('Hygiene Data'!D100)))</f>
        <v/>
      </c>
      <c r="DR106" s="297" t="str">
        <f ca="true">+IF(OFFSET('Hygiene Data'!$E$11,0,10*ROW('Hygiene Data'!E100))="","",OFFSET('Hygiene Data'!$E$11,0,10*ROW('Hygiene Data'!E100)))</f>
        <v/>
      </c>
      <c r="DS106" s="297" t="str">
        <f ca="true">+IF(OFFSET('Hygiene Data'!$E$12,0,10*ROW('Hygiene Data'!E100))="","",OFFSET('Hygiene Data'!$E$12,0,10*ROW('Hygiene Data'!E100)))</f>
        <v/>
      </c>
      <c r="DT106" s="297" t="str">
        <f ca="true">+IF(OFFSET('Hygiene Data'!$E$13,0,10*ROW('Hygiene Data'!E100))="","",OFFSET('Hygiene Data'!$E$13,0,10*ROW('Hygiene Data'!E100)))</f>
        <v/>
      </c>
      <c r="DU106" s="297" t="str">
        <f ca="true">+IF(OFFSET('Hygiene Data'!$F$11,0,10*ROW('Hygiene Data'!F100))="","",OFFSET('Hygiene Data'!$F$11,0,10*ROW('Hygiene Data'!F100)))</f>
        <v/>
      </c>
      <c r="DV106" s="297" t="str">
        <f ca="true">+IF(OFFSET('Hygiene Data'!$F$12,0,10*ROW('Hygiene Data'!F100))="","",OFFSET('Hygiene Data'!$F$12,0,10*ROW('Hygiene Data'!F100)))</f>
        <v/>
      </c>
      <c r="DW106" s="297" t="str">
        <f ca="true">+IF(OFFSET('Hygiene Data'!$F$13,0,10*ROW('Hygiene Data'!F100))="","",OFFSET('Hygiene Data'!$F$13,0,10*ROW('Hygiene Data'!F100)))</f>
        <v/>
      </c>
      <c r="DX106" s="297" t="str">
        <f ca="true">+IF(OFFSET('Hygiene Data'!$G$11,0,10*ROW('Hygiene Data'!G100))="","",OFFSET('Hygiene Data'!$G$11,0,10*ROW('Hygiene Data'!G100)))</f>
        <v/>
      </c>
      <c r="DY106" s="297" t="str">
        <f ca="true">+IF(OFFSET('Hygiene Data'!$G$12,0,10*ROW('Hygiene Data'!G100))="","",OFFSET('Hygiene Data'!$G$12,0,10*ROW('Hygiene Data'!G100)))</f>
        <v/>
      </c>
      <c r="DZ106" s="297" t="str">
        <f ca="true">+IF(OFFSET('Hygiene Data'!$G$13,0,10*ROW('Hygiene Data'!G100))="","",OFFSET('Hygiene Data'!$G$13,0,10*ROW('Hygiene Data'!G100)))</f>
        <v/>
      </c>
      <c r="EA106" s="297" t="str">
        <f ca="true">+IF(OFFSET('Hygiene Data'!$H$11,0,10*ROW('Hygiene Data'!H100))="","",OFFSET('Hygiene Data'!$H$11,0,10*ROW('Hygiene Data'!H100)))</f>
        <v/>
      </c>
      <c r="EB106" s="297" t="str">
        <f ca="true">+IF(OFFSET('Hygiene Data'!$H$12,0,10*ROW('Hygiene Data'!H100))="","",OFFSET('Hygiene Data'!$H$12,0,10*ROW('Hygiene Data'!H100)))</f>
        <v/>
      </c>
      <c r="EC106" s="297" t="str">
        <f ca="true">+IF(OFFSET('Hygiene Data'!$H$13,0,10*ROW('Hygiene Data'!H100))="","",OFFSET('Hygiene Data'!$H$13,0,10*ROW('Hygiene Data'!H100)))</f>
        <v/>
      </c>
      <c r="ED106" s="297" t="str">
        <f ca="true">+IF(OFFSET('Hygiene Data'!$I$11,0,10*ROW('Hygiene Data'!I100))="","",OFFSET('Hygiene Data'!$I$11,0,10*ROW('Hygiene Data'!I100)))</f>
        <v/>
      </c>
      <c r="EE106" s="297" t="str">
        <f ca="true">+IF(OFFSET('Hygiene Data'!$I$12,0,10*ROW('Hygiene Data'!I100))="","",OFFSET('Hygiene Data'!$I$12,0,10*ROW('Hygiene Data'!I100)))</f>
        <v/>
      </c>
      <c r="EF106" s="297"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53"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97"/>
      <c r="BS107" s="297" t="str">
        <f ca="true">+IF(OFFSET('Water Data'!$D$27,0,10*ROW('Water Data'!D101))="","",OFFSET('Water Data'!$D$27,0,10*ROW('Water Data'!D101)))</f>
        <v/>
      </c>
      <c r="BT107" s="297" t="str">
        <f ca="true">+IF(OFFSET('Water Data'!$D$28,0,10*ROW('Water Data'!D101))="","",OFFSET('Water Data'!$D$28,0,10*ROW('Water Data'!D101)))</f>
        <v/>
      </c>
      <c r="BU107" s="297" t="str">
        <f ca="true">+IF(OFFSET('Water Data'!$D$29,0,10*ROW('Water Data'!D101))="","",OFFSET('Water Data'!$D$29,0,10*ROW('Water Data'!D101)))</f>
        <v/>
      </c>
      <c r="BV107" s="297" t="str">
        <f ca="true">+IF(OFFSET('Water Data'!$E$27,0,10*ROW('Water Data'!E101))="","",OFFSET('Water Data'!$E$27,0,10*ROW('Water Data'!E101)))</f>
        <v/>
      </c>
      <c r="BW107" s="297" t="str">
        <f ca="true">+IF(OFFSET('Water Data'!$E$28,0,10*ROW('Water Data'!E101))="","",OFFSET('Water Data'!$E$28,0,10*ROW('Water Data'!E101)))</f>
        <v/>
      </c>
      <c r="BX107" s="297" t="str">
        <f ca="true">+IF(OFFSET('Water Data'!$E$29,0,10*ROW('Water Data'!E101))="","",OFFSET('Water Data'!$E$29,0,10*ROW('Water Data'!E101)))</f>
        <v/>
      </c>
      <c r="BY107" s="297" t="str">
        <f ca="true">+IF(OFFSET('Water Data'!$F$27,0,10*ROW('Water Data'!F101))="","",OFFSET('Water Data'!$F$27,0,10*ROW('Water Data'!F101)))</f>
        <v/>
      </c>
      <c r="BZ107" s="297" t="str">
        <f ca="true">+IF(OFFSET('Water Data'!$F$28,0,10*ROW('Water Data'!F101))="","",OFFSET('Water Data'!$F$28,0,10*ROW('Water Data'!F101)))</f>
        <v/>
      </c>
      <c r="CA107" s="297" t="str">
        <f ca="true">+IF(OFFSET('Water Data'!$F$29,0,10*ROW('Water Data'!F101))="","",OFFSET('Water Data'!$F$29,0,10*ROW('Water Data'!F101)))</f>
        <v/>
      </c>
      <c r="CB107" s="297" t="str">
        <f ca="true">+IF(OFFSET('Water Data'!$G$27,0,10*ROW('Water Data'!G101))="","",OFFSET('Water Data'!$G$27,0,10*ROW('Water Data'!G101)))</f>
        <v/>
      </c>
      <c r="CC107" s="297" t="str">
        <f ca="true">+IF(OFFSET('Water Data'!$G$28,0,10*ROW('Water Data'!G101))="","",OFFSET('Water Data'!$G$28,0,10*ROW('Water Data'!G101)))</f>
        <v/>
      </c>
      <c r="CD107" s="297" t="str">
        <f ca="true">+IF(OFFSET('Water Data'!$G$29,0,10*ROW('Water Data'!G101))="","",OFFSET('Water Data'!$G$29,0,10*ROW('Water Data'!G101)))</f>
        <v/>
      </c>
      <c r="CE107" s="297" t="str">
        <f ca="true">+IF(OFFSET('Water Data'!$H$27,0,10*ROW('Water Data'!H101))="","",OFFSET('Water Data'!$H$27,0,10*ROW('Water Data'!H101)))</f>
        <v/>
      </c>
      <c r="CF107" s="297" t="str">
        <f ca="true">+IF(OFFSET('Water Data'!$H$28,0,10*ROW('Water Data'!H101))="","",OFFSET('Water Data'!$H$28,0,10*ROW('Water Data'!H101)))</f>
        <v/>
      </c>
      <c r="CG107" s="297" t="str">
        <f ca="true">+IF(OFFSET('Water Data'!$H$29,0,10*ROW('Water Data'!H101))="","",OFFSET('Water Data'!$H$29,0,10*ROW('Water Data'!H101)))</f>
        <v/>
      </c>
      <c r="CH107" s="297" t="str">
        <f ca="true">+IF(OFFSET('Water Data'!$I$27,0,10*ROW('Water Data'!I101))="","",OFFSET('Water Data'!$I$27,0,10*ROW('Water Data'!I101)))</f>
        <v/>
      </c>
      <c r="CI107" s="297" t="str">
        <f ca="true">+IF(OFFSET('Water Data'!$I$28,0,10*ROW('Water Data'!I101))="","",OFFSET('Water Data'!$I$28,0,10*ROW('Water Data'!I101)))</f>
        <v/>
      </c>
      <c r="CJ107" s="297" t="str">
        <f ca="true">+IF(OFFSET('Water Data'!$I$29,0,10*ROW('Water Data'!I101))="","",OFFSET('Water Data'!$I$29,0,10*ROW('Water Data'!I101)))</f>
        <v/>
      </c>
      <c r="CK107" s="297" t="str">
        <f ca="true">+IF(OFFSET('Sanitation Data'!$D$28,0,10*ROW('Sanitation Data'!D101))="","",OFFSET('Sanitation Data'!$D$28,0,10*ROW('Sanitation Data'!D101)))</f>
        <v/>
      </c>
      <c r="CL107" s="297" t="str">
        <f ca="true">+IF(OFFSET('Sanitation Data'!$D$29,0,10*ROW('Sanitation Data'!D101))="","",OFFSET('Sanitation Data'!$D$29,0,10*ROW('Sanitation Data'!D101)))</f>
        <v/>
      </c>
      <c r="CM107" s="297" t="str">
        <f ca="true">+IF(OFFSET('Sanitation Data'!$D$30,0,10*ROW('Sanitation Data'!D101))="","",OFFSET('Sanitation Data'!$D$30,0,10*ROW('Sanitation Data'!D101)))</f>
        <v/>
      </c>
      <c r="CN107" s="297" t="str">
        <f ca="true">+IF(OFFSET('Sanitation Data'!$D$31,0,10*ROW('Sanitation Data'!D101))="","",OFFSET('Sanitation Data'!$D$31,0,10*ROW('Sanitation Data'!D101)))</f>
        <v/>
      </c>
      <c r="CO107" s="297" t="str">
        <f ca="true">+IF(OFFSET('Sanitation Data'!$D$32,0,10*ROW('Sanitation Data'!D101))="","",OFFSET('Sanitation Data'!$D$32,0,10*ROW('Sanitation Data'!D101)))</f>
        <v/>
      </c>
      <c r="CP107" s="297" t="str">
        <f ca="true">+IF(OFFSET('Sanitation Data'!$E$28,0,10*ROW('Sanitation Data'!E101))="","",OFFSET('Sanitation Data'!$E$28,0,10*ROW('Sanitation Data'!E101)))</f>
        <v/>
      </c>
      <c r="CQ107" s="297" t="str">
        <f ca="true">+IF(OFFSET('Sanitation Data'!$E$29,0,10*ROW('Sanitation Data'!E101))="","",OFFSET('Sanitation Data'!$E$29,0,10*ROW('Sanitation Data'!E101)))</f>
        <v/>
      </c>
      <c r="CR107" s="297" t="str">
        <f ca="true">+IF(OFFSET('Sanitation Data'!$E$30,0,10*ROW('Sanitation Data'!E101))="","",OFFSET('Sanitation Data'!$E$30,0,10*ROW('Sanitation Data'!E101)))</f>
        <v/>
      </c>
      <c r="CS107" s="297" t="str">
        <f ca="true">+IF(OFFSET('Sanitation Data'!$E$31,0,10*ROW('Sanitation Data'!E101))="","",OFFSET('Sanitation Data'!$E$31,0,10*ROW('Sanitation Data'!E101)))</f>
        <v/>
      </c>
      <c r="CT107" s="297" t="str">
        <f ca="true">+IF(OFFSET('Sanitation Data'!$E$32,0,10*ROW('Sanitation Data'!E101))="","",OFFSET('Sanitation Data'!$E$32,0,10*ROW('Sanitation Data'!E101)))</f>
        <v/>
      </c>
      <c r="CU107" s="297" t="str">
        <f ca="true">+IF(OFFSET('Sanitation Data'!$F$28,0,10*ROW('Sanitation Data'!F101))="","",OFFSET('Sanitation Data'!$F$28,0,10*ROW('Sanitation Data'!F101)))</f>
        <v/>
      </c>
      <c r="CV107" s="297" t="str">
        <f ca="true">+IF(OFFSET('Sanitation Data'!$F$29,0,10*ROW('Sanitation Data'!F101))="","",OFFSET('Sanitation Data'!$F$29,0,10*ROW('Sanitation Data'!F101)))</f>
        <v/>
      </c>
      <c r="CW107" s="297" t="str">
        <f ca="true">+IF(OFFSET('Sanitation Data'!$F$30,0,10*ROW('Sanitation Data'!F101))="","",OFFSET('Sanitation Data'!$F$30,0,10*ROW('Sanitation Data'!F101)))</f>
        <v/>
      </c>
      <c r="CX107" s="297" t="str">
        <f ca="true">+IF(OFFSET('Sanitation Data'!$F$31,0,10*ROW('Sanitation Data'!F101))="","",OFFSET('Sanitation Data'!$F$31,0,10*ROW('Sanitation Data'!F101)))</f>
        <v/>
      </c>
      <c r="CY107" s="297" t="str">
        <f ca="true">+IF(OFFSET('Sanitation Data'!$F$32,0,10*ROW('Sanitation Data'!F101))="","",OFFSET('Sanitation Data'!$F$32,0,10*ROW('Sanitation Data'!F101)))</f>
        <v/>
      </c>
      <c r="CZ107" s="297" t="str">
        <f ca="true">+IF(OFFSET('Sanitation Data'!$G$28,0,10*ROW('Sanitation Data'!G101))="","",OFFSET('Sanitation Data'!$G$28,0,10*ROW('Sanitation Data'!G101)))</f>
        <v/>
      </c>
      <c r="DA107" s="297" t="str">
        <f ca="true">+IF(OFFSET('Sanitation Data'!$G$29,0,10*ROW('Sanitation Data'!G101))="","",OFFSET('Sanitation Data'!$G$29,0,10*ROW('Sanitation Data'!G101)))</f>
        <v/>
      </c>
      <c r="DB107" s="297" t="str">
        <f ca="true">+IF(OFFSET('Sanitation Data'!$G$30,0,10*ROW('Sanitation Data'!G101))="","",OFFSET('Sanitation Data'!$G$30,0,10*ROW('Sanitation Data'!G101)))</f>
        <v/>
      </c>
      <c r="DC107" s="297" t="str">
        <f ca="true">+IF(OFFSET('Sanitation Data'!$G$31,0,10*ROW('Sanitation Data'!G101))="","",OFFSET('Sanitation Data'!$G$31,0,10*ROW('Sanitation Data'!G101)))</f>
        <v/>
      </c>
      <c r="DD107" s="297" t="str">
        <f ca="true">+IF(OFFSET('Sanitation Data'!$G$32,0,10*ROW('Sanitation Data'!G101))="","",OFFSET('Sanitation Data'!$G$32,0,10*ROW('Sanitation Data'!G101)))</f>
        <v/>
      </c>
      <c r="DE107" s="297" t="str">
        <f ca="true">+IF(OFFSET('Sanitation Data'!$H$28,0,10*ROW('Sanitation Data'!H101))="","",OFFSET('Sanitation Data'!$H$28,0,10*ROW('Sanitation Data'!H101)))</f>
        <v/>
      </c>
      <c r="DF107" s="297" t="str">
        <f ca="true">+IF(OFFSET('Sanitation Data'!$H$29,0,10*ROW('Sanitation Data'!H101))="","",OFFSET('Sanitation Data'!$H$29,0,10*ROW('Sanitation Data'!H101)))</f>
        <v/>
      </c>
      <c r="DG107" s="297" t="str">
        <f ca="true">+IF(OFFSET('Sanitation Data'!$H$30,0,10*ROW('Sanitation Data'!H101))="","",OFFSET('Sanitation Data'!$H$30,0,10*ROW('Sanitation Data'!H101)))</f>
        <v/>
      </c>
      <c r="DH107" s="297" t="str">
        <f ca="true">+IF(OFFSET('Sanitation Data'!$H$31,0,10*ROW('Sanitation Data'!H101))="","",OFFSET('Sanitation Data'!$H$31,0,10*ROW('Sanitation Data'!H101)))</f>
        <v/>
      </c>
      <c r="DI107" s="297" t="str">
        <f ca="true">+IF(OFFSET('Sanitation Data'!$H$32,0,10*ROW('Sanitation Data'!H101))="","",OFFSET('Sanitation Data'!$H$32,0,10*ROW('Sanitation Data'!H101)))</f>
        <v/>
      </c>
      <c r="DJ107" s="297" t="str">
        <f ca="true">+IF(OFFSET('Sanitation Data'!$I$28,0,10*ROW('Sanitation Data'!I101))="","",OFFSET('Sanitation Data'!$I$28,0,10*ROW('Sanitation Data'!I101)))</f>
        <v/>
      </c>
      <c r="DK107" s="297" t="str">
        <f ca="true">+IF(OFFSET('Sanitation Data'!$I$29,0,10*ROW('Sanitation Data'!I101))="","",OFFSET('Sanitation Data'!$I$29,0,10*ROW('Sanitation Data'!I101)))</f>
        <v/>
      </c>
      <c r="DL107" s="297" t="str">
        <f ca="true">+IF(OFFSET('Sanitation Data'!$I$30,0,10*ROW('Sanitation Data'!I101))="","",OFFSET('Sanitation Data'!$I$30,0,10*ROW('Sanitation Data'!I101)))</f>
        <v/>
      </c>
      <c r="DM107" s="297" t="str">
        <f ca="true">+IF(OFFSET('Sanitation Data'!$I$31,0,10*ROW('Sanitation Data'!I101))="","",OFFSET('Sanitation Data'!$I$31,0,10*ROW('Sanitation Data'!I101)))</f>
        <v/>
      </c>
      <c r="DN107" s="297" t="str">
        <f ca="true">+IF(OFFSET('Sanitation Data'!$I$32,0,10*ROW('Sanitation Data'!I101))="","",OFFSET('Sanitation Data'!$I$32,0,10*ROW('Sanitation Data'!I101)))</f>
        <v/>
      </c>
      <c r="DO107" s="297" t="str">
        <f ca="true">+IF(OFFSET('Hygiene Data'!$D$11,0,10*ROW('Hygiene Data'!D101))="","",OFFSET('Hygiene Data'!$D$11,0,10*ROW('Hygiene Data'!D101)))</f>
        <v/>
      </c>
      <c r="DP107" s="297" t="str">
        <f ca="true">+IF(OFFSET('Hygiene Data'!$D$12,0,10*ROW('Hygiene Data'!D101))="","",OFFSET('Hygiene Data'!$D$12,0,10*ROW('Hygiene Data'!D101)))</f>
        <v/>
      </c>
      <c r="DQ107" s="297" t="str">
        <f ca="true">+IF(OFFSET('Hygiene Data'!$D$13,0,10*ROW('Hygiene Data'!D101))="","",OFFSET('Hygiene Data'!$D$13,0,10*ROW('Hygiene Data'!D101)))</f>
        <v/>
      </c>
      <c r="DR107" s="297" t="str">
        <f ca="true">+IF(OFFSET('Hygiene Data'!$E$11,0,10*ROW('Hygiene Data'!E101))="","",OFFSET('Hygiene Data'!$E$11,0,10*ROW('Hygiene Data'!E101)))</f>
        <v/>
      </c>
      <c r="DS107" s="297" t="str">
        <f ca="true">+IF(OFFSET('Hygiene Data'!$E$12,0,10*ROW('Hygiene Data'!E101))="","",OFFSET('Hygiene Data'!$E$12,0,10*ROW('Hygiene Data'!E101)))</f>
        <v/>
      </c>
      <c r="DT107" s="297" t="str">
        <f ca="true">+IF(OFFSET('Hygiene Data'!$E$13,0,10*ROW('Hygiene Data'!E101))="","",OFFSET('Hygiene Data'!$E$13,0,10*ROW('Hygiene Data'!E101)))</f>
        <v/>
      </c>
      <c r="DU107" s="297" t="str">
        <f ca="true">+IF(OFFSET('Hygiene Data'!$F$11,0,10*ROW('Hygiene Data'!F101))="","",OFFSET('Hygiene Data'!$F$11,0,10*ROW('Hygiene Data'!F101)))</f>
        <v/>
      </c>
      <c r="DV107" s="297" t="str">
        <f ca="true">+IF(OFFSET('Hygiene Data'!$F$12,0,10*ROW('Hygiene Data'!F101))="","",OFFSET('Hygiene Data'!$F$12,0,10*ROW('Hygiene Data'!F101)))</f>
        <v/>
      </c>
      <c r="DW107" s="297" t="str">
        <f ca="true">+IF(OFFSET('Hygiene Data'!$F$13,0,10*ROW('Hygiene Data'!F101))="","",OFFSET('Hygiene Data'!$F$13,0,10*ROW('Hygiene Data'!F101)))</f>
        <v/>
      </c>
      <c r="DX107" s="297" t="str">
        <f ca="true">+IF(OFFSET('Hygiene Data'!$G$11,0,10*ROW('Hygiene Data'!G101))="","",OFFSET('Hygiene Data'!$G$11,0,10*ROW('Hygiene Data'!G101)))</f>
        <v/>
      </c>
      <c r="DY107" s="297" t="str">
        <f ca="true">+IF(OFFSET('Hygiene Data'!$G$12,0,10*ROW('Hygiene Data'!G101))="","",OFFSET('Hygiene Data'!$G$12,0,10*ROW('Hygiene Data'!G101)))</f>
        <v/>
      </c>
      <c r="DZ107" s="297" t="str">
        <f ca="true">+IF(OFFSET('Hygiene Data'!$G$13,0,10*ROW('Hygiene Data'!G101))="","",OFFSET('Hygiene Data'!$G$13,0,10*ROW('Hygiene Data'!G101)))</f>
        <v/>
      </c>
      <c r="EA107" s="297" t="str">
        <f ca="true">+IF(OFFSET('Hygiene Data'!$H$11,0,10*ROW('Hygiene Data'!H101))="","",OFFSET('Hygiene Data'!$H$11,0,10*ROW('Hygiene Data'!H101)))</f>
        <v/>
      </c>
      <c r="EB107" s="297" t="str">
        <f ca="true">+IF(OFFSET('Hygiene Data'!$H$12,0,10*ROW('Hygiene Data'!H101))="","",OFFSET('Hygiene Data'!$H$12,0,10*ROW('Hygiene Data'!H101)))</f>
        <v/>
      </c>
      <c r="EC107" s="297" t="str">
        <f ca="true">+IF(OFFSET('Hygiene Data'!$H$13,0,10*ROW('Hygiene Data'!H101))="","",OFFSET('Hygiene Data'!$H$13,0,10*ROW('Hygiene Data'!H101)))</f>
        <v/>
      </c>
      <c r="ED107" s="297" t="str">
        <f ca="true">+IF(OFFSET('Hygiene Data'!$I$11,0,10*ROW('Hygiene Data'!I101))="","",OFFSET('Hygiene Data'!$I$11,0,10*ROW('Hygiene Data'!I101)))</f>
        <v/>
      </c>
      <c r="EE107" s="297" t="str">
        <f ca="true">+IF(OFFSET('Hygiene Data'!$I$12,0,10*ROW('Hygiene Data'!I101))="","",OFFSET('Hygiene Data'!$I$12,0,10*ROW('Hygiene Data'!I101)))</f>
        <v/>
      </c>
      <c r="EF107" s="297"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53"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97"/>
      <c r="BS108" s="297" t="str">
        <f ca="true">+IF(OFFSET('Water Data'!$D$27,0,10*ROW('Water Data'!D102))="","",OFFSET('Water Data'!$D$27,0,10*ROW('Water Data'!D102)))</f>
        <v/>
      </c>
      <c r="BT108" s="297" t="str">
        <f ca="true">+IF(OFFSET('Water Data'!$D$28,0,10*ROW('Water Data'!D102))="","",OFFSET('Water Data'!$D$28,0,10*ROW('Water Data'!D102)))</f>
        <v/>
      </c>
      <c r="BU108" s="297" t="str">
        <f ca="true">+IF(OFFSET('Water Data'!$D$29,0,10*ROW('Water Data'!D102))="","",OFFSET('Water Data'!$D$29,0,10*ROW('Water Data'!D102)))</f>
        <v/>
      </c>
      <c r="BV108" s="297" t="str">
        <f ca="true">+IF(OFFSET('Water Data'!$E$27,0,10*ROW('Water Data'!E102))="","",OFFSET('Water Data'!$E$27,0,10*ROW('Water Data'!E102)))</f>
        <v/>
      </c>
      <c r="BW108" s="297" t="str">
        <f ca="true">+IF(OFFSET('Water Data'!$E$28,0,10*ROW('Water Data'!E102))="","",OFFSET('Water Data'!$E$28,0,10*ROW('Water Data'!E102)))</f>
        <v/>
      </c>
      <c r="BX108" s="297" t="str">
        <f ca="true">+IF(OFFSET('Water Data'!$E$29,0,10*ROW('Water Data'!E102))="","",OFFSET('Water Data'!$E$29,0,10*ROW('Water Data'!E102)))</f>
        <v/>
      </c>
      <c r="BY108" s="297" t="str">
        <f ca="true">+IF(OFFSET('Water Data'!$F$27,0,10*ROW('Water Data'!F102))="","",OFFSET('Water Data'!$F$27,0,10*ROW('Water Data'!F102)))</f>
        <v/>
      </c>
      <c r="BZ108" s="297" t="str">
        <f ca="true">+IF(OFFSET('Water Data'!$F$28,0,10*ROW('Water Data'!F102))="","",OFFSET('Water Data'!$F$28,0,10*ROW('Water Data'!F102)))</f>
        <v/>
      </c>
      <c r="CA108" s="297" t="str">
        <f ca="true">+IF(OFFSET('Water Data'!$F$29,0,10*ROW('Water Data'!F102))="","",OFFSET('Water Data'!$F$29,0,10*ROW('Water Data'!F102)))</f>
        <v/>
      </c>
      <c r="CB108" s="297" t="str">
        <f ca="true">+IF(OFFSET('Water Data'!$G$27,0,10*ROW('Water Data'!G102))="","",OFFSET('Water Data'!$G$27,0,10*ROW('Water Data'!G102)))</f>
        <v/>
      </c>
      <c r="CC108" s="297" t="str">
        <f ca="true">+IF(OFFSET('Water Data'!$G$28,0,10*ROW('Water Data'!G102))="","",OFFSET('Water Data'!$G$28,0,10*ROW('Water Data'!G102)))</f>
        <v/>
      </c>
      <c r="CD108" s="297" t="str">
        <f ca="true">+IF(OFFSET('Water Data'!$G$29,0,10*ROW('Water Data'!G102))="","",OFFSET('Water Data'!$G$29,0,10*ROW('Water Data'!G102)))</f>
        <v/>
      </c>
      <c r="CE108" s="297" t="str">
        <f ca="true">+IF(OFFSET('Water Data'!$H$27,0,10*ROW('Water Data'!H102))="","",OFFSET('Water Data'!$H$27,0,10*ROW('Water Data'!H102)))</f>
        <v/>
      </c>
      <c r="CF108" s="297" t="str">
        <f ca="true">+IF(OFFSET('Water Data'!$H$28,0,10*ROW('Water Data'!H102))="","",OFFSET('Water Data'!$H$28,0,10*ROW('Water Data'!H102)))</f>
        <v/>
      </c>
      <c r="CG108" s="297" t="str">
        <f ca="true">+IF(OFFSET('Water Data'!$H$29,0,10*ROW('Water Data'!H102))="","",OFFSET('Water Data'!$H$29,0,10*ROW('Water Data'!H102)))</f>
        <v/>
      </c>
      <c r="CH108" s="297" t="str">
        <f ca="true">+IF(OFFSET('Water Data'!$I$27,0,10*ROW('Water Data'!I102))="","",OFFSET('Water Data'!$I$27,0,10*ROW('Water Data'!I102)))</f>
        <v/>
      </c>
      <c r="CI108" s="297" t="str">
        <f ca="true">+IF(OFFSET('Water Data'!$I$28,0,10*ROW('Water Data'!I102))="","",OFFSET('Water Data'!$I$28,0,10*ROW('Water Data'!I102)))</f>
        <v/>
      </c>
      <c r="CJ108" s="297" t="str">
        <f ca="true">+IF(OFFSET('Water Data'!$I$29,0,10*ROW('Water Data'!I102))="","",OFFSET('Water Data'!$I$29,0,10*ROW('Water Data'!I102)))</f>
        <v/>
      </c>
      <c r="CK108" s="297" t="str">
        <f ca="true">+IF(OFFSET('Sanitation Data'!$D$28,0,10*ROW('Sanitation Data'!D102))="","",OFFSET('Sanitation Data'!$D$28,0,10*ROW('Sanitation Data'!D102)))</f>
        <v/>
      </c>
      <c r="CL108" s="297" t="str">
        <f ca="true">+IF(OFFSET('Sanitation Data'!$D$29,0,10*ROW('Sanitation Data'!D102))="","",OFFSET('Sanitation Data'!$D$29,0,10*ROW('Sanitation Data'!D102)))</f>
        <v/>
      </c>
      <c r="CM108" s="297" t="str">
        <f ca="true">+IF(OFFSET('Sanitation Data'!$D$30,0,10*ROW('Sanitation Data'!D102))="","",OFFSET('Sanitation Data'!$D$30,0,10*ROW('Sanitation Data'!D102)))</f>
        <v/>
      </c>
      <c r="CN108" s="297" t="str">
        <f ca="true">+IF(OFFSET('Sanitation Data'!$D$31,0,10*ROW('Sanitation Data'!D102))="","",OFFSET('Sanitation Data'!$D$31,0,10*ROW('Sanitation Data'!D102)))</f>
        <v/>
      </c>
      <c r="CO108" s="297" t="str">
        <f ca="true">+IF(OFFSET('Sanitation Data'!$D$32,0,10*ROW('Sanitation Data'!D102))="","",OFFSET('Sanitation Data'!$D$32,0,10*ROW('Sanitation Data'!D102)))</f>
        <v/>
      </c>
      <c r="CP108" s="297" t="str">
        <f ca="true">+IF(OFFSET('Sanitation Data'!$E$28,0,10*ROW('Sanitation Data'!E102))="","",OFFSET('Sanitation Data'!$E$28,0,10*ROW('Sanitation Data'!E102)))</f>
        <v/>
      </c>
      <c r="CQ108" s="297" t="str">
        <f ca="true">+IF(OFFSET('Sanitation Data'!$E$29,0,10*ROW('Sanitation Data'!E102))="","",OFFSET('Sanitation Data'!$E$29,0,10*ROW('Sanitation Data'!E102)))</f>
        <v/>
      </c>
      <c r="CR108" s="297" t="str">
        <f ca="true">+IF(OFFSET('Sanitation Data'!$E$30,0,10*ROW('Sanitation Data'!E102))="","",OFFSET('Sanitation Data'!$E$30,0,10*ROW('Sanitation Data'!E102)))</f>
        <v/>
      </c>
      <c r="CS108" s="297" t="str">
        <f ca="true">+IF(OFFSET('Sanitation Data'!$E$31,0,10*ROW('Sanitation Data'!E102))="","",OFFSET('Sanitation Data'!$E$31,0,10*ROW('Sanitation Data'!E102)))</f>
        <v/>
      </c>
      <c r="CT108" s="297" t="str">
        <f ca="true">+IF(OFFSET('Sanitation Data'!$E$32,0,10*ROW('Sanitation Data'!E102))="","",OFFSET('Sanitation Data'!$E$32,0,10*ROW('Sanitation Data'!E102)))</f>
        <v/>
      </c>
      <c r="CU108" s="297" t="str">
        <f ca="true">+IF(OFFSET('Sanitation Data'!$F$28,0,10*ROW('Sanitation Data'!F102))="","",OFFSET('Sanitation Data'!$F$28,0,10*ROW('Sanitation Data'!F102)))</f>
        <v/>
      </c>
      <c r="CV108" s="297" t="str">
        <f ca="true">+IF(OFFSET('Sanitation Data'!$F$29,0,10*ROW('Sanitation Data'!F102))="","",OFFSET('Sanitation Data'!$F$29,0,10*ROW('Sanitation Data'!F102)))</f>
        <v/>
      </c>
      <c r="CW108" s="297" t="str">
        <f ca="true">+IF(OFFSET('Sanitation Data'!$F$30,0,10*ROW('Sanitation Data'!F102))="","",OFFSET('Sanitation Data'!$F$30,0,10*ROW('Sanitation Data'!F102)))</f>
        <v/>
      </c>
      <c r="CX108" s="297" t="str">
        <f ca="true">+IF(OFFSET('Sanitation Data'!$F$31,0,10*ROW('Sanitation Data'!F102))="","",OFFSET('Sanitation Data'!$F$31,0,10*ROW('Sanitation Data'!F102)))</f>
        <v/>
      </c>
      <c r="CY108" s="297" t="str">
        <f ca="true">+IF(OFFSET('Sanitation Data'!$F$32,0,10*ROW('Sanitation Data'!F102))="","",OFFSET('Sanitation Data'!$F$32,0,10*ROW('Sanitation Data'!F102)))</f>
        <v/>
      </c>
      <c r="CZ108" s="297" t="str">
        <f ca="true">+IF(OFFSET('Sanitation Data'!$G$28,0,10*ROW('Sanitation Data'!G102))="","",OFFSET('Sanitation Data'!$G$28,0,10*ROW('Sanitation Data'!G102)))</f>
        <v/>
      </c>
      <c r="DA108" s="297" t="str">
        <f ca="true">+IF(OFFSET('Sanitation Data'!$G$29,0,10*ROW('Sanitation Data'!G102))="","",OFFSET('Sanitation Data'!$G$29,0,10*ROW('Sanitation Data'!G102)))</f>
        <v/>
      </c>
      <c r="DB108" s="297" t="str">
        <f ca="true">+IF(OFFSET('Sanitation Data'!$G$30,0,10*ROW('Sanitation Data'!G102))="","",OFFSET('Sanitation Data'!$G$30,0,10*ROW('Sanitation Data'!G102)))</f>
        <v/>
      </c>
      <c r="DC108" s="297" t="str">
        <f ca="true">+IF(OFFSET('Sanitation Data'!$G$31,0,10*ROW('Sanitation Data'!G102))="","",OFFSET('Sanitation Data'!$G$31,0,10*ROW('Sanitation Data'!G102)))</f>
        <v/>
      </c>
      <c r="DD108" s="297" t="str">
        <f ca="true">+IF(OFFSET('Sanitation Data'!$G$32,0,10*ROW('Sanitation Data'!G102))="","",OFFSET('Sanitation Data'!$G$32,0,10*ROW('Sanitation Data'!G102)))</f>
        <v/>
      </c>
      <c r="DE108" s="297" t="str">
        <f ca="true">+IF(OFFSET('Sanitation Data'!$H$28,0,10*ROW('Sanitation Data'!H102))="","",OFFSET('Sanitation Data'!$H$28,0,10*ROW('Sanitation Data'!H102)))</f>
        <v/>
      </c>
      <c r="DF108" s="297" t="str">
        <f ca="true">+IF(OFFSET('Sanitation Data'!$H$29,0,10*ROW('Sanitation Data'!H102))="","",OFFSET('Sanitation Data'!$H$29,0,10*ROW('Sanitation Data'!H102)))</f>
        <v/>
      </c>
      <c r="DG108" s="297" t="str">
        <f ca="true">+IF(OFFSET('Sanitation Data'!$H$30,0,10*ROW('Sanitation Data'!H102))="","",OFFSET('Sanitation Data'!$H$30,0,10*ROW('Sanitation Data'!H102)))</f>
        <v/>
      </c>
      <c r="DH108" s="297" t="str">
        <f ca="true">+IF(OFFSET('Sanitation Data'!$H$31,0,10*ROW('Sanitation Data'!H102))="","",OFFSET('Sanitation Data'!$H$31,0,10*ROW('Sanitation Data'!H102)))</f>
        <v/>
      </c>
      <c r="DI108" s="297" t="str">
        <f ca="true">+IF(OFFSET('Sanitation Data'!$H$32,0,10*ROW('Sanitation Data'!H102))="","",OFFSET('Sanitation Data'!$H$32,0,10*ROW('Sanitation Data'!H102)))</f>
        <v/>
      </c>
      <c r="DJ108" s="297" t="str">
        <f ca="true">+IF(OFFSET('Sanitation Data'!$I$28,0,10*ROW('Sanitation Data'!I102))="","",OFFSET('Sanitation Data'!$I$28,0,10*ROW('Sanitation Data'!I102)))</f>
        <v/>
      </c>
      <c r="DK108" s="297" t="str">
        <f ca="true">+IF(OFFSET('Sanitation Data'!$I$29,0,10*ROW('Sanitation Data'!I102))="","",OFFSET('Sanitation Data'!$I$29,0,10*ROW('Sanitation Data'!I102)))</f>
        <v/>
      </c>
      <c r="DL108" s="297" t="str">
        <f ca="true">+IF(OFFSET('Sanitation Data'!$I$30,0,10*ROW('Sanitation Data'!I102))="","",OFFSET('Sanitation Data'!$I$30,0,10*ROW('Sanitation Data'!I102)))</f>
        <v/>
      </c>
      <c r="DM108" s="297" t="str">
        <f ca="true">+IF(OFFSET('Sanitation Data'!$I$31,0,10*ROW('Sanitation Data'!I102))="","",OFFSET('Sanitation Data'!$I$31,0,10*ROW('Sanitation Data'!I102)))</f>
        <v/>
      </c>
      <c r="DN108" s="297" t="str">
        <f ca="true">+IF(OFFSET('Sanitation Data'!$I$32,0,10*ROW('Sanitation Data'!I102))="","",OFFSET('Sanitation Data'!$I$32,0,10*ROW('Sanitation Data'!I102)))</f>
        <v/>
      </c>
      <c r="DO108" s="297" t="str">
        <f ca="true">+IF(OFFSET('Hygiene Data'!$D$11,0,10*ROW('Hygiene Data'!D102))="","",OFFSET('Hygiene Data'!$D$11,0,10*ROW('Hygiene Data'!D102)))</f>
        <v/>
      </c>
      <c r="DP108" s="297" t="str">
        <f ca="true">+IF(OFFSET('Hygiene Data'!$D$12,0,10*ROW('Hygiene Data'!D102))="","",OFFSET('Hygiene Data'!$D$12,0,10*ROW('Hygiene Data'!D102)))</f>
        <v/>
      </c>
      <c r="DQ108" s="297" t="str">
        <f ca="true">+IF(OFFSET('Hygiene Data'!$D$13,0,10*ROW('Hygiene Data'!D102))="","",OFFSET('Hygiene Data'!$D$13,0,10*ROW('Hygiene Data'!D102)))</f>
        <v/>
      </c>
      <c r="DR108" s="297" t="str">
        <f ca="true">+IF(OFFSET('Hygiene Data'!$E$11,0,10*ROW('Hygiene Data'!E102))="","",OFFSET('Hygiene Data'!$E$11,0,10*ROW('Hygiene Data'!E102)))</f>
        <v/>
      </c>
      <c r="DS108" s="297" t="str">
        <f ca="true">+IF(OFFSET('Hygiene Data'!$E$12,0,10*ROW('Hygiene Data'!E102))="","",OFFSET('Hygiene Data'!$E$12,0,10*ROW('Hygiene Data'!E102)))</f>
        <v/>
      </c>
      <c r="DT108" s="297" t="str">
        <f ca="true">+IF(OFFSET('Hygiene Data'!$E$13,0,10*ROW('Hygiene Data'!E102))="","",OFFSET('Hygiene Data'!$E$13,0,10*ROW('Hygiene Data'!E102)))</f>
        <v/>
      </c>
      <c r="DU108" s="297" t="str">
        <f ca="true">+IF(OFFSET('Hygiene Data'!$F$11,0,10*ROW('Hygiene Data'!F102))="","",OFFSET('Hygiene Data'!$F$11,0,10*ROW('Hygiene Data'!F102)))</f>
        <v/>
      </c>
      <c r="DV108" s="297" t="str">
        <f ca="true">+IF(OFFSET('Hygiene Data'!$F$12,0,10*ROW('Hygiene Data'!F102))="","",OFFSET('Hygiene Data'!$F$12,0,10*ROW('Hygiene Data'!F102)))</f>
        <v/>
      </c>
      <c r="DW108" s="297" t="str">
        <f ca="true">+IF(OFFSET('Hygiene Data'!$F$13,0,10*ROW('Hygiene Data'!F102))="","",OFFSET('Hygiene Data'!$F$13,0,10*ROW('Hygiene Data'!F102)))</f>
        <v/>
      </c>
      <c r="DX108" s="297" t="str">
        <f ca="true">+IF(OFFSET('Hygiene Data'!$G$11,0,10*ROW('Hygiene Data'!G102))="","",OFFSET('Hygiene Data'!$G$11,0,10*ROW('Hygiene Data'!G102)))</f>
        <v/>
      </c>
      <c r="DY108" s="297" t="str">
        <f ca="true">+IF(OFFSET('Hygiene Data'!$G$12,0,10*ROW('Hygiene Data'!G102))="","",OFFSET('Hygiene Data'!$G$12,0,10*ROW('Hygiene Data'!G102)))</f>
        <v/>
      </c>
      <c r="DZ108" s="297" t="str">
        <f ca="true">+IF(OFFSET('Hygiene Data'!$G$13,0,10*ROW('Hygiene Data'!G102))="","",OFFSET('Hygiene Data'!$G$13,0,10*ROW('Hygiene Data'!G102)))</f>
        <v/>
      </c>
      <c r="EA108" s="297" t="str">
        <f ca="true">+IF(OFFSET('Hygiene Data'!$H$11,0,10*ROW('Hygiene Data'!H102))="","",OFFSET('Hygiene Data'!$H$11,0,10*ROW('Hygiene Data'!H102)))</f>
        <v/>
      </c>
      <c r="EB108" s="297" t="str">
        <f ca="true">+IF(OFFSET('Hygiene Data'!$H$12,0,10*ROW('Hygiene Data'!H102))="","",OFFSET('Hygiene Data'!$H$12,0,10*ROW('Hygiene Data'!H102)))</f>
        <v/>
      </c>
      <c r="EC108" s="297" t="str">
        <f ca="true">+IF(OFFSET('Hygiene Data'!$H$13,0,10*ROW('Hygiene Data'!H102))="","",OFFSET('Hygiene Data'!$H$13,0,10*ROW('Hygiene Data'!H102)))</f>
        <v/>
      </c>
      <c r="ED108" s="297" t="str">
        <f ca="true">+IF(OFFSET('Hygiene Data'!$I$11,0,10*ROW('Hygiene Data'!I102))="","",OFFSET('Hygiene Data'!$I$11,0,10*ROW('Hygiene Data'!I102)))</f>
        <v/>
      </c>
      <c r="EE108" s="297" t="str">
        <f ca="true">+IF(OFFSET('Hygiene Data'!$I$12,0,10*ROW('Hygiene Data'!I102))="","",OFFSET('Hygiene Data'!$I$12,0,10*ROW('Hygiene Data'!I102)))</f>
        <v/>
      </c>
      <c r="EF108" s="297"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53"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97"/>
      <c r="BS109" s="297" t="str">
        <f ca="true">+IF(OFFSET('Water Data'!$D$27,0,10*ROW('Water Data'!D103))="","",OFFSET('Water Data'!$D$27,0,10*ROW('Water Data'!D103)))</f>
        <v/>
      </c>
      <c r="BT109" s="297" t="str">
        <f ca="true">+IF(OFFSET('Water Data'!$D$28,0,10*ROW('Water Data'!D103))="","",OFFSET('Water Data'!$D$28,0,10*ROW('Water Data'!D103)))</f>
        <v/>
      </c>
      <c r="BU109" s="297" t="str">
        <f ca="true">+IF(OFFSET('Water Data'!$D$29,0,10*ROW('Water Data'!D103))="","",OFFSET('Water Data'!$D$29,0,10*ROW('Water Data'!D103)))</f>
        <v/>
      </c>
      <c r="BV109" s="297" t="str">
        <f ca="true">+IF(OFFSET('Water Data'!$E$27,0,10*ROW('Water Data'!E103))="","",OFFSET('Water Data'!$E$27,0,10*ROW('Water Data'!E103)))</f>
        <v/>
      </c>
      <c r="BW109" s="297" t="str">
        <f ca="true">+IF(OFFSET('Water Data'!$E$28,0,10*ROW('Water Data'!E103))="","",OFFSET('Water Data'!$E$28,0,10*ROW('Water Data'!E103)))</f>
        <v/>
      </c>
      <c r="BX109" s="297" t="str">
        <f ca="true">+IF(OFFSET('Water Data'!$E$29,0,10*ROW('Water Data'!E103))="","",OFFSET('Water Data'!$E$29,0,10*ROW('Water Data'!E103)))</f>
        <v/>
      </c>
      <c r="BY109" s="297" t="str">
        <f ca="true">+IF(OFFSET('Water Data'!$F$27,0,10*ROW('Water Data'!F103))="","",OFFSET('Water Data'!$F$27,0,10*ROW('Water Data'!F103)))</f>
        <v/>
      </c>
      <c r="BZ109" s="297" t="str">
        <f ca="true">+IF(OFFSET('Water Data'!$F$28,0,10*ROW('Water Data'!F103))="","",OFFSET('Water Data'!$F$28,0,10*ROW('Water Data'!F103)))</f>
        <v/>
      </c>
      <c r="CA109" s="297" t="str">
        <f ca="true">+IF(OFFSET('Water Data'!$F$29,0,10*ROW('Water Data'!F103))="","",OFFSET('Water Data'!$F$29,0,10*ROW('Water Data'!F103)))</f>
        <v/>
      </c>
      <c r="CB109" s="297" t="str">
        <f ca="true">+IF(OFFSET('Water Data'!$G$27,0,10*ROW('Water Data'!G103))="","",OFFSET('Water Data'!$G$27,0,10*ROW('Water Data'!G103)))</f>
        <v/>
      </c>
      <c r="CC109" s="297" t="str">
        <f ca="true">+IF(OFFSET('Water Data'!$G$28,0,10*ROW('Water Data'!G103))="","",OFFSET('Water Data'!$G$28,0,10*ROW('Water Data'!G103)))</f>
        <v/>
      </c>
      <c r="CD109" s="297" t="str">
        <f ca="true">+IF(OFFSET('Water Data'!$G$29,0,10*ROW('Water Data'!G103))="","",OFFSET('Water Data'!$G$29,0,10*ROW('Water Data'!G103)))</f>
        <v/>
      </c>
      <c r="CE109" s="297" t="str">
        <f ca="true">+IF(OFFSET('Water Data'!$H$27,0,10*ROW('Water Data'!H103))="","",OFFSET('Water Data'!$H$27,0,10*ROW('Water Data'!H103)))</f>
        <v/>
      </c>
      <c r="CF109" s="297" t="str">
        <f ca="true">+IF(OFFSET('Water Data'!$H$28,0,10*ROW('Water Data'!H103))="","",OFFSET('Water Data'!$H$28,0,10*ROW('Water Data'!H103)))</f>
        <v/>
      </c>
      <c r="CG109" s="297" t="str">
        <f ca="true">+IF(OFFSET('Water Data'!$H$29,0,10*ROW('Water Data'!H103))="","",OFFSET('Water Data'!$H$29,0,10*ROW('Water Data'!H103)))</f>
        <v/>
      </c>
      <c r="CH109" s="297" t="str">
        <f ca="true">+IF(OFFSET('Water Data'!$I$27,0,10*ROW('Water Data'!I103))="","",OFFSET('Water Data'!$I$27,0,10*ROW('Water Data'!I103)))</f>
        <v/>
      </c>
      <c r="CI109" s="297" t="str">
        <f ca="true">+IF(OFFSET('Water Data'!$I$28,0,10*ROW('Water Data'!I103))="","",OFFSET('Water Data'!$I$28,0,10*ROW('Water Data'!I103)))</f>
        <v/>
      </c>
      <c r="CJ109" s="297" t="str">
        <f ca="true">+IF(OFFSET('Water Data'!$I$29,0,10*ROW('Water Data'!I103))="","",OFFSET('Water Data'!$I$29,0,10*ROW('Water Data'!I103)))</f>
        <v/>
      </c>
      <c r="CK109" s="297" t="str">
        <f ca="true">+IF(OFFSET('Sanitation Data'!$D$28,0,10*ROW('Sanitation Data'!D103))="","",OFFSET('Sanitation Data'!$D$28,0,10*ROW('Sanitation Data'!D103)))</f>
        <v/>
      </c>
      <c r="CL109" s="297" t="str">
        <f ca="true">+IF(OFFSET('Sanitation Data'!$D$29,0,10*ROW('Sanitation Data'!D103))="","",OFFSET('Sanitation Data'!$D$29,0,10*ROW('Sanitation Data'!D103)))</f>
        <v/>
      </c>
      <c r="CM109" s="297" t="str">
        <f ca="true">+IF(OFFSET('Sanitation Data'!$D$30,0,10*ROW('Sanitation Data'!D103))="","",OFFSET('Sanitation Data'!$D$30,0,10*ROW('Sanitation Data'!D103)))</f>
        <v/>
      </c>
      <c r="CN109" s="297" t="str">
        <f ca="true">+IF(OFFSET('Sanitation Data'!$D$31,0,10*ROW('Sanitation Data'!D103))="","",OFFSET('Sanitation Data'!$D$31,0,10*ROW('Sanitation Data'!D103)))</f>
        <v/>
      </c>
      <c r="CO109" s="297" t="str">
        <f ca="true">+IF(OFFSET('Sanitation Data'!$D$32,0,10*ROW('Sanitation Data'!D103))="","",OFFSET('Sanitation Data'!$D$32,0,10*ROW('Sanitation Data'!D103)))</f>
        <v/>
      </c>
      <c r="CP109" s="297" t="str">
        <f ca="true">+IF(OFFSET('Sanitation Data'!$E$28,0,10*ROW('Sanitation Data'!E103))="","",OFFSET('Sanitation Data'!$E$28,0,10*ROW('Sanitation Data'!E103)))</f>
        <v/>
      </c>
      <c r="CQ109" s="297" t="str">
        <f ca="true">+IF(OFFSET('Sanitation Data'!$E$29,0,10*ROW('Sanitation Data'!E103))="","",OFFSET('Sanitation Data'!$E$29,0,10*ROW('Sanitation Data'!E103)))</f>
        <v/>
      </c>
      <c r="CR109" s="297" t="str">
        <f ca="true">+IF(OFFSET('Sanitation Data'!$E$30,0,10*ROW('Sanitation Data'!E103))="","",OFFSET('Sanitation Data'!$E$30,0,10*ROW('Sanitation Data'!E103)))</f>
        <v/>
      </c>
      <c r="CS109" s="297" t="str">
        <f ca="true">+IF(OFFSET('Sanitation Data'!$E$31,0,10*ROW('Sanitation Data'!E103))="","",OFFSET('Sanitation Data'!$E$31,0,10*ROW('Sanitation Data'!E103)))</f>
        <v/>
      </c>
      <c r="CT109" s="297" t="str">
        <f ca="true">+IF(OFFSET('Sanitation Data'!$E$32,0,10*ROW('Sanitation Data'!E103))="","",OFFSET('Sanitation Data'!$E$32,0,10*ROW('Sanitation Data'!E103)))</f>
        <v/>
      </c>
      <c r="CU109" s="297" t="str">
        <f ca="true">+IF(OFFSET('Sanitation Data'!$F$28,0,10*ROW('Sanitation Data'!F103))="","",OFFSET('Sanitation Data'!$F$28,0,10*ROW('Sanitation Data'!F103)))</f>
        <v/>
      </c>
      <c r="CV109" s="297" t="str">
        <f ca="true">+IF(OFFSET('Sanitation Data'!$F$29,0,10*ROW('Sanitation Data'!F103))="","",OFFSET('Sanitation Data'!$F$29,0,10*ROW('Sanitation Data'!F103)))</f>
        <v/>
      </c>
      <c r="CW109" s="297" t="str">
        <f ca="true">+IF(OFFSET('Sanitation Data'!$F$30,0,10*ROW('Sanitation Data'!F103))="","",OFFSET('Sanitation Data'!$F$30,0,10*ROW('Sanitation Data'!F103)))</f>
        <v/>
      </c>
      <c r="CX109" s="297" t="str">
        <f ca="true">+IF(OFFSET('Sanitation Data'!$F$31,0,10*ROW('Sanitation Data'!F103))="","",OFFSET('Sanitation Data'!$F$31,0,10*ROW('Sanitation Data'!F103)))</f>
        <v/>
      </c>
      <c r="CY109" s="297" t="str">
        <f ca="true">+IF(OFFSET('Sanitation Data'!$F$32,0,10*ROW('Sanitation Data'!F103))="","",OFFSET('Sanitation Data'!$F$32,0,10*ROW('Sanitation Data'!F103)))</f>
        <v/>
      </c>
      <c r="CZ109" s="297" t="str">
        <f ca="true">+IF(OFFSET('Sanitation Data'!$G$28,0,10*ROW('Sanitation Data'!G103))="","",OFFSET('Sanitation Data'!$G$28,0,10*ROW('Sanitation Data'!G103)))</f>
        <v/>
      </c>
      <c r="DA109" s="297" t="str">
        <f ca="true">+IF(OFFSET('Sanitation Data'!$G$29,0,10*ROW('Sanitation Data'!G103))="","",OFFSET('Sanitation Data'!$G$29,0,10*ROW('Sanitation Data'!G103)))</f>
        <v/>
      </c>
      <c r="DB109" s="297" t="str">
        <f ca="true">+IF(OFFSET('Sanitation Data'!$G$30,0,10*ROW('Sanitation Data'!G103))="","",OFFSET('Sanitation Data'!$G$30,0,10*ROW('Sanitation Data'!G103)))</f>
        <v/>
      </c>
      <c r="DC109" s="297" t="str">
        <f ca="true">+IF(OFFSET('Sanitation Data'!$G$31,0,10*ROW('Sanitation Data'!G103))="","",OFFSET('Sanitation Data'!$G$31,0,10*ROW('Sanitation Data'!G103)))</f>
        <v/>
      </c>
      <c r="DD109" s="297" t="str">
        <f ca="true">+IF(OFFSET('Sanitation Data'!$G$32,0,10*ROW('Sanitation Data'!G103))="","",OFFSET('Sanitation Data'!$G$32,0,10*ROW('Sanitation Data'!G103)))</f>
        <v/>
      </c>
      <c r="DE109" s="297" t="str">
        <f ca="true">+IF(OFFSET('Sanitation Data'!$H$28,0,10*ROW('Sanitation Data'!H103))="","",OFFSET('Sanitation Data'!$H$28,0,10*ROW('Sanitation Data'!H103)))</f>
        <v/>
      </c>
      <c r="DF109" s="297" t="str">
        <f ca="true">+IF(OFFSET('Sanitation Data'!$H$29,0,10*ROW('Sanitation Data'!H103))="","",OFFSET('Sanitation Data'!$H$29,0,10*ROW('Sanitation Data'!H103)))</f>
        <v/>
      </c>
      <c r="DG109" s="297" t="str">
        <f ca="true">+IF(OFFSET('Sanitation Data'!$H$30,0,10*ROW('Sanitation Data'!H103))="","",OFFSET('Sanitation Data'!$H$30,0,10*ROW('Sanitation Data'!H103)))</f>
        <v/>
      </c>
      <c r="DH109" s="297" t="str">
        <f ca="true">+IF(OFFSET('Sanitation Data'!$H$31,0,10*ROW('Sanitation Data'!H103))="","",OFFSET('Sanitation Data'!$H$31,0,10*ROW('Sanitation Data'!H103)))</f>
        <v/>
      </c>
      <c r="DI109" s="297" t="str">
        <f ca="true">+IF(OFFSET('Sanitation Data'!$H$32,0,10*ROW('Sanitation Data'!H103))="","",OFFSET('Sanitation Data'!$H$32,0,10*ROW('Sanitation Data'!H103)))</f>
        <v/>
      </c>
      <c r="DJ109" s="297" t="str">
        <f ca="true">+IF(OFFSET('Sanitation Data'!$I$28,0,10*ROW('Sanitation Data'!I103))="","",OFFSET('Sanitation Data'!$I$28,0,10*ROW('Sanitation Data'!I103)))</f>
        <v/>
      </c>
      <c r="DK109" s="297" t="str">
        <f ca="true">+IF(OFFSET('Sanitation Data'!$I$29,0,10*ROW('Sanitation Data'!I103))="","",OFFSET('Sanitation Data'!$I$29,0,10*ROW('Sanitation Data'!I103)))</f>
        <v/>
      </c>
      <c r="DL109" s="297" t="str">
        <f ca="true">+IF(OFFSET('Sanitation Data'!$I$30,0,10*ROW('Sanitation Data'!I103))="","",OFFSET('Sanitation Data'!$I$30,0,10*ROW('Sanitation Data'!I103)))</f>
        <v/>
      </c>
      <c r="DM109" s="297" t="str">
        <f ca="true">+IF(OFFSET('Sanitation Data'!$I$31,0,10*ROW('Sanitation Data'!I103))="","",OFFSET('Sanitation Data'!$I$31,0,10*ROW('Sanitation Data'!I103)))</f>
        <v/>
      </c>
      <c r="DN109" s="297" t="str">
        <f ca="true">+IF(OFFSET('Sanitation Data'!$I$32,0,10*ROW('Sanitation Data'!I103))="","",OFFSET('Sanitation Data'!$I$32,0,10*ROW('Sanitation Data'!I103)))</f>
        <v/>
      </c>
      <c r="DO109" s="297" t="str">
        <f ca="true">+IF(OFFSET('Hygiene Data'!$D$11,0,10*ROW('Hygiene Data'!D103))="","",OFFSET('Hygiene Data'!$D$11,0,10*ROW('Hygiene Data'!D103)))</f>
        <v/>
      </c>
      <c r="DP109" s="297" t="str">
        <f ca="true">+IF(OFFSET('Hygiene Data'!$D$12,0,10*ROW('Hygiene Data'!D103))="","",OFFSET('Hygiene Data'!$D$12,0,10*ROW('Hygiene Data'!D103)))</f>
        <v/>
      </c>
      <c r="DQ109" s="297" t="str">
        <f ca="true">+IF(OFFSET('Hygiene Data'!$D$13,0,10*ROW('Hygiene Data'!D103))="","",OFFSET('Hygiene Data'!$D$13,0,10*ROW('Hygiene Data'!D103)))</f>
        <v/>
      </c>
      <c r="DR109" s="297" t="str">
        <f ca="true">+IF(OFFSET('Hygiene Data'!$E$11,0,10*ROW('Hygiene Data'!E103))="","",OFFSET('Hygiene Data'!$E$11,0,10*ROW('Hygiene Data'!E103)))</f>
        <v/>
      </c>
      <c r="DS109" s="297" t="str">
        <f ca="true">+IF(OFFSET('Hygiene Data'!$E$12,0,10*ROW('Hygiene Data'!E103))="","",OFFSET('Hygiene Data'!$E$12,0,10*ROW('Hygiene Data'!E103)))</f>
        <v/>
      </c>
      <c r="DT109" s="297" t="str">
        <f ca="true">+IF(OFFSET('Hygiene Data'!$E$13,0,10*ROW('Hygiene Data'!E103))="","",OFFSET('Hygiene Data'!$E$13,0,10*ROW('Hygiene Data'!E103)))</f>
        <v/>
      </c>
      <c r="DU109" s="297" t="str">
        <f ca="true">+IF(OFFSET('Hygiene Data'!$F$11,0,10*ROW('Hygiene Data'!F103))="","",OFFSET('Hygiene Data'!$F$11,0,10*ROW('Hygiene Data'!F103)))</f>
        <v/>
      </c>
      <c r="DV109" s="297" t="str">
        <f ca="true">+IF(OFFSET('Hygiene Data'!$F$12,0,10*ROW('Hygiene Data'!F103))="","",OFFSET('Hygiene Data'!$F$12,0,10*ROW('Hygiene Data'!F103)))</f>
        <v/>
      </c>
      <c r="DW109" s="297" t="str">
        <f ca="true">+IF(OFFSET('Hygiene Data'!$F$13,0,10*ROW('Hygiene Data'!F103))="","",OFFSET('Hygiene Data'!$F$13,0,10*ROW('Hygiene Data'!F103)))</f>
        <v/>
      </c>
      <c r="DX109" s="297" t="str">
        <f ca="true">+IF(OFFSET('Hygiene Data'!$G$11,0,10*ROW('Hygiene Data'!G103))="","",OFFSET('Hygiene Data'!$G$11,0,10*ROW('Hygiene Data'!G103)))</f>
        <v/>
      </c>
      <c r="DY109" s="297" t="str">
        <f ca="true">+IF(OFFSET('Hygiene Data'!$G$12,0,10*ROW('Hygiene Data'!G103))="","",OFFSET('Hygiene Data'!$G$12,0,10*ROW('Hygiene Data'!G103)))</f>
        <v/>
      </c>
      <c r="DZ109" s="297" t="str">
        <f ca="true">+IF(OFFSET('Hygiene Data'!$G$13,0,10*ROW('Hygiene Data'!G103))="","",OFFSET('Hygiene Data'!$G$13,0,10*ROW('Hygiene Data'!G103)))</f>
        <v/>
      </c>
      <c r="EA109" s="297" t="str">
        <f ca="true">+IF(OFFSET('Hygiene Data'!$H$11,0,10*ROW('Hygiene Data'!H103))="","",OFFSET('Hygiene Data'!$H$11,0,10*ROW('Hygiene Data'!H103)))</f>
        <v/>
      </c>
      <c r="EB109" s="297" t="str">
        <f ca="true">+IF(OFFSET('Hygiene Data'!$H$12,0,10*ROW('Hygiene Data'!H103))="","",OFFSET('Hygiene Data'!$H$12,0,10*ROW('Hygiene Data'!H103)))</f>
        <v/>
      </c>
      <c r="EC109" s="297" t="str">
        <f ca="true">+IF(OFFSET('Hygiene Data'!$H$13,0,10*ROW('Hygiene Data'!H103))="","",OFFSET('Hygiene Data'!$H$13,0,10*ROW('Hygiene Data'!H103)))</f>
        <v/>
      </c>
      <c r="ED109" s="297" t="str">
        <f ca="true">+IF(OFFSET('Hygiene Data'!$I$11,0,10*ROW('Hygiene Data'!I103))="","",OFFSET('Hygiene Data'!$I$11,0,10*ROW('Hygiene Data'!I103)))</f>
        <v/>
      </c>
      <c r="EE109" s="297" t="str">
        <f ca="true">+IF(OFFSET('Hygiene Data'!$I$12,0,10*ROW('Hygiene Data'!I103))="","",OFFSET('Hygiene Data'!$I$12,0,10*ROW('Hygiene Data'!I103)))</f>
        <v/>
      </c>
      <c r="EF109" s="297"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53"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97"/>
      <c r="BS110" s="297" t="str">
        <f ca="true">+IF(OFFSET('Water Data'!$D$27,0,10*ROW('Water Data'!D104))="","",OFFSET('Water Data'!$D$27,0,10*ROW('Water Data'!D104)))</f>
        <v/>
      </c>
      <c r="BT110" s="297" t="str">
        <f ca="true">+IF(OFFSET('Water Data'!$D$28,0,10*ROW('Water Data'!D104))="","",OFFSET('Water Data'!$D$28,0,10*ROW('Water Data'!D104)))</f>
        <v/>
      </c>
      <c r="BU110" s="297" t="str">
        <f ca="true">+IF(OFFSET('Water Data'!$D$29,0,10*ROW('Water Data'!D104))="","",OFFSET('Water Data'!$D$29,0,10*ROW('Water Data'!D104)))</f>
        <v/>
      </c>
      <c r="BV110" s="297" t="str">
        <f ca="true">+IF(OFFSET('Water Data'!$E$27,0,10*ROW('Water Data'!E104))="","",OFFSET('Water Data'!$E$27,0,10*ROW('Water Data'!E104)))</f>
        <v/>
      </c>
      <c r="BW110" s="297" t="str">
        <f ca="true">+IF(OFFSET('Water Data'!$E$28,0,10*ROW('Water Data'!E104))="","",OFFSET('Water Data'!$E$28,0,10*ROW('Water Data'!E104)))</f>
        <v/>
      </c>
      <c r="BX110" s="297" t="str">
        <f ca="true">+IF(OFFSET('Water Data'!$E$29,0,10*ROW('Water Data'!E104))="","",OFFSET('Water Data'!$E$29,0,10*ROW('Water Data'!E104)))</f>
        <v/>
      </c>
      <c r="BY110" s="297" t="str">
        <f ca="true">+IF(OFFSET('Water Data'!$F$27,0,10*ROW('Water Data'!F104))="","",OFFSET('Water Data'!$F$27,0,10*ROW('Water Data'!F104)))</f>
        <v/>
      </c>
      <c r="BZ110" s="297" t="str">
        <f ca="true">+IF(OFFSET('Water Data'!$F$28,0,10*ROW('Water Data'!F104))="","",OFFSET('Water Data'!$F$28,0,10*ROW('Water Data'!F104)))</f>
        <v/>
      </c>
      <c r="CA110" s="297" t="str">
        <f ca="true">+IF(OFFSET('Water Data'!$F$29,0,10*ROW('Water Data'!F104))="","",OFFSET('Water Data'!$F$29,0,10*ROW('Water Data'!F104)))</f>
        <v/>
      </c>
      <c r="CB110" s="297" t="str">
        <f ca="true">+IF(OFFSET('Water Data'!$G$27,0,10*ROW('Water Data'!G104))="","",OFFSET('Water Data'!$G$27,0,10*ROW('Water Data'!G104)))</f>
        <v/>
      </c>
      <c r="CC110" s="297" t="str">
        <f ca="true">+IF(OFFSET('Water Data'!$G$28,0,10*ROW('Water Data'!G104))="","",OFFSET('Water Data'!$G$28,0,10*ROW('Water Data'!G104)))</f>
        <v/>
      </c>
      <c r="CD110" s="297" t="str">
        <f ca="true">+IF(OFFSET('Water Data'!$G$29,0,10*ROW('Water Data'!G104))="","",OFFSET('Water Data'!$G$29,0,10*ROW('Water Data'!G104)))</f>
        <v/>
      </c>
      <c r="CE110" s="297" t="str">
        <f ca="true">+IF(OFFSET('Water Data'!$H$27,0,10*ROW('Water Data'!H104))="","",OFFSET('Water Data'!$H$27,0,10*ROW('Water Data'!H104)))</f>
        <v/>
      </c>
      <c r="CF110" s="297" t="str">
        <f ca="true">+IF(OFFSET('Water Data'!$H$28,0,10*ROW('Water Data'!H104))="","",OFFSET('Water Data'!$H$28,0,10*ROW('Water Data'!H104)))</f>
        <v/>
      </c>
      <c r="CG110" s="297" t="str">
        <f ca="true">+IF(OFFSET('Water Data'!$H$29,0,10*ROW('Water Data'!H104))="","",OFFSET('Water Data'!$H$29,0,10*ROW('Water Data'!H104)))</f>
        <v/>
      </c>
      <c r="CH110" s="297" t="str">
        <f ca="true">+IF(OFFSET('Water Data'!$I$27,0,10*ROW('Water Data'!I104))="","",OFFSET('Water Data'!$I$27,0,10*ROW('Water Data'!I104)))</f>
        <v/>
      </c>
      <c r="CI110" s="297" t="str">
        <f ca="true">+IF(OFFSET('Water Data'!$I$28,0,10*ROW('Water Data'!I104))="","",OFFSET('Water Data'!$I$28,0,10*ROW('Water Data'!I104)))</f>
        <v/>
      </c>
      <c r="CJ110" s="297" t="str">
        <f ca="true">+IF(OFFSET('Water Data'!$I$29,0,10*ROW('Water Data'!I104))="","",OFFSET('Water Data'!$I$29,0,10*ROW('Water Data'!I104)))</f>
        <v/>
      </c>
      <c r="CK110" s="297" t="str">
        <f ca="true">+IF(OFFSET('Sanitation Data'!$D$28,0,10*ROW('Sanitation Data'!D104))="","",OFFSET('Sanitation Data'!$D$28,0,10*ROW('Sanitation Data'!D104)))</f>
        <v/>
      </c>
      <c r="CL110" s="297" t="str">
        <f ca="true">+IF(OFFSET('Sanitation Data'!$D$29,0,10*ROW('Sanitation Data'!D104))="","",OFFSET('Sanitation Data'!$D$29,0,10*ROW('Sanitation Data'!D104)))</f>
        <v/>
      </c>
      <c r="CM110" s="297" t="str">
        <f ca="true">+IF(OFFSET('Sanitation Data'!$D$30,0,10*ROW('Sanitation Data'!D104))="","",OFFSET('Sanitation Data'!$D$30,0,10*ROW('Sanitation Data'!D104)))</f>
        <v/>
      </c>
      <c r="CN110" s="297" t="str">
        <f ca="true">+IF(OFFSET('Sanitation Data'!$D$31,0,10*ROW('Sanitation Data'!D104))="","",OFFSET('Sanitation Data'!$D$31,0,10*ROW('Sanitation Data'!D104)))</f>
        <v/>
      </c>
      <c r="CO110" s="297" t="str">
        <f ca="true">+IF(OFFSET('Sanitation Data'!$D$32,0,10*ROW('Sanitation Data'!D104))="","",OFFSET('Sanitation Data'!$D$32,0,10*ROW('Sanitation Data'!D104)))</f>
        <v/>
      </c>
      <c r="CP110" s="297" t="str">
        <f ca="true">+IF(OFFSET('Sanitation Data'!$E$28,0,10*ROW('Sanitation Data'!E104))="","",OFFSET('Sanitation Data'!$E$28,0,10*ROW('Sanitation Data'!E104)))</f>
        <v/>
      </c>
      <c r="CQ110" s="297" t="str">
        <f ca="true">+IF(OFFSET('Sanitation Data'!$E$29,0,10*ROW('Sanitation Data'!E104))="","",OFFSET('Sanitation Data'!$E$29,0,10*ROW('Sanitation Data'!E104)))</f>
        <v/>
      </c>
      <c r="CR110" s="297" t="str">
        <f ca="true">+IF(OFFSET('Sanitation Data'!$E$30,0,10*ROW('Sanitation Data'!E104))="","",OFFSET('Sanitation Data'!$E$30,0,10*ROW('Sanitation Data'!E104)))</f>
        <v/>
      </c>
      <c r="CS110" s="297" t="str">
        <f ca="true">+IF(OFFSET('Sanitation Data'!$E$31,0,10*ROW('Sanitation Data'!E104))="","",OFFSET('Sanitation Data'!$E$31,0,10*ROW('Sanitation Data'!E104)))</f>
        <v/>
      </c>
      <c r="CT110" s="297" t="str">
        <f ca="true">+IF(OFFSET('Sanitation Data'!$E$32,0,10*ROW('Sanitation Data'!E104))="","",OFFSET('Sanitation Data'!$E$32,0,10*ROW('Sanitation Data'!E104)))</f>
        <v/>
      </c>
      <c r="CU110" s="297" t="str">
        <f ca="true">+IF(OFFSET('Sanitation Data'!$F$28,0,10*ROW('Sanitation Data'!F104))="","",OFFSET('Sanitation Data'!$F$28,0,10*ROW('Sanitation Data'!F104)))</f>
        <v/>
      </c>
      <c r="CV110" s="297" t="str">
        <f ca="true">+IF(OFFSET('Sanitation Data'!$F$29,0,10*ROW('Sanitation Data'!F104))="","",OFFSET('Sanitation Data'!$F$29,0,10*ROW('Sanitation Data'!F104)))</f>
        <v/>
      </c>
      <c r="CW110" s="297" t="str">
        <f ca="true">+IF(OFFSET('Sanitation Data'!$F$30,0,10*ROW('Sanitation Data'!F104))="","",OFFSET('Sanitation Data'!$F$30,0,10*ROW('Sanitation Data'!F104)))</f>
        <v/>
      </c>
      <c r="CX110" s="297" t="str">
        <f ca="true">+IF(OFFSET('Sanitation Data'!$F$31,0,10*ROW('Sanitation Data'!F104))="","",OFFSET('Sanitation Data'!$F$31,0,10*ROW('Sanitation Data'!F104)))</f>
        <v/>
      </c>
      <c r="CY110" s="297" t="str">
        <f ca="true">+IF(OFFSET('Sanitation Data'!$F$32,0,10*ROW('Sanitation Data'!F104))="","",OFFSET('Sanitation Data'!$F$32,0,10*ROW('Sanitation Data'!F104)))</f>
        <v/>
      </c>
      <c r="CZ110" s="297" t="str">
        <f ca="true">+IF(OFFSET('Sanitation Data'!$G$28,0,10*ROW('Sanitation Data'!G104))="","",OFFSET('Sanitation Data'!$G$28,0,10*ROW('Sanitation Data'!G104)))</f>
        <v/>
      </c>
      <c r="DA110" s="297" t="str">
        <f ca="true">+IF(OFFSET('Sanitation Data'!$G$29,0,10*ROW('Sanitation Data'!G104))="","",OFFSET('Sanitation Data'!$G$29,0,10*ROW('Sanitation Data'!G104)))</f>
        <v/>
      </c>
      <c r="DB110" s="297" t="str">
        <f ca="true">+IF(OFFSET('Sanitation Data'!$G$30,0,10*ROW('Sanitation Data'!G104))="","",OFFSET('Sanitation Data'!$G$30,0,10*ROW('Sanitation Data'!G104)))</f>
        <v/>
      </c>
      <c r="DC110" s="297" t="str">
        <f ca="true">+IF(OFFSET('Sanitation Data'!$G$31,0,10*ROW('Sanitation Data'!G104))="","",OFFSET('Sanitation Data'!$G$31,0,10*ROW('Sanitation Data'!G104)))</f>
        <v/>
      </c>
      <c r="DD110" s="297" t="str">
        <f ca="true">+IF(OFFSET('Sanitation Data'!$G$32,0,10*ROW('Sanitation Data'!G104))="","",OFFSET('Sanitation Data'!$G$32,0,10*ROW('Sanitation Data'!G104)))</f>
        <v/>
      </c>
      <c r="DE110" s="297" t="str">
        <f ca="true">+IF(OFFSET('Sanitation Data'!$H$28,0,10*ROW('Sanitation Data'!H104))="","",OFFSET('Sanitation Data'!$H$28,0,10*ROW('Sanitation Data'!H104)))</f>
        <v/>
      </c>
      <c r="DF110" s="297" t="str">
        <f ca="true">+IF(OFFSET('Sanitation Data'!$H$29,0,10*ROW('Sanitation Data'!H104))="","",OFFSET('Sanitation Data'!$H$29,0,10*ROW('Sanitation Data'!H104)))</f>
        <v/>
      </c>
      <c r="DG110" s="297" t="str">
        <f ca="true">+IF(OFFSET('Sanitation Data'!$H$30,0,10*ROW('Sanitation Data'!H104))="","",OFFSET('Sanitation Data'!$H$30,0,10*ROW('Sanitation Data'!H104)))</f>
        <v/>
      </c>
      <c r="DH110" s="297" t="str">
        <f ca="true">+IF(OFFSET('Sanitation Data'!$H$31,0,10*ROW('Sanitation Data'!H104))="","",OFFSET('Sanitation Data'!$H$31,0,10*ROW('Sanitation Data'!H104)))</f>
        <v/>
      </c>
      <c r="DI110" s="297" t="str">
        <f ca="true">+IF(OFFSET('Sanitation Data'!$H$32,0,10*ROW('Sanitation Data'!H104))="","",OFFSET('Sanitation Data'!$H$32,0,10*ROW('Sanitation Data'!H104)))</f>
        <v/>
      </c>
      <c r="DJ110" s="297" t="str">
        <f ca="true">+IF(OFFSET('Sanitation Data'!$I$28,0,10*ROW('Sanitation Data'!I104))="","",OFFSET('Sanitation Data'!$I$28,0,10*ROW('Sanitation Data'!I104)))</f>
        <v/>
      </c>
      <c r="DK110" s="297" t="str">
        <f ca="true">+IF(OFFSET('Sanitation Data'!$I$29,0,10*ROW('Sanitation Data'!I104))="","",OFFSET('Sanitation Data'!$I$29,0,10*ROW('Sanitation Data'!I104)))</f>
        <v/>
      </c>
      <c r="DL110" s="297" t="str">
        <f ca="true">+IF(OFFSET('Sanitation Data'!$I$30,0,10*ROW('Sanitation Data'!I104))="","",OFFSET('Sanitation Data'!$I$30,0,10*ROW('Sanitation Data'!I104)))</f>
        <v/>
      </c>
      <c r="DM110" s="297" t="str">
        <f ca="true">+IF(OFFSET('Sanitation Data'!$I$31,0,10*ROW('Sanitation Data'!I104))="","",OFFSET('Sanitation Data'!$I$31,0,10*ROW('Sanitation Data'!I104)))</f>
        <v/>
      </c>
      <c r="DN110" s="297" t="str">
        <f ca="true">+IF(OFFSET('Sanitation Data'!$I$32,0,10*ROW('Sanitation Data'!I104))="","",OFFSET('Sanitation Data'!$I$32,0,10*ROW('Sanitation Data'!I104)))</f>
        <v/>
      </c>
      <c r="DO110" s="297" t="str">
        <f ca="true">+IF(OFFSET('Hygiene Data'!$D$11,0,10*ROW('Hygiene Data'!D104))="","",OFFSET('Hygiene Data'!$D$11,0,10*ROW('Hygiene Data'!D104)))</f>
        <v/>
      </c>
      <c r="DP110" s="297" t="str">
        <f ca="true">+IF(OFFSET('Hygiene Data'!$D$12,0,10*ROW('Hygiene Data'!D104))="","",OFFSET('Hygiene Data'!$D$12,0,10*ROW('Hygiene Data'!D104)))</f>
        <v/>
      </c>
      <c r="DQ110" s="297" t="str">
        <f ca="true">+IF(OFFSET('Hygiene Data'!$D$13,0,10*ROW('Hygiene Data'!D104))="","",OFFSET('Hygiene Data'!$D$13,0,10*ROW('Hygiene Data'!D104)))</f>
        <v/>
      </c>
      <c r="DR110" s="297" t="str">
        <f ca="true">+IF(OFFSET('Hygiene Data'!$E$11,0,10*ROW('Hygiene Data'!E104))="","",OFFSET('Hygiene Data'!$E$11,0,10*ROW('Hygiene Data'!E104)))</f>
        <v/>
      </c>
      <c r="DS110" s="297" t="str">
        <f ca="true">+IF(OFFSET('Hygiene Data'!$E$12,0,10*ROW('Hygiene Data'!E104))="","",OFFSET('Hygiene Data'!$E$12,0,10*ROW('Hygiene Data'!E104)))</f>
        <v/>
      </c>
      <c r="DT110" s="297" t="str">
        <f ca="true">+IF(OFFSET('Hygiene Data'!$E$13,0,10*ROW('Hygiene Data'!E104))="","",OFFSET('Hygiene Data'!$E$13,0,10*ROW('Hygiene Data'!E104)))</f>
        <v/>
      </c>
      <c r="DU110" s="297" t="str">
        <f ca="true">+IF(OFFSET('Hygiene Data'!$F$11,0,10*ROW('Hygiene Data'!F104))="","",OFFSET('Hygiene Data'!$F$11,0,10*ROW('Hygiene Data'!F104)))</f>
        <v/>
      </c>
      <c r="DV110" s="297" t="str">
        <f ca="true">+IF(OFFSET('Hygiene Data'!$F$12,0,10*ROW('Hygiene Data'!F104))="","",OFFSET('Hygiene Data'!$F$12,0,10*ROW('Hygiene Data'!F104)))</f>
        <v/>
      </c>
      <c r="DW110" s="297" t="str">
        <f ca="true">+IF(OFFSET('Hygiene Data'!$F$13,0,10*ROW('Hygiene Data'!F104))="","",OFFSET('Hygiene Data'!$F$13,0,10*ROW('Hygiene Data'!F104)))</f>
        <v/>
      </c>
      <c r="DX110" s="297" t="str">
        <f ca="true">+IF(OFFSET('Hygiene Data'!$G$11,0,10*ROW('Hygiene Data'!G104))="","",OFFSET('Hygiene Data'!$G$11,0,10*ROW('Hygiene Data'!G104)))</f>
        <v/>
      </c>
      <c r="DY110" s="297" t="str">
        <f ca="true">+IF(OFFSET('Hygiene Data'!$G$12,0,10*ROW('Hygiene Data'!G104))="","",OFFSET('Hygiene Data'!$G$12,0,10*ROW('Hygiene Data'!G104)))</f>
        <v/>
      </c>
      <c r="DZ110" s="297" t="str">
        <f ca="true">+IF(OFFSET('Hygiene Data'!$G$13,0,10*ROW('Hygiene Data'!G104))="","",OFFSET('Hygiene Data'!$G$13,0,10*ROW('Hygiene Data'!G104)))</f>
        <v/>
      </c>
      <c r="EA110" s="297" t="str">
        <f ca="true">+IF(OFFSET('Hygiene Data'!$H$11,0,10*ROW('Hygiene Data'!H104))="","",OFFSET('Hygiene Data'!$H$11,0,10*ROW('Hygiene Data'!H104)))</f>
        <v/>
      </c>
      <c r="EB110" s="297" t="str">
        <f ca="true">+IF(OFFSET('Hygiene Data'!$H$12,0,10*ROW('Hygiene Data'!H104))="","",OFFSET('Hygiene Data'!$H$12,0,10*ROW('Hygiene Data'!H104)))</f>
        <v/>
      </c>
      <c r="EC110" s="297" t="str">
        <f ca="true">+IF(OFFSET('Hygiene Data'!$H$13,0,10*ROW('Hygiene Data'!H104))="","",OFFSET('Hygiene Data'!$H$13,0,10*ROW('Hygiene Data'!H104)))</f>
        <v/>
      </c>
      <c r="ED110" s="297" t="str">
        <f ca="true">+IF(OFFSET('Hygiene Data'!$I$11,0,10*ROW('Hygiene Data'!I104))="","",OFFSET('Hygiene Data'!$I$11,0,10*ROW('Hygiene Data'!I104)))</f>
        <v/>
      </c>
      <c r="EE110" s="297" t="str">
        <f ca="true">+IF(OFFSET('Hygiene Data'!$I$12,0,10*ROW('Hygiene Data'!I104))="","",OFFSET('Hygiene Data'!$I$12,0,10*ROW('Hygiene Data'!I104)))</f>
        <v/>
      </c>
      <c r="EF110" s="297"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53"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97"/>
      <c r="BS111" s="297" t="str">
        <f ca="true">+IF(OFFSET('Water Data'!$D$27,0,10*ROW('Water Data'!D105))="","",OFFSET('Water Data'!$D$27,0,10*ROW('Water Data'!D105)))</f>
        <v/>
      </c>
      <c r="BT111" s="297" t="str">
        <f ca="true">+IF(OFFSET('Water Data'!$D$28,0,10*ROW('Water Data'!D105))="","",OFFSET('Water Data'!$D$28,0,10*ROW('Water Data'!D105)))</f>
        <v/>
      </c>
      <c r="BU111" s="297" t="str">
        <f ca="true">+IF(OFFSET('Water Data'!$D$29,0,10*ROW('Water Data'!D105))="","",OFFSET('Water Data'!$D$29,0,10*ROW('Water Data'!D105)))</f>
        <v/>
      </c>
      <c r="BV111" s="297" t="str">
        <f ca="true">+IF(OFFSET('Water Data'!$E$27,0,10*ROW('Water Data'!E105))="","",OFFSET('Water Data'!$E$27,0,10*ROW('Water Data'!E105)))</f>
        <v/>
      </c>
      <c r="BW111" s="297" t="str">
        <f ca="true">+IF(OFFSET('Water Data'!$E$28,0,10*ROW('Water Data'!E105))="","",OFFSET('Water Data'!$E$28,0,10*ROW('Water Data'!E105)))</f>
        <v/>
      </c>
      <c r="BX111" s="297" t="str">
        <f ca="true">+IF(OFFSET('Water Data'!$E$29,0,10*ROW('Water Data'!E105))="","",OFFSET('Water Data'!$E$29,0,10*ROW('Water Data'!E105)))</f>
        <v/>
      </c>
      <c r="BY111" s="297" t="str">
        <f ca="true">+IF(OFFSET('Water Data'!$F$27,0,10*ROW('Water Data'!F105))="","",OFFSET('Water Data'!$F$27,0,10*ROW('Water Data'!F105)))</f>
        <v/>
      </c>
      <c r="BZ111" s="297" t="str">
        <f ca="true">+IF(OFFSET('Water Data'!$F$28,0,10*ROW('Water Data'!F105))="","",OFFSET('Water Data'!$F$28,0,10*ROW('Water Data'!F105)))</f>
        <v/>
      </c>
      <c r="CA111" s="297" t="str">
        <f ca="true">+IF(OFFSET('Water Data'!$F$29,0,10*ROW('Water Data'!F105))="","",OFFSET('Water Data'!$F$29,0,10*ROW('Water Data'!F105)))</f>
        <v/>
      </c>
      <c r="CB111" s="297" t="str">
        <f ca="true">+IF(OFFSET('Water Data'!$G$27,0,10*ROW('Water Data'!G105))="","",OFFSET('Water Data'!$G$27,0,10*ROW('Water Data'!G105)))</f>
        <v/>
      </c>
      <c r="CC111" s="297" t="str">
        <f ca="true">+IF(OFFSET('Water Data'!$G$28,0,10*ROW('Water Data'!G105))="","",OFFSET('Water Data'!$G$28,0,10*ROW('Water Data'!G105)))</f>
        <v/>
      </c>
      <c r="CD111" s="297" t="str">
        <f ca="true">+IF(OFFSET('Water Data'!$G$29,0,10*ROW('Water Data'!G105))="","",OFFSET('Water Data'!$G$29,0,10*ROW('Water Data'!G105)))</f>
        <v/>
      </c>
      <c r="CE111" s="297" t="str">
        <f ca="true">+IF(OFFSET('Water Data'!$H$27,0,10*ROW('Water Data'!H105))="","",OFFSET('Water Data'!$H$27,0,10*ROW('Water Data'!H105)))</f>
        <v/>
      </c>
      <c r="CF111" s="297" t="str">
        <f ca="true">+IF(OFFSET('Water Data'!$H$28,0,10*ROW('Water Data'!H105))="","",OFFSET('Water Data'!$H$28,0,10*ROW('Water Data'!H105)))</f>
        <v/>
      </c>
      <c r="CG111" s="297" t="str">
        <f ca="true">+IF(OFFSET('Water Data'!$H$29,0,10*ROW('Water Data'!H105))="","",OFFSET('Water Data'!$H$29,0,10*ROW('Water Data'!H105)))</f>
        <v/>
      </c>
      <c r="CH111" s="297" t="str">
        <f ca="true">+IF(OFFSET('Water Data'!$I$27,0,10*ROW('Water Data'!I105))="","",OFFSET('Water Data'!$I$27,0,10*ROW('Water Data'!I105)))</f>
        <v/>
      </c>
      <c r="CI111" s="297" t="str">
        <f ca="true">+IF(OFFSET('Water Data'!$I$28,0,10*ROW('Water Data'!I105))="","",OFFSET('Water Data'!$I$28,0,10*ROW('Water Data'!I105)))</f>
        <v/>
      </c>
      <c r="CJ111" s="297" t="str">
        <f ca="true">+IF(OFFSET('Water Data'!$I$29,0,10*ROW('Water Data'!I105))="","",OFFSET('Water Data'!$I$29,0,10*ROW('Water Data'!I105)))</f>
        <v/>
      </c>
      <c r="CK111" s="297" t="str">
        <f ca="true">+IF(OFFSET('Sanitation Data'!$D$28,0,10*ROW('Sanitation Data'!D105))="","",OFFSET('Sanitation Data'!$D$28,0,10*ROW('Sanitation Data'!D105)))</f>
        <v/>
      </c>
      <c r="CL111" s="297" t="str">
        <f ca="true">+IF(OFFSET('Sanitation Data'!$D$29,0,10*ROW('Sanitation Data'!D105))="","",OFFSET('Sanitation Data'!$D$29,0,10*ROW('Sanitation Data'!D105)))</f>
        <v/>
      </c>
      <c r="CM111" s="297" t="str">
        <f ca="true">+IF(OFFSET('Sanitation Data'!$D$30,0,10*ROW('Sanitation Data'!D105))="","",OFFSET('Sanitation Data'!$D$30,0,10*ROW('Sanitation Data'!D105)))</f>
        <v/>
      </c>
      <c r="CN111" s="297" t="str">
        <f ca="true">+IF(OFFSET('Sanitation Data'!$D$31,0,10*ROW('Sanitation Data'!D105))="","",OFFSET('Sanitation Data'!$D$31,0,10*ROW('Sanitation Data'!D105)))</f>
        <v/>
      </c>
      <c r="CO111" s="297" t="str">
        <f ca="true">+IF(OFFSET('Sanitation Data'!$D$32,0,10*ROW('Sanitation Data'!D105))="","",OFFSET('Sanitation Data'!$D$32,0,10*ROW('Sanitation Data'!D105)))</f>
        <v/>
      </c>
      <c r="CP111" s="297" t="str">
        <f ca="true">+IF(OFFSET('Sanitation Data'!$E$28,0,10*ROW('Sanitation Data'!E105))="","",OFFSET('Sanitation Data'!$E$28,0,10*ROW('Sanitation Data'!E105)))</f>
        <v/>
      </c>
      <c r="CQ111" s="297" t="str">
        <f ca="true">+IF(OFFSET('Sanitation Data'!$E$29,0,10*ROW('Sanitation Data'!E105))="","",OFFSET('Sanitation Data'!$E$29,0,10*ROW('Sanitation Data'!E105)))</f>
        <v/>
      </c>
      <c r="CR111" s="297" t="str">
        <f ca="true">+IF(OFFSET('Sanitation Data'!$E$30,0,10*ROW('Sanitation Data'!E105))="","",OFFSET('Sanitation Data'!$E$30,0,10*ROW('Sanitation Data'!E105)))</f>
        <v/>
      </c>
      <c r="CS111" s="297" t="str">
        <f ca="true">+IF(OFFSET('Sanitation Data'!$E$31,0,10*ROW('Sanitation Data'!E105))="","",OFFSET('Sanitation Data'!$E$31,0,10*ROW('Sanitation Data'!E105)))</f>
        <v/>
      </c>
      <c r="CT111" s="297" t="str">
        <f ca="true">+IF(OFFSET('Sanitation Data'!$E$32,0,10*ROW('Sanitation Data'!E105))="","",OFFSET('Sanitation Data'!$E$32,0,10*ROW('Sanitation Data'!E105)))</f>
        <v/>
      </c>
      <c r="CU111" s="297" t="str">
        <f ca="true">+IF(OFFSET('Sanitation Data'!$F$28,0,10*ROW('Sanitation Data'!F105))="","",OFFSET('Sanitation Data'!$F$28,0,10*ROW('Sanitation Data'!F105)))</f>
        <v/>
      </c>
      <c r="CV111" s="297" t="str">
        <f ca="true">+IF(OFFSET('Sanitation Data'!$F$29,0,10*ROW('Sanitation Data'!F105))="","",OFFSET('Sanitation Data'!$F$29,0,10*ROW('Sanitation Data'!F105)))</f>
        <v/>
      </c>
      <c r="CW111" s="297" t="str">
        <f ca="true">+IF(OFFSET('Sanitation Data'!$F$30,0,10*ROW('Sanitation Data'!F105))="","",OFFSET('Sanitation Data'!$F$30,0,10*ROW('Sanitation Data'!F105)))</f>
        <v/>
      </c>
      <c r="CX111" s="297" t="str">
        <f ca="true">+IF(OFFSET('Sanitation Data'!$F$31,0,10*ROW('Sanitation Data'!F105))="","",OFFSET('Sanitation Data'!$F$31,0,10*ROW('Sanitation Data'!F105)))</f>
        <v/>
      </c>
      <c r="CY111" s="297" t="str">
        <f ca="true">+IF(OFFSET('Sanitation Data'!$F$32,0,10*ROW('Sanitation Data'!F105))="","",OFFSET('Sanitation Data'!$F$32,0,10*ROW('Sanitation Data'!F105)))</f>
        <v/>
      </c>
      <c r="CZ111" s="297" t="str">
        <f ca="true">+IF(OFFSET('Sanitation Data'!$G$28,0,10*ROW('Sanitation Data'!G105))="","",OFFSET('Sanitation Data'!$G$28,0,10*ROW('Sanitation Data'!G105)))</f>
        <v/>
      </c>
      <c r="DA111" s="297" t="str">
        <f ca="true">+IF(OFFSET('Sanitation Data'!$G$29,0,10*ROW('Sanitation Data'!G105))="","",OFFSET('Sanitation Data'!$G$29,0,10*ROW('Sanitation Data'!G105)))</f>
        <v/>
      </c>
      <c r="DB111" s="297" t="str">
        <f ca="true">+IF(OFFSET('Sanitation Data'!$G$30,0,10*ROW('Sanitation Data'!G105))="","",OFFSET('Sanitation Data'!$G$30,0,10*ROW('Sanitation Data'!G105)))</f>
        <v/>
      </c>
      <c r="DC111" s="297" t="str">
        <f ca="true">+IF(OFFSET('Sanitation Data'!$G$31,0,10*ROW('Sanitation Data'!G105))="","",OFFSET('Sanitation Data'!$G$31,0,10*ROW('Sanitation Data'!G105)))</f>
        <v/>
      </c>
      <c r="DD111" s="297" t="str">
        <f ca="true">+IF(OFFSET('Sanitation Data'!$G$32,0,10*ROW('Sanitation Data'!G105))="","",OFFSET('Sanitation Data'!$G$32,0,10*ROW('Sanitation Data'!G105)))</f>
        <v/>
      </c>
      <c r="DE111" s="297" t="str">
        <f ca="true">+IF(OFFSET('Sanitation Data'!$H$28,0,10*ROW('Sanitation Data'!H105))="","",OFFSET('Sanitation Data'!$H$28,0,10*ROW('Sanitation Data'!H105)))</f>
        <v/>
      </c>
      <c r="DF111" s="297" t="str">
        <f ca="true">+IF(OFFSET('Sanitation Data'!$H$29,0,10*ROW('Sanitation Data'!H105))="","",OFFSET('Sanitation Data'!$H$29,0,10*ROW('Sanitation Data'!H105)))</f>
        <v/>
      </c>
      <c r="DG111" s="297" t="str">
        <f ca="true">+IF(OFFSET('Sanitation Data'!$H$30,0,10*ROW('Sanitation Data'!H105))="","",OFFSET('Sanitation Data'!$H$30,0,10*ROW('Sanitation Data'!H105)))</f>
        <v/>
      </c>
      <c r="DH111" s="297" t="str">
        <f ca="true">+IF(OFFSET('Sanitation Data'!$H$31,0,10*ROW('Sanitation Data'!H105))="","",OFFSET('Sanitation Data'!$H$31,0,10*ROW('Sanitation Data'!H105)))</f>
        <v/>
      </c>
      <c r="DI111" s="297" t="str">
        <f ca="true">+IF(OFFSET('Sanitation Data'!$H$32,0,10*ROW('Sanitation Data'!H105))="","",OFFSET('Sanitation Data'!$H$32,0,10*ROW('Sanitation Data'!H105)))</f>
        <v/>
      </c>
      <c r="DJ111" s="297" t="str">
        <f ca="true">+IF(OFFSET('Sanitation Data'!$I$28,0,10*ROW('Sanitation Data'!I105))="","",OFFSET('Sanitation Data'!$I$28,0,10*ROW('Sanitation Data'!I105)))</f>
        <v/>
      </c>
      <c r="DK111" s="297" t="str">
        <f ca="true">+IF(OFFSET('Sanitation Data'!$I$29,0,10*ROW('Sanitation Data'!I105))="","",OFFSET('Sanitation Data'!$I$29,0,10*ROW('Sanitation Data'!I105)))</f>
        <v/>
      </c>
      <c r="DL111" s="297" t="str">
        <f ca="true">+IF(OFFSET('Sanitation Data'!$I$30,0,10*ROW('Sanitation Data'!I105))="","",OFFSET('Sanitation Data'!$I$30,0,10*ROW('Sanitation Data'!I105)))</f>
        <v/>
      </c>
      <c r="DM111" s="297" t="str">
        <f ca="true">+IF(OFFSET('Sanitation Data'!$I$31,0,10*ROW('Sanitation Data'!I105))="","",OFFSET('Sanitation Data'!$I$31,0,10*ROW('Sanitation Data'!I105)))</f>
        <v/>
      </c>
      <c r="DN111" s="297" t="str">
        <f ca="true">+IF(OFFSET('Sanitation Data'!$I$32,0,10*ROW('Sanitation Data'!I105))="","",OFFSET('Sanitation Data'!$I$32,0,10*ROW('Sanitation Data'!I105)))</f>
        <v/>
      </c>
      <c r="DO111" s="297" t="str">
        <f ca="true">+IF(OFFSET('Hygiene Data'!$D$11,0,10*ROW('Hygiene Data'!D105))="","",OFFSET('Hygiene Data'!$D$11,0,10*ROW('Hygiene Data'!D105)))</f>
        <v/>
      </c>
      <c r="DP111" s="297" t="str">
        <f ca="true">+IF(OFFSET('Hygiene Data'!$D$12,0,10*ROW('Hygiene Data'!D105))="","",OFFSET('Hygiene Data'!$D$12,0,10*ROW('Hygiene Data'!D105)))</f>
        <v/>
      </c>
      <c r="DQ111" s="297" t="str">
        <f ca="true">+IF(OFFSET('Hygiene Data'!$D$13,0,10*ROW('Hygiene Data'!D105))="","",OFFSET('Hygiene Data'!$D$13,0,10*ROW('Hygiene Data'!D105)))</f>
        <v/>
      </c>
      <c r="DR111" s="297" t="str">
        <f ca="true">+IF(OFFSET('Hygiene Data'!$E$11,0,10*ROW('Hygiene Data'!E105))="","",OFFSET('Hygiene Data'!$E$11,0,10*ROW('Hygiene Data'!E105)))</f>
        <v/>
      </c>
      <c r="DS111" s="297" t="str">
        <f ca="true">+IF(OFFSET('Hygiene Data'!$E$12,0,10*ROW('Hygiene Data'!E105))="","",OFFSET('Hygiene Data'!$E$12,0,10*ROW('Hygiene Data'!E105)))</f>
        <v/>
      </c>
      <c r="DT111" s="297" t="str">
        <f ca="true">+IF(OFFSET('Hygiene Data'!$E$13,0,10*ROW('Hygiene Data'!E105))="","",OFFSET('Hygiene Data'!$E$13,0,10*ROW('Hygiene Data'!E105)))</f>
        <v/>
      </c>
      <c r="DU111" s="297" t="str">
        <f ca="true">+IF(OFFSET('Hygiene Data'!$F$11,0,10*ROW('Hygiene Data'!F105))="","",OFFSET('Hygiene Data'!$F$11,0,10*ROW('Hygiene Data'!F105)))</f>
        <v/>
      </c>
      <c r="DV111" s="297" t="str">
        <f ca="true">+IF(OFFSET('Hygiene Data'!$F$12,0,10*ROW('Hygiene Data'!F105))="","",OFFSET('Hygiene Data'!$F$12,0,10*ROW('Hygiene Data'!F105)))</f>
        <v/>
      </c>
      <c r="DW111" s="297" t="str">
        <f ca="true">+IF(OFFSET('Hygiene Data'!$F$13,0,10*ROW('Hygiene Data'!F105))="","",OFFSET('Hygiene Data'!$F$13,0,10*ROW('Hygiene Data'!F105)))</f>
        <v/>
      </c>
      <c r="DX111" s="297" t="str">
        <f ca="true">+IF(OFFSET('Hygiene Data'!$G$11,0,10*ROW('Hygiene Data'!G105))="","",OFFSET('Hygiene Data'!$G$11,0,10*ROW('Hygiene Data'!G105)))</f>
        <v/>
      </c>
      <c r="DY111" s="297" t="str">
        <f ca="true">+IF(OFFSET('Hygiene Data'!$G$12,0,10*ROW('Hygiene Data'!G105))="","",OFFSET('Hygiene Data'!$G$12,0,10*ROW('Hygiene Data'!G105)))</f>
        <v/>
      </c>
      <c r="DZ111" s="297" t="str">
        <f ca="true">+IF(OFFSET('Hygiene Data'!$G$13,0,10*ROW('Hygiene Data'!G105))="","",OFFSET('Hygiene Data'!$G$13,0,10*ROW('Hygiene Data'!G105)))</f>
        <v/>
      </c>
      <c r="EA111" s="297" t="str">
        <f ca="true">+IF(OFFSET('Hygiene Data'!$H$11,0,10*ROW('Hygiene Data'!H105))="","",OFFSET('Hygiene Data'!$H$11,0,10*ROW('Hygiene Data'!H105)))</f>
        <v/>
      </c>
      <c r="EB111" s="297" t="str">
        <f ca="true">+IF(OFFSET('Hygiene Data'!$H$12,0,10*ROW('Hygiene Data'!H105))="","",OFFSET('Hygiene Data'!$H$12,0,10*ROW('Hygiene Data'!H105)))</f>
        <v/>
      </c>
      <c r="EC111" s="297" t="str">
        <f ca="true">+IF(OFFSET('Hygiene Data'!$H$13,0,10*ROW('Hygiene Data'!H105))="","",OFFSET('Hygiene Data'!$H$13,0,10*ROW('Hygiene Data'!H105)))</f>
        <v/>
      </c>
      <c r="ED111" s="297" t="str">
        <f ca="true">+IF(OFFSET('Hygiene Data'!$I$11,0,10*ROW('Hygiene Data'!I105))="","",OFFSET('Hygiene Data'!$I$11,0,10*ROW('Hygiene Data'!I105)))</f>
        <v/>
      </c>
      <c r="EE111" s="297" t="str">
        <f ca="true">+IF(OFFSET('Hygiene Data'!$I$12,0,10*ROW('Hygiene Data'!I105))="","",OFFSET('Hygiene Data'!$I$12,0,10*ROW('Hygiene Data'!I105)))</f>
        <v/>
      </c>
      <c r="EF111" s="297"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53"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97"/>
      <c r="BS112" s="297" t="str">
        <f ca="true">+IF(OFFSET('Water Data'!$D$27,0,10*ROW('Water Data'!D106))="","",OFFSET('Water Data'!$D$27,0,10*ROW('Water Data'!D106)))</f>
        <v/>
      </c>
      <c r="BT112" s="297" t="str">
        <f ca="true">+IF(OFFSET('Water Data'!$D$28,0,10*ROW('Water Data'!D106))="","",OFFSET('Water Data'!$D$28,0,10*ROW('Water Data'!D106)))</f>
        <v/>
      </c>
      <c r="BU112" s="297" t="str">
        <f ca="true">+IF(OFFSET('Water Data'!$D$29,0,10*ROW('Water Data'!D106))="","",OFFSET('Water Data'!$D$29,0,10*ROW('Water Data'!D106)))</f>
        <v/>
      </c>
      <c r="BV112" s="297" t="str">
        <f ca="true">+IF(OFFSET('Water Data'!$E$27,0,10*ROW('Water Data'!E106))="","",OFFSET('Water Data'!$E$27,0,10*ROW('Water Data'!E106)))</f>
        <v/>
      </c>
      <c r="BW112" s="297" t="str">
        <f ca="true">+IF(OFFSET('Water Data'!$E$28,0,10*ROW('Water Data'!E106))="","",OFFSET('Water Data'!$E$28,0,10*ROW('Water Data'!E106)))</f>
        <v/>
      </c>
      <c r="BX112" s="297" t="str">
        <f ca="true">+IF(OFFSET('Water Data'!$E$29,0,10*ROW('Water Data'!E106))="","",OFFSET('Water Data'!$E$29,0,10*ROW('Water Data'!E106)))</f>
        <v/>
      </c>
      <c r="BY112" s="297" t="str">
        <f ca="true">+IF(OFFSET('Water Data'!$F$27,0,10*ROW('Water Data'!F106))="","",OFFSET('Water Data'!$F$27,0,10*ROW('Water Data'!F106)))</f>
        <v/>
      </c>
      <c r="BZ112" s="297" t="str">
        <f ca="true">+IF(OFFSET('Water Data'!$F$28,0,10*ROW('Water Data'!F106))="","",OFFSET('Water Data'!$F$28,0,10*ROW('Water Data'!F106)))</f>
        <v/>
      </c>
      <c r="CA112" s="297" t="str">
        <f ca="true">+IF(OFFSET('Water Data'!$F$29,0,10*ROW('Water Data'!F106))="","",OFFSET('Water Data'!$F$29,0,10*ROW('Water Data'!F106)))</f>
        <v/>
      </c>
      <c r="CB112" s="297" t="str">
        <f ca="true">+IF(OFFSET('Water Data'!$G$27,0,10*ROW('Water Data'!G106))="","",OFFSET('Water Data'!$G$27,0,10*ROW('Water Data'!G106)))</f>
        <v/>
      </c>
      <c r="CC112" s="297" t="str">
        <f ca="true">+IF(OFFSET('Water Data'!$G$28,0,10*ROW('Water Data'!G106))="","",OFFSET('Water Data'!$G$28,0,10*ROW('Water Data'!G106)))</f>
        <v/>
      </c>
      <c r="CD112" s="297" t="str">
        <f ca="true">+IF(OFFSET('Water Data'!$G$29,0,10*ROW('Water Data'!G106))="","",OFFSET('Water Data'!$G$29,0,10*ROW('Water Data'!G106)))</f>
        <v/>
      </c>
      <c r="CE112" s="297" t="str">
        <f ca="true">+IF(OFFSET('Water Data'!$H$27,0,10*ROW('Water Data'!H106))="","",OFFSET('Water Data'!$H$27,0,10*ROW('Water Data'!H106)))</f>
        <v/>
      </c>
      <c r="CF112" s="297" t="str">
        <f ca="true">+IF(OFFSET('Water Data'!$H$28,0,10*ROW('Water Data'!H106))="","",OFFSET('Water Data'!$H$28,0,10*ROW('Water Data'!H106)))</f>
        <v/>
      </c>
      <c r="CG112" s="297" t="str">
        <f ca="true">+IF(OFFSET('Water Data'!$H$29,0,10*ROW('Water Data'!H106))="","",OFFSET('Water Data'!$H$29,0,10*ROW('Water Data'!H106)))</f>
        <v/>
      </c>
      <c r="CH112" s="297" t="str">
        <f ca="true">+IF(OFFSET('Water Data'!$I$27,0,10*ROW('Water Data'!I106))="","",OFFSET('Water Data'!$I$27,0,10*ROW('Water Data'!I106)))</f>
        <v/>
      </c>
      <c r="CI112" s="297" t="str">
        <f ca="true">+IF(OFFSET('Water Data'!$I$28,0,10*ROW('Water Data'!I106))="","",OFFSET('Water Data'!$I$28,0,10*ROW('Water Data'!I106)))</f>
        <v/>
      </c>
      <c r="CJ112" s="297" t="str">
        <f ca="true">+IF(OFFSET('Water Data'!$I$29,0,10*ROW('Water Data'!I106))="","",OFFSET('Water Data'!$I$29,0,10*ROW('Water Data'!I106)))</f>
        <v/>
      </c>
      <c r="CK112" s="297" t="str">
        <f ca="true">+IF(OFFSET('Sanitation Data'!$D$28,0,10*ROW('Sanitation Data'!D106))="","",OFFSET('Sanitation Data'!$D$28,0,10*ROW('Sanitation Data'!D106)))</f>
        <v/>
      </c>
      <c r="CL112" s="297" t="str">
        <f ca="true">+IF(OFFSET('Sanitation Data'!$D$29,0,10*ROW('Sanitation Data'!D106))="","",OFFSET('Sanitation Data'!$D$29,0,10*ROW('Sanitation Data'!D106)))</f>
        <v/>
      </c>
      <c r="CM112" s="297" t="str">
        <f ca="true">+IF(OFFSET('Sanitation Data'!$D$30,0,10*ROW('Sanitation Data'!D106))="","",OFFSET('Sanitation Data'!$D$30,0,10*ROW('Sanitation Data'!D106)))</f>
        <v/>
      </c>
      <c r="CN112" s="297" t="str">
        <f ca="true">+IF(OFFSET('Sanitation Data'!$D$31,0,10*ROW('Sanitation Data'!D106))="","",OFFSET('Sanitation Data'!$D$31,0,10*ROW('Sanitation Data'!D106)))</f>
        <v/>
      </c>
      <c r="CO112" s="297" t="str">
        <f ca="true">+IF(OFFSET('Sanitation Data'!$D$32,0,10*ROW('Sanitation Data'!D106))="","",OFFSET('Sanitation Data'!$D$32,0,10*ROW('Sanitation Data'!D106)))</f>
        <v/>
      </c>
      <c r="CP112" s="297" t="str">
        <f ca="true">+IF(OFFSET('Sanitation Data'!$E$28,0,10*ROW('Sanitation Data'!E106))="","",OFFSET('Sanitation Data'!$E$28,0,10*ROW('Sanitation Data'!E106)))</f>
        <v/>
      </c>
      <c r="CQ112" s="297" t="str">
        <f ca="true">+IF(OFFSET('Sanitation Data'!$E$29,0,10*ROW('Sanitation Data'!E106))="","",OFFSET('Sanitation Data'!$E$29,0,10*ROW('Sanitation Data'!E106)))</f>
        <v/>
      </c>
      <c r="CR112" s="297" t="str">
        <f ca="true">+IF(OFFSET('Sanitation Data'!$E$30,0,10*ROW('Sanitation Data'!E106))="","",OFFSET('Sanitation Data'!$E$30,0,10*ROW('Sanitation Data'!E106)))</f>
        <v/>
      </c>
      <c r="CS112" s="297" t="str">
        <f ca="true">+IF(OFFSET('Sanitation Data'!$E$31,0,10*ROW('Sanitation Data'!E106))="","",OFFSET('Sanitation Data'!$E$31,0,10*ROW('Sanitation Data'!E106)))</f>
        <v/>
      </c>
      <c r="CT112" s="297" t="str">
        <f ca="true">+IF(OFFSET('Sanitation Data'!$E$32,0,10*ROW('Sanitation Data'!E106))="","",OFFSET('Sanitation Data'!$E$32,0,10*ROW('Sanitation Data'!E106)))</f>
        <v/>
      </c>
      <c r="CU112" s="297" t="str">
        <f ca="true">+IF(OFFSET('Sanitation Data'!$F$28,0,10*ROW('Sanitation Data'!F106))="","",OFFSET('Sanitation Data'!$F$28,0,10*ROW('Sanitation Data'!F106)))</f>
        <v/>
      </c>
      <c r="CV112" s="297" t="str">
        <f ca="true">+IF(OFFSET('Sanitation Data'!$F$29,0,10*ROW('Sanitation Data'!F106))="","",OFFSET('Sanitation Data'!$F$29,0,10*ROW('Sanitation Data'!F106)))</f>
        <v/>
      </c>
      <c r="CW112" s="297" t="str">
        <f ca="true">+IF(OFFSET('Sanitation Data'!$F$30,0,10*ROW('Sanitation Data'!F106))="","",OFFSET('Sanitation Data'!$F$30,0,10*ROW('Sanitation Data'!F106)))</f>
        <v/>
      </c>
      <c r="CX112" s="297" t="str">
        <f ca="true">+IF(OFFSET('Sanitation Data'!$F$31,0,10*ROW('Sanitation Data'!F106))="","",OFFSET('Sanitation Data'!$F$31,0,10*ROW('Sanitation Data'!F106)))</f>
        <v/>
      </c>
      <c r="CY112" s="297" t="str">
        <f ca="true">+IF(OFFSET('Sanitation Data'!$F$32,0,10*ROW('Sanitation Data'!F106))="","",OFFSET('Sanitation Data'!$F$32,0,10*ROW('Sanitation Data'!F106)))</f>
        <v/>
      </c>
      <c r="CZ112" s="297" t="str">
        <f ca="true">+IF(OFFSET('Sanitation Data'!$G$28,0,10*ROW('Sanitation Data'!G106))="","",OFFSET('Sanitation Data'!$G$28,0,10*ROW('Sanitation Data'!G106)))</f>
        <v/>
      </c>
      <c r="DA112" s="297" t="str">
        <f ca="true">+IF(OFFSET('Sanitation Data'!$G$29,0,10*ROW('Sanitation Data'!G106))="","",OFFSET('Sanitation Data'!$G$29,0,10*ROW('Sanitation Data'!G106)))</f>
        <v/>
      </c>
      <c r="DB112" s="297" t="str">
        <f ca="true">+IF(OFFSET('Sanitation Data'!$G$30,0,10*ROW('Sanitation Data'!G106))="","",OFFSET('Sanitation Data'!$G$30,0,10*ROW('Sanitation Data'!G106)))</f>
        <v/>
      </c>
      <c r="DC112" s="297" t="str">
        <f ca="true">+IF(OFFSET('Sanitation Data'!$G$31,0,10*ROW('Sanitation Data'!G106))="","",OFFSET('Sanitation Data'!$G$31,0,10*ROW('Sanitation Data'!G106)))</f>
        <v/>
      </c>
      <c r="DD112" s="297" t="str">
        <f ca="true">+IF(OFFSET('Sanitation Data'!$G$32,0,10*ROW('Sanitation Data'!G106))="","",OFFSET('Sanitation Data'!$G$32,0,10*ROW('Sanitation Data'!G106)))</f>
        <v/>
      </c>
      <c r="DE112" s="297" t="str">
        <f ca="true">+IF(OFFSET('Sanitation Data'!$H$28,0,10*ROW('Sanitation Data'!H106))="","",OFFSET('Sanitation Data'!$H$28,0,10*ROW('Sanitation Data'!H106)))</f>
        <v/>
      </c>
      <c r="DF112" s="297" t="str">
        <f ca="true">+IF(OFFSET('Sanitation Data'!$H$29,0,10*ROW('Sanitation Data'!H106))="","",OFFSET('Sanitation Data'!$H$29,0,10*ROW('Sanitation Data'!H106)))</f>
        <v/>
      </c>
      <c r="DG112" s="297" t="str">
        <f ca="true">+IF(OFFSET('Sanitation Data'!$H$30,0,10*ROW('Sanitation Data'!H106))="","",OFFSET('Sanitation Data'!$H$30,0,10*ROW('Sanitation Data'!H106)))</f>
        <v/>
      </c>
      <c r="DH112" s="297" t="str">
        <f ca="true">+IF(OFFSET('Sanitation Data'!$H$31,0,10*ROW('Sanitation Data'!H106))="","",OFFSET('Sanitation Data'!$H$31,0,10*ROW('Sanitation Data'!H106)))</f>
        <v/>
      </c>
      <c r="DI112" s="297" t="str">
        <f ca="true">+IF(OFFSET('Sanitation Data'!$H$32,0,10*ROW('Sanitation Data'!H106))="","",OFFSET('Sanitation Data'!$H$32,0,10*ROW('Sanitation Data'!H106)))</f>
        <v/>
      </c>
      <c r="DJ112" s="297" t="str">
        <f ca="true">+IF(OFFSET('Sanitation Data'!$I$28,0,10*ROW('Sanitation Data'!I106))="","",OFFSET('Sanitation Data'!$I$28,0,10*ROW('Sanitation Data'!I106)))</f>
        <v/>
      </c>
      <c r="DK112" s="297" t="str">
        <f ca="true">+IF(OFFSET('Sanitation Data'!$I$29,0,10*ROW('Sanitation Data'!I106))="","",OFFSET('Sanitation Data'!$I$29,0,10*ROW('Sanitation Data'!I106)))</f>
        <v/>
      </c>
      <c r="DL112" s="297" t="str">
        <f ca="true">+IF(OFFSET('Sanitation Data'!$I$30,0,10*ROW('Sanitation Data'!I106))="","",OFFSET('Sanitation Data'!$I$30,0,10*ROW('Sanitation Data'!I106)))</f>
        <v/>
      </c>
      <c r="DM112" s="297" t="str">
        <f ca="true">+IF(OFFSET('Sanitation Data'!$I$31,0,10*ROW('Sanitation Data'!I106))="","",OFFSET('Sanitation Data'!$I$31,0,10*ROW('Sanitation Data'!I106)))</f>
        <v/>
      </c>
      <c r="DN112" s="297" t="str">
        <f ca="true">+IF(OFFSET('Sanitation Data'!$I$32,0,10*ROW('Sanitation Data'!I106))="","",OFFSET('Sanitation Data'!$I$32,0,10*ROW('Sanitation Data'!I106)))</f>
        <v/>
      </c>
      <c r="DO112" s="297" t="str">
        <f ca="true">+IF(OFFSET('Hygiene Data'!$D$11,0,10*ROW('Hygiene Data'!D106))="","",OFFSET('Hygiene Data'!$D$11,0,10*ROW('Hygiene Data'!D106)))</f>
        <v/>
      </c>
      <c r="DP112" s="297" t="str">
        <f ca="true">+IF(OFFSET('Hygiene Data'!$D$12,0,10*ROW('Hygiene Data'!D106))="","",OFFSET('Hygiene Data'!$D$12,0,10*ROW('Hygiene Data'!D106)))</f>
        <v/>
      </c>
      <c r="DQ112" s="297" t="str">
        <f ca="true">+IF(OFFSET('Hygiene Data'!$D$13,0,10*ROW('Hygiene Data'!D106))="","",OFFSET('Hygiene Data'!$D$13,0,10*ROW('Hygiene Data'!D106)))</f>
        <v/>
      </c>
      <c r="DR112" s="297" t="str">
        <f ca="true">+IF(OFFSET('Hygiene Data'!$E$11,0,10*ROW('Hygiene Data'!E106))="","",OFFSET('Hygiene Data'!$E$11,0,10*ROW('Hygiene Data'!E106)))</f>
        <v/>
      </c>
      <c r="DS112" s="297" t="str">
        <f ca="true">+IF(OFFSET('Hygiene Data'!$E$12,0,10*ROW('Hygiene Data'!E106))="","",OFFSET('Hygiene Data'!$E$12,0,10*ROW('Hygiene Data'!E106)))</f>
        <v/>
      </c>
      <c r="DT112" s="297" t="str">
        <f ca="true">+IF(OFFSET('Hygiene Data'!$E$13,0,10*ROW('Hygiene Data'!E106))="","",OFFSET('Hygiene Data'!$E$13,0,10*ROW('Hygiene Data'!E106)))</f>
        <v/>
      </c>
      <c r="DU112" s="297" t="str">
        <f ca="true">+IF(OFFSET('Hygiene Data'!$F$11,0,10*ROW('Hygiene Data'!F106))="","",OFFSET('Hygiene Data'!$F$11,0,10*ROW('Hygiene Data'!F106)))</f>
        <v/>
      </c>
      <c r="DV112" s="297" t="str">
        <f ca="true">+IF(OFFSET('Hygiene Data'!$F$12,0,10*ROW('Hygiene Data'!F106))="","",OFFSET('Hygiene Data'!$F$12,0,10*ROW('Hygiene Data'!F106)))</f>
        <v/>
      </c>
      <c r="DW112" s="297" t="str">
        <f ca="true">+IF(OFFSET('Hygiene Data'!$F$13,0,10*ROW('Hygiene Data'!F106))="","",OFFSET('Hygiene Data'!$F$13,0,10*ROW('Hygiene Data'!F106)))</f>
        <v/>
      </c>
      <c r="DX112" s="297" t="str">
        <f ca="true">+IF(OFFSET('Hygiene Data'!$G$11,0,10*ROW('Hygiene Data'!G106))="","",OFFSET('Hygiene Data'!$G$11,0,10*ROW('Hygiene Data'!G106)))</f>
        <v/>
      </c>
      <c r="DY112" s="297" t="str">
        <f ca="true">+IF(OFFSET('Hygiene Data'!$G$12,0,10*ROW('Hygiene Data'!G106))="","",OFFSET('Hygiene Data'!$G$12,0,10*ROW('Hygiene Data'!G106)))</f>
        <v/>
      </c>
      <c r="DZ112" s="297" t="str">
        <f ca="true">+IF(OFFSET('Hygiene Data'!$G$13,0,10*ROW('Hygiene Data'!G106))="","",OFFSET('Hygiene Data'!$G$13,0,10*ROW('Hygiene Data'!G106)))</f>
        <v/>
      </c>
      <c r="EA112" s="297" t="str">
        <f ca="true">+IF(OFFSET('Hygiene Data'!$H$11,0,10*ROW('Hygiene Data'!H106))="","",OFFSET('Hygiene Data'!$H$11,0,10*ROW('Hygiene Data'!H106)))</f>
        <v/>
      </c>
      <c r="EB112" s="297" t="str">
        <f ca="true">+IF(OFFSET('Hygiene Data'!$H$12,0,10*ROW('Hygiene Data'!H106))="","",OFFSET('Hygiene Data'!$H$12,0,10*ROW('Hygiene Data'!H106)))</f>
        <v/>
      </c>
      <c r="EC112" s="297" t="str">
        <f ca="true">+IF(OFFSET('Hygiene Data'!$H$13,0,10*ROW('Hygiene Data'!H106))="","",OFFSET('Hygiene Data'!$H$13,0,10*ROW('Hygiene Data'!H106)))</f>
        <v/>
      </c>
      <c r="ED112" s="297" t="str">
        <f ca="true">+IF(OFFSET('Hygiene Data'!$I$11,0,10*ROW('Hygiene Data'!I106))="","",OFFSET('Hygiene Data'!$I$11,0,10*ROW('Hygiene Data'!I106)))</f>
        <v/>
      </c>
      <c r="EE112" s="297" t="str">
        <f ca="true">+IF(OFFSET('Hygiene Data'!$I$12,0,10*ROW('Hygiene Data'!I106))="","",OFFSET('Hygiene Data'!$I$12,0,10*ROW('Hygiene Data'!I106)))</f>
        <v/>
      </c>
      <c r="EF112" s="297"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53"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97"/>
      <c r="BS113" s="297" t="str">
        <f ca="true">+IF(OFFSET('Water Data'!$D$27,0,10*ROW('Water Data'!D107))="","",OFFSET('Water Data'!$D$27,0,10*ROW('Water Data'!D107)))</f>
        <v/>
      </c>
      <c r="BT113" s="297" t="str">
        <f ca="true">+IF(OFFSET('Water Data'!$D$28,0,10*ROW('Water Data'!D107))="","",OFFSET('Water Data'!$D$28,0,10*ROW('Water Data'!D107)))</f>
        <v/>
      </c>
      <c r="BU113" s="297" t="str">
        <f ca="true">+IF(OFFSET('Water Data'!$D$29,0,10*ROW('Water Data'!D107))="","",OFFSET('Water Data'!$D$29,0,10*ROW('Water Data'!D107)))</f>
        <v/>
      </c>
      <c r="BV113" s="297" t="str">
        <f ca="true">+IF(OFFSET('Water Data'!$E$27,0,10*ROW('Water Data'!E107))="","",OFFSET('Water Data'!$E$27,0,10*ROW('Water Data'!E107)))</f>
        <v/>
      </c>
      <c r="BW113" s="297" t="str">
        <f ca="true">+IF(OFFSET('Water Data'!$E$28,0,10*ROW('Water Data'!E107))="","",OFFSET('Water Data'!$E$28,0,10*ROW('Water Data'!E107)))</f>
        <v/>
      </c>
      <c r="BX113" s="297" t="str">
        <f ca="true">+IF(OFFSET('Water Data'!$E$29,0,10*ROW('Water Data'!E107))="","",OFFSET('Water Data'!$E$29,0,10*ROW('Water Data'!E107)))</f>
        <v/>
      </c>
      <c r="BY113" s="297" t="str">
        <f ca="true">+IF(OFFSET('Water Data'!$F$27,0,10*ROW('Water Data'!F107))="","",OFFSET('Water Data'!$F$27,0,10*ROW('Water Data'!F107)))</f>
        <v/>
      </c>
      <c r="BZ113" s="297" t="str">
        <f ca="true">+IF(OFFSET('Water Data'!$F$28,0,10*ROW('Water Data'!F107))="","",OFFSET('Water Data'!$F$28,0,10*ROW('Water Data'!F107)))</f>
        <v/>
      </c>
      <c r="CA113" s="297" t="str">
        <f ca="true">+IF(OFFSET('Water Data'!$F$29,0,10*ROW('Water Data'!F107))="","",OFFSET('Water Data'!$F$29,0,10*ROW('Water Data'!F107)))</f>
        <v/>
      </c>
      <c r="CB113" s="297" t="str">
        <f ca="true">+IF(OFFSET('Water Data'!$G$27,0,10*ROW('Water Data'!G107))="","",OFFSET('Water Data'!$G$27,0,10*ROW('Water Data'!G107)))</f>
        <v/>
      </c>
      <c r="CC113" s="297" t="str">
        <f ca="true">+IF(OFFSET('Water Data'!$G$28,0,10*ROW('Water Data'!G107))="","",OFFSET('Water Data'!$G$28,0,10*ROW('Water Data'!G107)))</f>
        <v/>
      </c>
      <c r="CD113" s="297" t="str">
        <f ca="true">+IF(OFFSET('Water Data'!$G$29,0,10*ROW('Water Data'!G107))="","",OFFSET('Water Data'!$G$29,0,10*ROW('Water Data'!G107)))</f>
        <v/>
      </c>
      <c r="CE113" s="297" t="str">
        <f ca="true">+IF(OFFSET('Water Data'!$H$27,0,10*ROW('Water Data'!H107))="","",OFFSET('Water Data'!$H$27,0,10*ROW('Water Data'!H107)))</f>
        <v/>
      </c>
      <c r="CF113" s="297" t="str">
        <f ca="true">+IF(OFFSET('Water Data'!$H$28,0,10*ROW('Water Data'!H107))="","",OFFSET('Water Data'!$H$28,0,10*ROW('Water Data'!H107)))</f>
        <v/>
      </c>
      <c r="CG113" s="297" t="str">
        <f ca="true">+IF(OFFSET('Water Data'!$H$29,0,10*ROW('Water Data'!H107))="","",OFFSET('Water Data'!$H$29,0,10*ROW('Water Data'!H107)))</f>
        <v/>
      </c>
      <c r="CH113" s="297" t="str">
        <f ca="true">+IF(OFFSET('Water Data'!$I$27,0,10*ROW('Water Data'!I107))="","",OFFSET('Water Data'!$I$27,0,10*ROW('Water Data'!I107)))</f>
        <v/>
      </c>
      <c r="CI113" s="297" t="str">
        <f ca="true">+IF(OFFSET('Water Data'!$I$28,0,10*ROW('Water Data'!I107))="","",OFFSET('Water Data'!$I$28,0,10*ROW('Water Data'!I107)))</f>
        <v/>
      </c>
      <c r="CJ113" s="297" t="str">
        <f ca="true">+IF(OFFSET('Water Data'!$I$29,0,10*ROW('Water Data'!I107))="","",OFFSET('Water Data'!$I$29,0,10*ROW('Water Data'!I107)))</f>
        <v/>
      </c>
      <c r="CK113" s="297" t="str">
        <f ca="true">+IF(OFFSET('Sanitation Data'!$D$28,0,10*ROW('Sanitation Data'!D107))="","",OFFSET('Sanitation Data'!$D$28,0,10*ROW('Sanitation Data'!D107)))</f>
        <v/>
      </c>
      <c r="CL113" s="297" t="str">
        <f ca="true">+IF(OFFSET('Sanitation Data'!$D$29,0,10*ROW('Sanitation Data'!D107))="","",OFFSET('Sanitation Data'!$D$29,0,10*ROW('Sanitation Data'!D107)))</f>
        <v/>
      </c>
      <c r="CM113" s="297" t="str">
        <f ca="true">+IF(OFFSET('Sanitation Data'!$D$30,0,10*ROW('Sanitation Data'!D107))="","",OFFSET('Sanitation Data'!$D$30,0,10*ROW('Sanitation Data'!D107)))</f>
        <v/>
      </c>
      <c r="CN113" s="297" t="str">
        <f ca="true">+IF(OFFSET('Sanitation Data'!$D$31,0,10*ROW('Sanitation Data'!D107))="","",OFFSET('Sanitation Data'!$D$31,0,10*ROW('Sanitation Data'!D107)))</f>
        <v/>
      </c>
      <c r="CO113" s="297" t="str">
        <f ca="true">+IF(OFFSET('Sanitation Data'!$D$32,0,10*ROW('Sanitation Data'!D107))="","",OFFSET('Sanitation Data'!$D$32,0,10*ROW('Sanitation Data'!D107)))</f>
        <v/>
      </c>
      <c r="CP113" s="297" t="str">
        <f ca="true">+IF(OFFSET('Sanitation Data'!$E$28,0,10*ROW('Sanitation Data'!E107))="","",OFFSET('Sanitation Data'!$E$28,0,10*ROW('Sanitation Data'!E107)))</f>
        <v/>
      </c>
      <c r="CQ113" s="297" t="str">
        <f ca="true">+IF(OFFSET('Sanitation Data'!$E$29,0,10*ROW('Sanitation Data'!E107))="","",OFFSET('Sanitation Data'!$E$29,0,10*ROW('Sanitation Data'!E107)))</f>
        <v/>
      </c>
      <c r="CR113" s="297" t="str">
        <f ca="true">+IF(OFFSET('Sanitation Data'!$E$30,0,10*ROW('Sanitation Data'!E107))="","",OFFSET('Sanitation Data'!$E$30,0,10*ROW('Sanitation Data'!E107)))</f>
        <v/>
      </c>
      <c r="CS113" s="297" t="str">
        <f ca="true">+IF(OFFSET('Sanitation Data'!$E$31,0,10*ROW('Sanitation Data'!E107))="","",OFFSET('Sanitation Data'!$E$31,0,10*ROW('Sanitation Data'!E107)))</f>
        <v/>
      </c>
      <c r="CT113" s="297" t="str">
        <f ca="true">+IF(OFFSET('Sanitation Data'!$E$32,0,10*ROW('Sanitation Data'!E107))="","",OFFSET('Sanitation Data'!$E$32,0,10*ROW('Sanitation Data'!E107)))</f>
        <v/>
      </c>
      <c r="CU113" s="297" t="str">
        <f ca="true">+IF(OFFSET('Sanitation Data'!$F$28,0,10*ROW('Sanitation Data'!F107))="","",OFFSET('Sanitation Data'!$F$28,0,10*ROW('Sanitation Data'!F107)))</f>
        <v/>
      </c>
      <c r="CV113" s="297" t="str">
        <f ca="true">+IF(OFFSET('Sanitation Data'!$F$29,0,10*ROW('Sanitation Data'!F107))="","",OFFSET('Sanitation Data'!$F$29,0,10*ROW('Sanitation Data'!F107)))</f>
        <v/>
      </c>
      <c r="CW113" s="297" t="str">
        <f ca="true">+IF(OFFSET('Sanitation Data'!$F$30,0,10*ROW('Sanitation Data'!F107))="","",OFFSET('Sanitation Data'!$F$30,0,10*ROW('Sanitation Data'!F107)))</f>
        <v/>
      </c>
      <c r="CX113" s="297" t="str">
        <f ca="true">+IF(OFFSET('Sanitation Data'!$F$31,0,10*ROW('Sanitation Data'!F107))="","",OFFSET('Sanitation Data'!$F$31,0,10*ROW('Sanitation Data'!F107)))</f>
        <v/>
      </c>
      <c r="CY113" s="297" t="str">
        <f ca="true">+IF(OFFSET('Sanitation Data'!$F$32,0,10*ROW('Sanitation Data'!F107))="","",OFFSET('Sanitation Data'!$F$32,0,10*ROW('Sanitation Data'!F107)))</f>
        <v/>
      </c>
      <c r="CZ113" s="297" t="str">
        <f ca="true">+IF(OFFSET('Sanitation Data'!$G$28,0,10*ROW('Sanitation Data'!G107))="","",OFFSET('Sanitation Data'!$G$28,0,10*ROW('Sanitation Data'!G107)))</f>
        <v/>
      </c>
      <c r="DA113" s="297" t="str">
        <f ca="true">+IF(OFFSET('Sanitation Data'!$G$29,0,10*ROW('Sanitation Data'!G107))="","",OFFSET('Sanitation Data'!$G$29,0,10*ROW('Sanitation Data'!G107)))</f>
        <v/>
      </c>
      <c r="DB113" s="297" t="str">
        <f ca="true">+IF(OFFSET('Sanitation Data'!$G$30,0,10*ROW('Sanitation Data'!G107))="","",OFFSET('Sanitation Data'!$G$30,0,10*ROW('Sanitation Data'!G107)))</f>
        <v/>
      </c>
      <c r="DC113" s="297" t="str">
        <f ca="true">+IF(OFFSET('Sanitation Data'!$G$31,0,10*ROW('Sanitation Data'!G107))="","",OFFSET('Sanitation Data'!$G$31,0,10*ROW('Sanitation Data'!G107)))</f>
        <v/>
      </c>
      <c r="DD113" s="297" t="str">
        <f ca="true">+IF(OFFSET('Sanitation Data'!$G$32,0,10*ROW('Sanitation Data'!G107))="","",OFFSET('Sanitation Data'!$G$32,0,10*ROW('Sanitation Data'!G107)))</f>
        <v/>
      </c>
      <c r="DE113" s="297" t="str">
        <f ca="true">+IF(OFFSET('Sanitation Data'!$H$28,0,10*ROW('Sanitation Data'!H107))="","",OFFSET('Sanitation Data'!$H$28,0,10*ROW('Sanitation Data'!H107)))</f>
        <v/>
      </c>
      <c r="DF113" s="297" t="str">
        <f ca="true">+IF(OFFSET('Sanitation Data'!$H$29,0,10*ROW('Sanitation Data'!H107))="","",OFFSET('Sanitation Data'!$H$29,0,10*ROW('Sanitation Data'!H107)))</f>
        <v/>
      </c>
      <c r="DG113" s="297" t="str">
        <f ca="true">+IF(OFFSET('Sanitation Data'!$H$30,0,10*ROW('Sanitation Data'!H107))="","",OFFSET('Sanitation Data'!$H$30,0,10*ROW('Sanitation Data'!H107)))</f>
        <v/>
      </c>
      <c r="DH113" s="297" t="str">
        <f ca="true">+IF(OFFSET('Sanitation Data'!$H$31,0,10*ROW('Sanitation Data'!H107))="","",OFFSET('Sanitation Data'!$H$31,0,10*ROW('Sanitation Data'!H107)))</f>
        <v/>
      </c>
      <c r="DI113" s="297" t="str">
        <f ca="true">+IF(OFFSET('Sanitation Data'!$H$32,0,10*ROW('Sanitation Data'!H107))="","",OFFSET('Sanitation Data'!$H$32,0,10*ROW('Sanitation Data'!H107)))</f>
        <v/>
      </c>
      <c r="DJ113" s="297" t="str">
        <f ca="true">+IF(OFFSET('Sanitation Data'!$I$28,0,10*ROW('Sanitation Data'!I107))="","",OFFSET('Sanitation Data'!$I$28,0,10*ROW('Sanitation Data'!I107)))</f>
        <v/>
      </c>
      <c r="DK113" s="297" t="str">
        <f ca="true">+IF(OFFSET('Sanitation Data'!$I$29,0,10*ROW('Sanitation Data'!I107))="","",OFFSET('Sanitation Data'!$I$29,0,10*ROW('Sanitation Data'!I107)))</f>
        <v/>
      </c>
      <c r="DL113" s="297" t="str">
        <f ca="true">+IF(OFFSET('Sanitation Data'!$I$30,0,10*ROW('Sanitation Data'!I107))="","",OFFSET('Sanitation Data'!$I$30,0,10*ROW('Sanitation Data'!I107)))</f>
        <v/>
      </c>
      <c r="DM113" s="297" t="str">
        <f ca="true">+IF(OFFSET('Sanitation Data'!$I$31,0,10*ROW('Sanitation Data'!I107))="","",OFFSET('Sanitation Data'!$I$31,0,10*ROW('Sanitation Data'!I107)))</f>
        <v/>
      </c>
      <c r="DN113" s="297" t="str">
        <f ca="true">+IF(OFFSET('Sanitation Data'!$I$32,0,10*ROW('Sanitation Data'!I107))="","",OFFSET('Sanitation Data'!$I$32,0,10*ROW('Sanitation Data'!I107)))</f>
        <v/>
      </c>
      <c r="DO113" s="297" t="str">
        <f ca="true">+IF(OFFSET('Hygiene Data'!$D$11,0,10*ROW('Hygiene Data'!D107))="","",OFFSET('Hygiene Data'!$D$11,0,10*ROW('Hygiene Data'!D107)))</f>
        <v/>
      </c>
      <c r="DP113" s="297" t="str">
        <f ca="true">+IF(OFFSET('Hygiene Data'!$D$12,0,10*ROW('Hygiene Data'!D107))="","",OFFSET('Hygiene Data'!$D$12,0,10*ROW('Hygiene Data'!D107)))</f>
        <v/>
      </c>
      <c r="DQ113" s="297" t="str">
        <f ca="true">+IF(OFFSET('Hygiene Data'!$D$13,0,10*ROW('Hygiene Data'!D107))="","",OFFSET('Hygiene Data'!$D$13,0,10*ROW('Hygiene Data'!D107)))</f>
        <v/>
      </c>
      <c r="DR113" s="297" t="str">
        <f ca="true">+IF(OFFSET('Hygiene Data'!$E$11,0,10*ROW('Hygiene Data'!E107))="","",OFFSET('Hygiene Data'!$E$11,0,10*ROW('Hygiene Data'!E107)))</f>
        <v/>
      </c>
      <c r="DS113" s="297" t="str">
        <f ca="true">+IF(OFFSET('Hygiene Data'!$E$12,0,10*ROW('Hygiene Data'!E107))="","",OFFSET('Hygiene Data'!$E$12,0,10*ROW('Hygiene Data'!E107)))</f>
        <v/>
      </c>
      <c r="DT113" s="297" t="str">
        <f ca="true">+IF(OFFSET('Hygiene Data'!$E$13,0,10*ROW('Hygiene Data'!E107))="","",OFFSET('Hygiene Data'!$E$13,0,10*ROW('Hygiene Data'!E107)))</f>
        <v/>
      </c>
      <c r="DU113" s="297" t="str">
        <f ca="true">+IF(OFFSET('Hygiene Data'!$F$11,0,10*ROW('Hygiene Data'!F107))="","",OFFSET('Hygiene Data'!$F$11,0,10*ROW('Hygiene Data'!F107)))</f>
        <v/>
      </c>
      <c r="DV113" s="297" t="str">
        <f ca="true">+IF(OFFSET('Hygiene Data'!$F$12,0,10*ROW('Hygiene Data'!F107))="","",OFFSET('Hygiene Data'!$F$12,0,10*ROW('Hygiene Data'!F107)))</f>
        <v/>
      </c>
      <c r="DW113" s="297" t="str">
        <f ca="true">+IF(OFFSET('Hygiene Data'!$F$13,0,10*ROW('Hygiene Data'!F107))="","",OFFSET('Hygiene Data'!$F$13,0,10*ROW('Hygiene Data'!F107)))</f>
        <v/>
      </c>
      <c r="DX113" s="297" t="str">
        <f ca="true">+IF(OFFSET('Hygiene Data'!$G$11,0,10*ROW('Hygiene Data'!G107))="","",OFFSET('Hygiene Data'!$G$11,0,10*ROW('Hygiene Data'!G107)))</f>
        <v/>
      </c>
      <c r="DY113" s="297" t="str">
        <f ca="true">+IF(OFFSET('Hygiene Data'!$G$12,0,10*ROW('Hygiene Data'!G107))="","",OFFSET('Hygiene Data'!$G$12,0,10*ROW('Hygiene Data'!G107)))</f>
        <v/>
      </c>
      <c r="DZ113" s="297" t="str">
        <f ca="true">+IF(OFFSET('Hygiene Data'!$G$13,0,10*ROW('Hygiene Data'!G107))="","",OFFSET('Hygiene Data'!$G$13,0,10*ROW('Hygiene Data'!G107)))</f>
        <v/>
      </c>
      <c r="EA113" s="297" t="str">
        <f ca="true">+IF(OFFSET('Hygiene Data'!$H$11,0,10*ROW('Hygiene Data'!H107))="","",OFFSET('Hygiene Data'!$H$11,0,10*ROW('Hygiene Data'!H107)))</f>
        <v/>
      </c>
      <c r="EB113" s="297" t="str">
        <f ca="true">+IF(OFFSET('Hygiene Data'!$H$12,0,10*ROW('Hygiene Data'!H107))="","",OFFSET('Hygiene Data'!$H$12,0,10*ROW('Hygiene Data'!H107)))</f>
        <v/>
      </c>
      <c r="EC113" s="297" t="str">
        <f ca="true">+IF(OFFSET('Hygiene Data'!$H$13,0,10*ROW('Hygiene Data'!H107))="","",OFFSET('Hygiene Data'!$H$13,0,10*ROW('Hygiene Data'!H107)))</f>
        <v/>
      </c>
      <c r="ED113" s="297" t="str">
        <f ca="true">+IF(OFFSET('Hygiene Data'!$I$11,0,10*ROW('Hygiene Data'!I107))="","",OFFSET('Hygiene Data'!$I$11,0,10*ROW('Hygiene Data'!I107)))</f>
        <v/>
      </c>
      <c r="EE113" s="297" t="str">
        <f ca="true">+IF(OFFSET('Hygiene Data'!$I$12,0,10*ROW('Hygiene Data'!I107))="","",OFFSET('Hygiene Data'!$I$12,0,10*ROW('Hygiene Data'!I107)))</f>
        <v/>
      </c>
      <c r="EF113" s="297"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53"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97"/>
      <c r="BS114" s="297" t="str">
        <f ca="true">+IF(OFFSET('Water Data'!$D$27,0,10*ROW('Water Data'!D108))="","",OFFSET('Water Data'!$D$27,0,10*ROW('Water Data'!D108)))</f>
        <v/>
      </c>
      <c r="BT114" s="297" t="str">
        <f ca="true">+IF(OFFSET('Water Data'!$D$28,0,10*ROW('Water Data'!D108))="","",OFFSET('Water Data'!$D$28,0,10*ROW('Water Data'!D108)))</f>
        <v/>
      </c>
      <c r="BU114" s="297" t="str">
        <f ca="true">+IF(OFFSET('Water Data'!$D$29,0,10*ROW('Water Data'!D108))="","",OFFSET('Water Data'!$D$29,0,10*ROW('Water Data'!D108)))</f>
        <v/>
      </c>
      <c r="BV114" s="297" t="str">
        <f ca="true">+IF(OFFSET('Water Data'!$E$27,0,10*ROW('Water Data'!E108))="","",OFFSET('Water Data'!$E$27,0,10*ROW('Water Data'!E108)))</f>
        <v/>
      </c>
      <c r="BW114" s="297" t="str">
        <f ca="true">+IF(OFFSET('Water Data'!$E$28,0,10*ROW('Water Data'!E108))="","",OFFSET('Water Data'!$E$28,0,10*ROW('Water Data'!E108)))</f>
        <v/>
      </c>
      <c r="BX114" s="297" t="str">
        <f ca="true">+IF(OFFSET('Water Data'!$E$29,0,10*ROW('Water Data'!E108))="","",OFFSET('Water Data'!$E$29,0,10*ROW('Water Data'!E108)))</f>
        <v/>
      </c>
      <c r="BY114" s="297" t="str">
        <f ca="true">+IF(OFFSET('Water Data'!$F$27,0,10*ROW('Water Data'!F108))="","",OFFSET('Water Data'!$F$27,0,10*ROW('Water Data'!F108)))</f>
        <v/>
      </c>
      <c r="BZ114" s="297" t="str">
        <f ca="true">+IF(OFFSET('Water Data'!$F$28,0,10*ROW('Water Data'!F108))="","",OFFSET('Water Data'!$F$28,0,10*ROW('Water Data'!F108)))</f>
        <v/>
      </c>
      <c r="CA114" s="297" t="str">
        <f ca="true">+IF(OFFSET('Water Data'!$F$29,0,10*ROW('Water Data'!F108))="","",OFFSET('Water Data'!$F$29,0,10*ROW('Water Data'!F108)))</f>
        <v/>
      </c>
      <c r="CB114" s="297" t="str">
        <f ca="true">+IF(OFFSET('Water Data'!$G$27,0,10*ROW('Water Data'!G108))="","",OFFSET('Water Data'!$G$27,0,10*ROW('Water Data'!G108)))</f>
        <v/>
      </c>
      <c r="CC114" s="297" t="str">
        <f ca="true">+IF(OFFSET('Water Data'!$G$28,0,10*ROW('Water Data'!G108))="","",OFFSET('Water Data'!$G$28,0,10*ROW('Water Data'!G108)))</f>
        <v/>
      </c>
      <c r="CD114" s="297" t="str">
        <f ca="true">+IF(OFFSET('Water Data'!$G$29,0,10*ROW('Water Data'!G108))="","",OFFSET('Water Data'!$G$29,0,10*ROW('Water Data'!G108)))</f>
        <v/>
      </c>
      <c r="CE114" s="297" t="str">
        <f ca="true">+IF(OFFSET('Water Data'!$H$27,0,10*ROW('Water Data'!H108))="","",OFFSET('Water Data'!$H$27,0,10*ROW('Water Data'!H108)))</f>
        <v/>
      </c>
      <c r="CF114" s="297" t="str">
        <f ca="true">+IF(OFFSET('Water Data'!$H$28,0,10*ROW('Water Data'!H108))="","",OFFSET('Water Data'!$H$28,0,10*ROW('Water Data'!H108)))</f>
        <v/>
      </c>
      <c r="CG114" s="297" t="str">
        <f ca="true">+IF(OFFSET('Water Data'!$H$29,0,10*ROW('Water Data'!H108))="","",OFFSET('Water Data'!$H$29,0,10*ROW('Water Data'!H108)))</f>
        <v/>
      </c>
      <c r="CH114" s="297" t="str">
        <f ca="true">+IF(OFFSET('Water Data'!$I$27,0,10*ROW('Water Data'!I108))="","",OFFSET('Water Data'!$I$27,0,10*ROW('Water Data'!I108)))</f>
        <v/>
      </c>
      <c r="CI114" s="297" t="str">
        <f ca="true">+IF(OFFSET('Water Data'!$I$28,0,10*ROW('Water Data'!I108))="","",OFFSET('Water Data'!$I$28,0,10*ROW('Water Data'!I108)))</f>
        <v/>
      </c>
      <c r="CJ114" s="297" t="str">
        <f ca="true">+IF(OFFSET('Water Data'!$I$29,0,10*ROW('Water Data'!I108))="","",OFFSET('Water Data'!$I$29,0,10*ROW('Water Data'!I108)))</f>
        <v/>
      </c>
      <c r="CK114" s="297" t="str">
        <f ca="true">+IF(OFFSET('Sanitation Data'!$D$28,0,10*ROW('Sanitation Data'!D108))="","",OFFSET('Sanitation Data'!$D$28,0,10*ROW('Sanitation Data'!D108)))</f>
        <v/>
      </c>
      <c r="CL114" s="297" t="str">
        <f ca="true">+IF(OFFSET('Sanitation Data'!$D$29,0,10*ROW('Sanitation Data'!D108))="","",OFFSET('Sanitation Data'!$D$29,0,10*ROW('Sanitation Data'!D108)))</f>
        <v/>
      </c>
      <c r="CM114" s="297" t="str">
        <f ca="true">+IF(OFFSET('Sanitation Data'!$D$30,0,10*ROW('Sanitation Data'!D108))="","",OFFSET('Sanitation Data'!$D$30,0,10*ROW('Sanitation Data'!D108)))</f>
        <v/>
      </c>
      <c r="CN114" s="297" t="str">
        <f ca="true">+IF(OFFSET('Sanitation Data'!$D$31,0,10*ROW('Sanitation Data'!D108))="","",OFFSET('Sanitation Data'!$D$31,0,10*ROW('Sanitation Data'!D108)))</f>
        <v/>
      </c>
      <c r="CO114" s="297" t="str">
        <f ca="true">+IF(OFFSET('Sanitation Data'!$D$32,0,10*ROW('Sanitation Data'!D108))="","",OFFSET('Sanitation Data'!$D$32,0,10*ROW('Sanitation Data'!D108)))</f>
        <v/>
      </c>
      <c r="CP114" s="297" t="str">
        <f ca="true">+IF(OFFSET('Sanitation Data'!$E$28,0,10*ROW('Sanitation Data'!E108))="","",OFFSET('Sanitation Data'!$E$28,0,10*ROW('Sanitation Data'!E108)))</f>
        <v/>
      </c>
      <c r="CQ114" s="297" t="str">
        <f ca="true">+IF(OFFSET('Sanitation Data'!$E$29,0,10*ROW('Sanitation Data'!E108))="","",OFFSET('Sanitation Data'!$E$29,0,10*ROW('Sanitation Data'!E108)))</f>
        <v/>
      </c>
      <c r="CR114" s="297" t="str">
        <f ca="true">+IF(OFFSET('Sanitation Data'!$E$30,0,10*ROW('Sanitation Data'!E108))="","",OFFSET('Sanitation Data'!$E$30,0,10*ROW('Sanitation Data'!E108)))</f>
        <v/>
      </c>
      <c r="CS114" s="297" t="str">
        <f ca="true">+IF(OFFSET('Sanitation Data'!$E$31,0,10*ROW('Sanitation Data'!E108))="","",OFFSET('Sanitation Data'!$E$31,0,10*ROW('Sanitation Data'!E108)))</f>
        <v/>
      </c>
      <c r="CT114" s="297" t="str">
        <f ca="true">+IF(OFFSET('Sanitation Data'!$E$32,0,10*ROW('Sanitation Data'!E108))="","",OFFSET('Sanitation Data'!$E$32,0,10*ROW('Sanitation Data'!E108)))</f>
        <v/>
      </c>
      <c r="CU114" s="297" t="str">
        <f ca="true">+IF(OFFSET('Sanitation Data'!$F$28,0,10*ROW('Sanitation Data'!F108))="","",OFFSET('Sanitation Data'!$F$28,0,10*ROW('Sanitation Data'!F108)))</f>
        <v/>
      </c>
      <c r="CV114" s="297" t="str">
        <f ca="true">+IF(OFFSET('Sanitation Data'!$F$29,0,10*ROW('Sanitation Data'!F108))="","",OFFSET('Sanitation Data'!$F$29,0,10*ROW('Sanitation Data'!F108)))</f>
        <v/>
      </c>
      <c r="CW114" s="297" t="str">
        <f ca="true">+IF(OFFSET('Sanitation Data'!$F$30,0,10*ROW('Sanitation Data'!F108))="","",OFFSET('Sanitation Data'!$F$30,0,10*ROW('Sanitation Data'!F108)))</f>
        <v/>
      </c>
      <c r="CX114" s="297" t="str">
        <f ca="true">+IF(OFFSET('Sanitation Data'!$F$31,0,10*ROW('Sanitation Data'!F108))="","",OFFSET('Sanitation Data'!$F$31,0,10*ROW('Sanitation Data'!F108)))</f>
        <v/>
      </c>
      <c r="CY114" s="297" t="str">
        <f ca="true">+IF(OFFSET('Sanitation Data'!$F$32,0,10*ROW('Sanitation Data'!F108))="","",OFFSET('Sanitation Data'!$F$32,0,10*ROW('Sanitation Data'!F108)))</f>
        <v/>
      </c>
      <c r="CZ114" s="297" t="str">
        <f ca="true">+IF(OFFSET('Sanitation Data'!$G$28,0,10*ROW('Sanitation Data'!G108))="","",OFFSET('Sanitation Data'!$G$28,0,10*ROW('Sanitation Data'!G108)))</f>
        <v/>
      </c>
      <c r="DA114" s="297" t="str">
        <f ca="true">+IF(OFFSET('Sanitation Data'!$G$29,0,10*ROW('Sanitation Data'!G108))="","",OFFSET('Sanitation Data'!$G$29,0,10*ROW('Sanitation Data'!G108)))</f>
        <v/>
      </c>
      <c r="DB114" s="297" t="str">
        <f ca="true">+IF(OFFSET('Sanitation Data'!$G$30,0,10*ROW('Sanitation Data'!G108))="","",OFFSET('Sanitation Data'!$G$30,0,10*ROW('Sanitation Data'!G108)))</f>
        <v/>
      </c>
      <c r="DC114" s="297" t="str">
        <f ca="true">+IF(OFFSET('Sanitation Data'!$G$31,0,10*ROW('Sanitation Data'!G108))="","",OFFSET('Sanitation Data'!$G$31,0,10*ROW('Sanitation Data'!G108)))</f>
        <v/>
      </c>
      <c r="DD114" s="297" t="str">
        <f ca="true">+IF(OFFSET('Sanitation Data'!$G$32,0,10*ROW('Sanitation Data'!G108))="","",OFFSET('Sanitation Data'!$G$32,0,10*ROW('Sanitation Data'!G108)))</f>
        <v/>
      </c>
      <c r="DE114" s="297" t="str">
        <f ca="true">+IF(OFFSET('Sanitation Data'!$H$28,0,10*ROW('Sanitation Data'!H108))="","",OFFSET('Sanitation Data'!$H$28,0,10*ROW('Sanitation Data'!H108)))</f>
        <v/>
      </c>
      <c r="DF114" s="297" t="str">
        <f ca="true">+IF(OFFSET('Sanitation Data'!$H$29,0,10*ROW('Sanitation Data'!H108))="","",OFFSET('Sanitation Data'!$H$29,0,10*ROW('Sanitation Data'!H108)))</f>
        <v/>
      </c>
      <c r="DG114" s="297" t="str">
        <f ca="true">+IF(OFFSET('Sanitation Data'!$H$30,0,10*ROW('Sanitation Data'!H108))="","",OFFSET('Sanitation Data'!$H$30,0,10*ROW('Sanitation Data'!H108)))</f>
        <v/>
      </c>
      <c r="DH114" s="297" t="str">
        <f ca="true">+IF(OFFSET('Sanitation Data'!$H$31,0,10*ROW('Sanitation Data'!H108))="","",OFFSET('Sanitation Data'!$H$31,0,10*ROW('Sanitation Data'!H108)))</f>
        <v/>
      </c>
      <c r="DI114" s="297" t="str">
        <f ca="true">+IF(OFFSET('Sanitation Data'!$H$32,0,10*ROW('Sanitation Data'!H108))="","",OFFSET('Sanitation Data'!$H$32,0,10*ROW('Sanitation Data'!H108)))</f>
        <v/>
      </c>
      <c r="DJ114" s="297" t="str">
        <f ca="true">+IF(OFFSET('Sanitation Data'!$I$28,0,10*ROW('Sanitation Data'!I108))="","",OFFSET('Sanitation Data'!$I$28,0,10*ROW('Sanitation Data'!I108)))</f>
        <v/>
      </c>
      <c r="DK114" s="297" t="str">
        <f ca="true">+IF(OFFSET('Sanitation Data'!$I$29,0,10*ROW('Sanitation Data'!I108))="","",OFFSET('Sanitation Data'!$I$29,0,10*ROW('Sanitation Data'!I108)))</f>
        <v/>
      </c>
      <c r="DL114" s="297" t="str">
        <f ca="true">+IF(OFFSET('Sanitation Data'!$I$30,0,10*ROW('Sanitation Data'!I108))="","",OFFSET('Sanitation Data'!$I$30,0,10*ROW('Sanitation Data'!I108)))</f>
        <v/>
      </c>
      <c r="DM114" s="297" t="str">
        <f ca="true">+IF(OFFSET('Sanitation Data'!$I$31,0,10*ROW('Sanitation Data'!I108))="","",OFFSET('Sanitation Data'!$I$31,0,10*ROW('Sanitation Data'!I108)))</f>
        <v/>
      </c>
      <c r="DN114" s="297" t="str">
        <f ca="true">+IF(OFFSET('Sanitation Data'!$I$32,0,10*ROW('Sanitation Data'!I108))="","",OFFSET('Sanitation Data'!$I$32,0,10*ROW('Sanitation Data'!I108)))</f>
        <v/>
      </c>
      <c r="DO114" s="297" t="str">
        <f ca="true">+IF(OFFSET('Hygiene Data'!$D$11,0,10*ROW('Hygiene Data'!D108))="","",OFFSET('Hygiene Data'!$D$11,0,10*ROW('Hygiene Data'!D108)))</f>
        <v/>
      </c>
      <c r="DP114" s="297" t="str">
        <f ca="true">+IF(OFFSET('Hygiene Data'!$D$12,0,10*ROW('Hygiene Data'!D108))="","",OFFSET('Hygiene Data'!$D$12,0,10*ROW('Hygiene Data'!D108)))</f>
        <v/>
      </c>
      <c r="DQ114" s="297" t="str">
        <f ca="true">+IF(OFFSET('Hygiene Data'!$D$13,0,10*ROW('Hygiene Data'!D108))="","",OFFSET('Hygiene Data'!$D$13,0,10*ROW('Hygiene Data'!D108)))</f>
        <v/>
      </c>
      <c r="DR114" s="297" t="str">
        <f ca="true">+IF(OFFSET('Hygiene Data'!$E$11,0,10*ROW('Hygiene Data'!E108))="","",OFFSET('Hygiene Data'!$E$11,0,10*ROW('Hygiene Data'!E108)))</f>
        <v/>
      </c>
      <c r="DS114" s="297" t="str">
        <f ca="true">+IF(OFFSET('Hygiene Data'!$E$12,0,10*ROW('Hygiene Data'!E108))="","",OFFSET('Hygiene Data'!$E$12,0,10*ROW('Hygiene Data'!E108)))</f>
        <v/>
      </c>
      <c r="DT114" s="297" t="str">
        <f ca="true">+IF(OFFSET('Hygiene Data'!$E$13,0,10*ROW('Hygiene Data'!E108))="","",OFFSET('Hygiene Data'!$E$13,0,10*ROW('Hygiene Data'!E108)))</f>
        <v/>
      </c>
      <c r="DU114" s="297" t="str">
        <f ca="true">+IF(OFFSET('Hygiene Data'!$F$11,0,10*ROW('Hygiene Data'!F108))="","",OFFSET('Hygiene Data'!$F$11,0,10*ROW('Hygiene Data'!F108)))</f>
        <v/>
      </c>
      <c r="DV114" s="297" t="str">
        <f ca="true">+IF(OFFSET('Hygiene Data'!$F$12,0,10*ROW('Hygiene Data'!F108))="","",OFFSET('Hygiene Data'!$F$12,0,10*ROW('Hygiene Data'!F108)))</f>
        <v/>
      </c>
      <c r="DW114" s="297" t="str">
        <f ca="true">+IF(OFFSET('Hygiene Data'!$F$13,0,10*ROW('Hygiene Data'!F108))="","",OFFSET('Hygiene Data'!$F$13,0,10*ROW('Hygiene Data'!F108)))</f>
        <v/>
      </c>
      <c r="DX114" s="297" t="str">
        <f ca="true">+IF(OFFSET('Hygiene Data'!$G$11,0,10*ROW('Hygiene Data'!G108))="","",OFFSET('Hygiene Data'!$G$11,0,10*ROW('Hygiene Data'!G108)))</f>
        <v/>
      </c>
      <c r="DY114" s="297" t="str">
        <f ca="true">+IF(OFFSET('Hygiene Data'!$G$12,0,10*ROW('Hygiene Data'!G108))="","",OFFSET('Hygiene Data'!$G$12,0,10*ROW('Hygiene Data'!G108)))</f>
        <v/>
      </c>
      <c r="DZ114" s="297" t="str">
        <f ca="true">+IF(OFFSET('Hygiene Data'!$G$13,0,10*ROW('Hygiene Data'!G108))="","",OFFSET('Hygiene Data'!$G$13,0,10*ROW('Hygiene Data'!G108)))</f>
        <v/>
      </c>
      <c r="EA114" s="297" t="str">
        <f ca="true">+IF(OFFSET('Hygiene Data'!$H$11,0,10*ROW('Hygiene Data'!H108))="","",OFFSET('Hygiene Data'!$H$11,0,10*ROW('Hygiene Data'!H108)))</f>
        <v/>
      </c>
      <c r="EB114" s="297" t="str">
        <f ca="true">+IF(OFFSET('Hygiene Data'!$H$12,0,10*ROW('Hygiene Data'!H108))="","",OFFSET('Hygiene Data'!$H$12,0,10*ROW('Hygiene Data'!H108)))</f>
        <v/>
      </c>
      <c r="EC114" s="297" t="str">
        <f ca="true">+IF(OFFSET('Hygiene Data'!$H$13,0,10*ROW('Hygiene Data'!H108))="","",OFFSET('Hygiene Data'!$H$13,0,10*ROW('Hygiene Data'!H108)))</f>
        <v/>
      </c>
      <c r="ED114" s="297" t="str">
        <f ca="true">+IF(OFFSET('Hygiene Data'!$I$11,0,10*ROW('Hygiene Data'!I108))="","",OFFSET('Hygiene Data'!$I$11,0,10*ROW('Hygiene Data'!I108)))</f>
        <v/>
      </c>
      <c r="EE114" s="297" t="str">
        <f ca="true">+IF(OFFSET('Hygiene Data'!$I$12,0,10*ROW('Hygiene Data'!I108))="","",OFFSET('Hygiene Data'!$I$12,0,10*ROW('Hygiene Data'!I108)))</f>
        <v/>
      </c>
      <c r="EF114" s="297"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53"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97"/>
      <c r="BS115" s="297" t="str">
        <f ca="true">+IF(OFFSET('Water Data'!$D$27,0,10*ROW('Water Data'!D109))="","",OFFSET('Water Data'!$D$27,0,10*ROW('Water Data'!D109)))</f>
        <v/>
      </c>
      <c r="BT115" s="297" t="str">
        <f ca="true">+IF(OFFSET('Water Data'!$D$28,0,10*ROW('Water Data'!D109))="","",OFFSET('Water Data'!$D$28,0,10*ROW('Water Data'!D109)))</f>
        <v/>
      </c>
      <c r="BU115" s="297" t="str">
        <f ca="true">+IF(OFFSET('Water Data'!$D$29,0,10*ROW('Water Data'!D109))="","",OFFSET('Water Data'!$D$29,0,10*ROW('Water Data'!D109)))</f>
        <v/>
      </c>
      <c r="BV115" s="297" t="str">
        <f ca="true">+IF(OFFSET('Water Data'!$E$27,0,10*ROW('Water Data'!E109))="","",OFFSET('Water Data'!$E$27,0,10*ROW('Water Data'!E109)))</f>
        <v/>
      </c>
      <c r="BW115" s="297" t="str">
        <f ca="true">+IF(OFFSET('Water Data'!$E$28,0,10*ROW('Water Data'!E109))="","",OFFSET('Water Data'!$E$28,0,10*ROW('Water Data'!E109)))</f>
        <v/>
      </c>
      <c r="BX115" s="297" t="str">
        <f ca="true">+IF(OFFSET('Water Data'!$E$29,0,10*ROW('Water Data'!E109))="","",OFFSET('Water Data'!$E$29,0,10*ROW('Water Data'!E109)))</f>
        <v/>
      </c>
      <c r="BY115" s="297" t="str">
        <f ca="true">+IF(OFFSET('Water Data'!$F$27,0,10*ROW('Water Data'!F109))="","",OFFSET('Water Data'!$F$27,0,10*ROW('Water Data'!F109)))</f>
        <v/>
      </c>
      <c r="BZ115" s="297" t="str">
        <f ca="true">+IF(OFFSET('Water Data'!$F$28,0,10*ROW('Water Data'!F109))="","",OFFSET('Water Data'!$F$28,0,10*ROW('Water Data'!F109)))</f>
        <v/>
      </c>
      <c r="CA115" s="297" t="str">
        <f ca="true">+IF(OFFSET('Water Data'!$F$29,0,10*ROW('Water Data'!F109))="","",OFFSET('Water Data'!$F$29,0,10*ROW('Water Data'!F109)))</f>
        <v/>
      </c>
      <c r="CB115" s="297" t="str">
        <f ca="true">+IF(OFFSET('Water Data'!$G$27,0,10*ROW('Water Data'!G109))="","",OFFSET('Water Data'!$G$27,0,10*ROW('Water Data'!G109)))</f>
        <v/>
      </c>
      <c r="CC115" s="297" t="str">
        <f ca="true">+IF(OFFSET('Water Data'!$G$28,0,10*ROW('Water Data'!G109))="","",OFFSET('Water Data'!$G$28,0,10*ROW('Water Data'!G109)))</f>
        <v/>
      </c>
      <c r="CD115" s="297" t="str">
        <f ca="true">+IF(OFFSET('Water Data'!$G$29,0,10*ROW('Water Data'!G109))="","",OFFSET('Water Data'!$G$29,0,10*ROW('Water Data'!G109)))</f>
        <v/>
      </c>
      <c r="CE115" s="297" t="str">
        <f ca="true">+IF(OFFSET('Water Data'!$H$27,0,10*ROW('Water Data'!H109))="","",OFFSET('Water Data'!$H$27,0,10*ROW('Water Data'!H109)))</f>
        <v/>
      </c>
      <c r="CF115" s="297" t="str">
        <f ca="true">+IF(OFFSET('Water Data'!$H$28,0,10*ROW('Water Data'!H109))="","",OFFSET('Water Data'!$H$28,0,10*ROW('Water Data'!H109)))</f>
        <v/>
      </c>
      <c r="CG115" s="297" t="str">
        <f ca="true">+IF(OFFSET('Water Data'!$H$29,0,10*ROW('Water Data'!H109))="","",OFFSET('Water Data'!$H$29,0,10*ROW('Water Data'!H109)))</f>
        <v/>
      </c>
      <c r="CH115" s="297" t="str">
        <f ca="true">+IF(OFFSET('Water Data'!$I$27,0,10*ROW('Water Data'!I109))="","",OFFSET('Water Data'!$I$27,0,10*ROW('Water Data'!I109)))</f>
        <v/>
      </c>
      <c r="CI115" s="297" t="str">
        <f ca="true">+IF(OFFSET('Water Data'!$I$28,0,10*ROW('Water Data'!I109))="","",OFFSET('Water Data'!$I$28,0,10*ROW('Water Data'!I109)))</f>
        <v/>
      </c>
      <c r="CJ115" s="297" t="str">
        <f ca="true">+IF(OFFSET('Water Data'!$I$29,0,10*ROW('Water Data'!I109))="","",OFFSET('Water Data'!$I$29,0,10*ROW('Water Data'!I109)))</f>
        <v/>
      </c>
      <c r="CK115" s="297" t="str">
        <f ca="true">+IF(OFFSET('Sanitation Data'!$D$28,0,10*ROW('Sanitation Data'!D109))="","",OFFSET('Sanitation Data'!$D$28,0,10*ROW('Sanitation Data'!D109)))</f>
        <v/>
      </c>
      <c r="CL115" s="297" t="str">
        <f ca="true">+IF(OFFSET('Sanitation Data'!$D$29,0,10*ROW('Sanitation Data'!D109))="","",OFFSET('Sanitation Data'!$D$29,0,10*ROW('Sanitation Data'!D109)))</f>
        <v/>
      </c>
      <c r="CM115" s="297" t="str">
        <f ca="true">+IF(OFFSET('Sanitation Data'!$D$30,0,10*ROW('Sanitation Data'!D109))="","",OFFSET('Sanitation Data'!$D$30,0,10*ROW('Sanitation Data'!D109)))</f>
        <v/>
      </c>
      <c r="CN115" s="297" t="str">
        <f ca="true">+IF(OFFSET('Sanitation Data'!$D$31,0,10*ROW('Sanitation Data'!D109))="","",OFFSET('Sanitation Data'!$D$31,0,10*ROW('Sanitation Data'!D109)))</f>
        <v/>
      </c>
      <c r="CO115" s="297" t="str">
        <f ca="true">+IF(OFFSET('Sanitation Data'!$D$32,0,10*ROW('Sanitation Data'!D109))="","",OFFSET('Sanitation Data'!$D$32,0,10*ROW('Sanitation Data'!D109)))</f>
        <v/>
      </c>
      <c r="CP115" s="297" t="str">
        <f ca="true">+IF(OFFSET('Sanitation Data'!$E$28,0,10*ROW('Sanitation Data'!E109))="","",OFFSET('Sanitation Data'!$E$28,0,10*ROW('Sanitation Data'!E109)))</f>
        <v/>
      </c>
      <c r="CQ115" s="297" t="str">
        <f ca="true">+IF(OFFSET('Sanitation Data'!$E$29,0,10*ROW('Sanitation Data'!E109))="","",OFFSET('Sanitation Data'!$E$29,0,10*ROW('Sanitation Data'!E109)))</f>
        <v/>
      </c>
      <c r="CR115" s="297" t="str">
        <f ca="true">+IF(OFFSET('Sanitation Data'!$E$30,0,10*ROW('Sanitation Data'!E109))="","",OFFSET('Sanitation Data'!$E$30,0,10*ROW('Sanitation Data'!E109)))</f>
        <v/>
      </c>
      <c r="CS115" s="297" t="str">
        <f ca="true">+IF(OFFSET('Sanitation Data'!$E$31,0,10*ROW('Sanitation Data'!E109))="","",OFFSET('Sanitation Data'!$E$31,0,10*ROW('Sanitation Data'!E109)))</f>
        <v/>
      </c>
      <c r="CT115" s="297" t="str">
        <f ca="true">+IF(OFFSET('Sanitation Data'!$E$32,0,10*ROW('Sanitation Data'!E109))="","",OFFSET('Sanitation Data'!$E$32,0,10*ROW('Sanitation Data'!E109)))</f>
        <v/>
      </c>
      <c r="CU115" s="297" t="str">
        <f ca="true">+IF(OFFSET('Sanitation Data'!$F$28,0,10*ROW('Sanitation Data'!F109))="","",OFFSET('Sanitation Data'!$F$28,0,10*ROW('Sanitation Data'!F109)))</f>
        <v/>
      </c>
      <c r="CV115" s="297" t="str">
        <f ca="true">+IF(OFFSET('Sanitation Data'!$F$29,0,10*ROW('Sanitation Data'!F109))="","",OFFSET('Sanitation Data'!$F$29,0,10*ROW('Sanitation Data'!F109)))</f>
        <v/>
      </c>
      <c r="CW115" s="297" t="str">
        <f ca="true">+IF(OFFSET('Sanitation Data'!$F$30,0,10*ROW('Sanitation Data'!F109))="","",OFFSET('Sanitation Data'!$F$30,0,10*ROW('Sanitation Data'!F109)))</f>
        <v/>
      </c>
      <c r="CX115" s="297" t="str">
        <f ca="true">+IF(OFFSET('Sanitation Data'!$F$31,0,10*ROW('Sanitation Data'!F109))="","",OFFSET('Sanitation Data'!$F$31,0,10*ROW('Sanitation Data'!F109)))</f>
        <v/>
      </c>
      <c r="CY115" s="297" t="str">
        <f ca="true">+IF(OFFSET('Sanitation Data'!$F$32,0,10*ROW('Sanitation Data'!F109))="","",OFFSET('Sanitation Data'!$F$32,0,10*ROW('Sanitation Data'!F109)))</f>
        <v/>
      </c>
      <c r="CZ115" s="297" t="str">
        <f ca="true">+IF(OFFSET('Sanitation Data'!$G$28,0,10*ROW('Sanitation Data'!G109))="","",OFFSET('Sanitation Data'!$G$28,0,10*ROW('Sanitation Data'!G109)))</f>
        <v/>
      </c>
      <c r="DA115" s="297" t="str">
        <f ca="true">+IF(OFFSET('Sanitation Data'!$G$29,0,10*ROW('Sanitation Data'!G109))="","",OFFSET('Sanitation Data'!$G$29,0,10*ROW('Sanitation Data'!G109)))</f>
        <v/>
      </c>
      <c r="DB115" s="297" t="str">
        <f ca="true">+IF(OFFSET('Sanitation Data'!$G$30,0,10*ROW('Sanitation Data'!G109))="","",OFFSET('Sanitation Data'!$G$30,0,10*ROW('Sanitation Data'!G109)))</f>
        <v/>
      </c>
      <c r="DC115" s="297" t="str">
        <f ca="true">+IF(OFFSET('Sanitation Data'!$G$31,0,10*ROW('Sanitation Data'!G109))="","",OFFSET('Sanitation Data'!$G$31,0,10*ROW('Sanitation Data'!G109)))</f>
        <v/>
      </c>
      <c r="DD115" s="297" t="str">
        <f ca="true">+IF(OFFSET('Sanitation Data'!$G$32,0,10*ROW('Sanitation Data'!G109))="","",OFFSET('Sanitation Data'!$G$32,0,10*ROW('Sanitation Data'!G109)))</f>
        <v/>
      </c>
      <c r="DE115" s="297" t="str">
        <f ca="true">+IF(OFFSET('Sanitation Data'!$H$28,0,10*ROW('Sanitation Data'!H109))="","",OFFSET('Sanitation Data'!$H$28,0,10*ROW('Sanitation Data'!H109)))</f>
        <v/>
      </c>
      <c r="DF115" s="297" t="str">
        <f ca="true">+IF(OFFSET('Sanitation Data'!$H$29,0,10*ROW('Sanitation Data'!H109))="","",OFFSET('Sanitation Data'!$H$29,0,10*ROW('Sanitation Data'!H109)))</f>
        <v/>
      </c>
      <c r="DG115" s="297" t="str">
        <f ca="true">+IF(OFFSET('Sanitation Data'!$H$30,0,10*ROW('Sanitation Data'!H109))="","",OFFSET('Sanitation Data'!$H$30,0,10*ROW('Sanitation Data'!H109)))</f>
        <v/>
      </c>
      <c r="DH115" s="297" t="str">
        <f ca="true">+IF(OFFSET('Sanitation Data'!$H$31,0,10*ROW('Sanitation Data'!H109))="","",OFFSET('Sanitation Data'!$H$31,0,10*ROW('Sanitation Data'!H109)))</f>
        <v/>
      </c>
      <c r="DI115" s="297" t="str">
        <f ca="true">+IF(OFFSET('Sanitation Data'!$H$32,0,10*ROW('Sanitation Data'!H109))="","",OFFSET('Sanitation Data'!$H$32,0,10*ROW('Sanitation Data'!H109)))</f>
        <v/>
      </c>
      <c r="DJ115" s="297" t="str">
        <f ca="true">+IF(OFFSET('Sanitation Data'!$I$28,0,10*ROW('Sanitation Data'!I109))="","",OFFSET('Sanitation Data'!$I$28,0,10*ROW('Sanitation Data'!I109)))</f>
        <v/>
      </c>
      <c r="DK115" s="297" t="str">
        <f ca="true">+IF(OFFSET('Sanitation Data'!$I$29,0,10*ROW('Sanitation Data'!I109))="","",OFFSET('Sanitation Data'!$I$29,0,10*ROW('Sanitation Data'!I109)))</f>
        <v/>
      </c>
      <c r="DL115" s="297" t="str">
        <f ca="true">+IF(OFFSET('Sanitation Data'!$I$30,0,10*ROW('Sanitation Data'!I109))="","",OFFSET('Sanitation Data'!$I$30,0,10*ROW('Sanitation Data'!I109)))</f>
        <v/>
      </c>
      <c r="DM115" s="297" t="str">
        <f ca="true">+IF(OFFSET('Sanitation Data'!$I$31,0,10*ROW('Sanitation Data'!I109))="","",OFFSET('Sanitation Data'!$I$31,0,10*ROW('Sanitation Data'!I109)))</f>
        <v/>
      </c>
      <c r="DN115" s="297" t="str">
        <f ca="true">+IF(OFFSET('Sanitation Data'!$I$32,0,10*ROW('Sanitation Data'!I109))="","",OFFSET('Sanitation Data'!$I$32,0,10*ROW('Sanitation Data'!I109)))</f>
        <v/>
      </c>
      <c r="DO115" s="297" t="str">
        <f ca="true">+IF(OFFSET('Hygiene Data'!$D$11,0,10*ROW('Hygiene Data'!D109))="","",OFFSET('Hygiene Data'!$D$11,0,10*ROW('Hygiene Data'!D109)))</f>
        <v/>
      </c>
      <c r="DP115" s="297" t="str">
        <f ca="true">+IF(OFFSET('Hygiene Data'!$D$12,0,10*ROW('Hygiene Data'!D109))="","",OFFSET('Hygiene Data'!$D$12,0,10*ROW('Hygiene Data'!D109)))</f>
        <v/>
      </c>
      <c r="DQ115" s="297" t="str">
        <f ca="true">+IF(OFFSET('Hygiene Data'!$D$13,0,10*ROW('Hygiene Data'!D109))="","",OFFSET('Hygiene Data'!$D$13,0,10*ROW('Hygiene Data'!D109)))</f>
        <v/>
      </c>
      <c r="DR115" s="297" t="str">
        <f ca="true">+IF(OFFSET('Hygiene Data'!$E$11,0,10*ROW('Hygiene Data'!E109))="","",OFFSET('Hygiene Data'!$E$11,0,10*ROW('Hygiene Data'!E109)))</f>
        <v/>
      </c>
      <c r="DS115" s="297" t="str">
        <f ca="true">+IF(OFFSET('Hygiene Data'!$E$12,0,10*ROW('Hygiene Data'!E109))="","",OFFSET('Hygiene Data'!$E$12,0,10*ROW('Hygiene Data'!E109)))</f>
        <v/>
      </c>
      <c r="DT115" s="297" t="str">
        <f ca="true">+IF(OFFSET('Hygiene Data'!$E$13,0,10*ROW('Hygiene Data'!E109))="","",OFFSET('Hygiene Data'!$E$13,0,10*ROW('Hygiene Data'!E109)))</f>
        <v/>
      </c>
      <c r="DU115" s="297" t="str">
        <f ca="true">+IF(OFFSET('Hygiene Data'!$F$11,0,10*ROW('Hygiene Data'!F109))="","",OFFSET('Hygiene Data'!$F$11,0,10*ROW('Hygiene Data'!F109)))</f>
        <v/>
      </c>
      <c r="DV115" s="297" t="str">
        <f ca="true">+IF(OFFSET('Hygiene Data'!$F$12,0,10*ROW('Hygiene Data'!F109))="","",OFFSET('Hygiene Data'!$F$12,0,10*ROW('Hygiene Data'!F109)))</f>
        <v/>
      </c>
      <c r="DW115" s="297" t="str">
        <f ca="true">+IF(OFFSET('Hygiene Data'!$F$13,0,10*ROW('Hygiene Data'!F109))="","",OFFSET('Hygiene Data'!$F$13,0,10*ROW('Hygiene Data'!F109)))</f>
        <v/>
      </c>
      <c r="DX115" s="297" t="str">
        <f ca="true">+IF(OFFSET('Hygiene Data'!$G$11,0,10*ROW('Hygiene Data'!G109))="","",OFFSET('Hygiene Data'!$G$11,0,10*ROW('Hygiene Data'!G109)))</f>
        <v/>
      </c>
      <c r="DY115" s="297" t="str">
        <f ca="true">+IF(OFFSET('Hygiene Data'!$G$12,0,10*ROW('Hygiene Data'!G109))="","",OFFSET('Hygiene Data'!$G$12,0,10*ROW('Hygiene Data'!G109)))</f>
        <v/>
      </c>
      <c r="DZ115" s="297" t="str">
        <f ca="true">+IF(OFFSET('Hygiene Data'!$G$13,0,10*ROW('Hygiene Data'!G109))="","",OFFSET('Hygiene Data'!$G$13,0,10*ROW('Hygiene Data'!G109)))</f>
        <v/>
      </c>
      <c r="EA115" s="297" t="str">
        <f ca="true">+IF(OFFSET('Hygiene Data'!$H$11,0,10*ROW('Hygiene Data'!H109))="","",OFFSET('Hygiene Data'!$H$11,0,10*ROW('Hygiene Data'!H109)))</f>
        <v/>
      </c>
      <c r="EB115" s="297" t="str">
        <f ca="true">+IF(OFFSET('Hygiene Data'!$H$12,0,10*ROW('Hygiene Data'!H109))="","",OFFSET('Hygiene Data'!$H$12,0,10*ROW('Hygiene Data'!H109)))</f>
        <v/>
      </c>
      <c r="EC115" s="297" t="str">
        <f ca="true">+IF(OFFSET('Hygiene Data'!$H$13,0,10*ROW('Hygiene Data'!H109))="","",OFFSET('Hygiene Data'!$H$13,0,10*ROW('Hygiene Data'!H109)))</f>
        <v/>
      </c>
      <c r="ED115" s="297" t="str">
        <f ca="true">+IF(OFFSET('Hygiene Data'!$I$11,0,10*ROW('Hygiene Data'!I109))="","",OFFSET('Hygiene Data'!$I$11,0,10*ROW('Hygiene Data'!I109)))</f>
        <v/>
      </c>
      <c r="EE115" s="297" t="str">
        <f ca="true">+IF(OFFSET('Hygiene Data'!$I$12,0,10*ROW('Hygiene Data'!I109))="","",OFFSET('Hygiene Data'!$I$12,0,10*ROW('Hygiene Data'!I109)))</f>
        <v/>
      </c>
      <c r="EF115" s="297"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53"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97"/>
      <c r="BS116" s="297" t="str">
        <f ca="true">+IF(OFFSET('Water Data'!$D$27,0,10*ROW('Water Data'!D110))="","",OFFSET('Water Data'!$D$27,0,10*ROW('Water Data'!D110)))</f>
        <v/>
      </c>
      <c r="BT116" s="297" t="str">
        <f ca="true">+IF(OFFSET('Water Data'!$D$28,0,10*ROW('Water Data'!D110))="","",OFFSET('Water Data'!$D$28,0,10*ROW('Water Data'!D110)))</f>
        <v/>
      </c>
      <c r="BU116" s="297" t="str">
        <f ca="true">+IF(OFFSET('Water Data'!$D$29,0,10*ROW('Water Data'!D110))="","",OFFSET('Water Data'!$D$29,0,10*ROW('Water Data'!D110)))</f>
        <v/>
      </c>
      <c r="BV116" s="297" t="str">
        <f ca="true">+IF(OFFSET('Water Data'!$E$27,0,10*ROW('Water Data'!E110))="","",OFFSET('Water Data'!$E$27,0,10*ROW('Water Data'!E110)))</f>
        <v/>
      </c>
      <c r="BW116" s="297" t="str">
        <f ca="true">+IF(OFFSET('Water Data'!$E$28,0,10*ROW('Water Data'!E110))="","",OFFSET('Water Data'!$E$28,0,10*ROW('Water Data'!E110)))</f>
        <v/>
      </c>
      <c r="BX116" s="297" t="str">
        <f ca="true">+IF(OFFSET('Water Data'!$E$29,0,10*ROW('Water Data'!E110))="","",OFFSET('Water Data'!$E$29,0,10*ROW('Water Data'!E110)))</f>
        <v/>
      </c>
      <c r="BY116" s="297" t="str">
        <f ca="true">+IF(OFFSET('Water Data'!$F$27,0,10*ROW('Water Data'!F110))="","",OFFSET('Water Data'!$F$27,0,10*ROW('Water Data'!F110)))</f>
        <v/>
      </c>
      <c r="BZ116" s="297" t="str">
        <f ca="true">+IF(OFFSET('Water Data'!$F$28,0,10*ROW('Water Data'!F110))="","",OFFSET('Water Data'!$F$28,0,10*ROW('Water Data'!F110)))</f>
        <v/>
      </c>
      <c r="CA116" s="297" t="str">
        <f ca="true">+IF(OFFSET('Water Data'!$F$29,0,10*ROW('Water Data'!F110))="","",OFFSET('Water Data'!$F$29,0,10*ROW('Water Data'!F110)))</f>
        <v/>
      </c>
      <c r="CB116" s="297" t="str">
        <f ca="true">+IF(OFFSET('Water Data'!$G$27,0,10*ROW('Water Data'!G110))="","",OFFSET('Water Data'!$G$27,0,10*ROW('Water Data'!G110)))</f>
        <v/>
      </c>
      <c r="CC116" s="297" t="str">
        <f ca="true">+IF(OFFSET('Water Data'!$G$28,0,10*ROW('Water Data'!G110))="","",OFFSET('Water Data'!$G$28,0,10*ROW('Water Data'!G110)))</f>
        <v/>
      </c>
      <c r="CD116" s="297" t="str">
        <f ca="true">+IF(OFFSET('Water Data'!$G$29,0,10*ROW('Water Data'!G110))="","",OFFSET('Water Data'!$G$29,0,10*ROW('Water Data'!G110)))</f>
        <v/>
      </c>
      <c r="CE116" s="297" t="str">
        <f ca="true">+IF(OFFSET('Water Data'!$H$27,0,10*ROW('Water Data'!H110))="","",OFFSET('Water Data'!$H$27,0,10*ROW('Water Data'!H110)))</f>
        <v/>
      </c>
      <c r="CF116" s="297" t="str">
        <f ca="true">+IF(OFFSET('Water Data'!$H$28,0,10*ROW('Water Data'!H110))="","",OFFSET('Water Data'!$H$28,0,10*ROW('Water Data'!H110)))</f>
        <v/>
      </c>
      <c r="CG116" s="297" t="str">
        <f ca="true">+IF(OFFSET('Water Data'!$H$29,0,10*ROW('Water Data'!H110))="","",OFFSET('Water Data'!$H$29,0,10*ROW('Water Data'!H110)))</f>
        <v/>
      </c>
      <c r="CH116" s="297" t="str">
        <f ca="true">+IF(OFFSET('Water Data'!$I$27,0,10*ROW('Water Data'!I110))="","",OFFSET('Water Data'!$I$27,0,10*ROW('Water Data'!I110)))</f>
        <v/>
      </c>
      <c r="CI116" s="297" t="str">
        <f ca="true">+IF(OFFSET('Water Data'!$I$28,0,10*ROW('Water Data'!I110))="","",OFFSET('Water Data'!$I$28,0,10*ROW('Water Data'!I110)))</f>
        <v/>
      </c>
      <c r="CJ116" s="297" t="str">
        <f ca="true">+IF(OFFSET('Water Data'!$I$29,0,10*ROW('Water Data'!I110))="","",OFFSET('Water Data'!$I$29,0,10*ROW('Water Data'!I110)))</f>
        <v/>
      </c>
      <c r="CK116" s="297" t="str">
        <f ca="true">+IF(OFFSET('Sanitation Data'!$D$28,0,10*ROW('Sanitation Data'!D110))="","",OFFSET('Sanitation Data'!$D$28,0,10*ROW('Sanitation Data'!D110)))</f>
        <v/>
      </c>
      <c r="CL116" s="297" t="str">
        <f ca="true">+IF(OFFSET('Sanitation Data'!$D$29,0,10*ROW('Sanitation Data'!D110))="","",OFFSET('Sanitation Data'!$D$29,0,10*ROW('Sanitation Data'!D110)))</f>
        <v/>
      </c>
      <c r="CM116" s="297" t="str">
        <f ca="true">+IF(OFFSET('Sanitation Data'!$D$30,0,10*ROW('Sanitation Data'!D110))="","",OFFSET('Sanitation Data'!$D$30,0,10*ROW('Sanitation Data'!D110)))</f>
        <v/>
      </c>
      <c r="CN116" s="297" t="str">
        <f ca="true">+IF(OFFSET('Sanitation Data'!$D$31,0,10*ROW('Sanitation Data'!D110))="","",OFFSET('Sanitation Data'!$D$31,0,10*ROW('Sanitation Data'!D110)))</f>
        <v/>
      </c>
      <c r="CO116" s="297" t="str">
        <f ca="true">+IF(OFFSET('Sanitation Data'!$D$32,0,10*ROW('Sanitation Data'!D110))="","",OFFSET('Sanitation Data'!$D$32,0,10*ROW('Sanitation Data'!D110)))</f>
        <v/>
      </c>
      <c r="CP116" s="297" t="str">
        <f ca="true">+IF(OFFSET('Sanitation Data'!$E$28,0,10*ROW('Sanitation Data'!E110))="","",OFFSET('Sanitation Data'!$E$28,0,10*ROW('Sanitation Data'!E110)))</f>
        <v/>
      </c>
      <c r="CQ116" s="297" t="str">
        <f ca="true">+IF(OFFSET('Sanitation Data'!$E$29,0,10*ROW('Sanitation Data'!E110))="","",OFFSET('Sanitation Data'!$E$29,0,10*ROW('Sanitation Data'!E110)))</f>
        <v/>
      </c>
      <c r="CR116" s="297" t="str">
        <f ca="true">+IF(OFFSET('Sanitation Data'!$E$30,0,10*ROW('Sanitation Data'!E110))="","",OFFSET('Sanitation Data'!$E$30,0,10*ROW('Sanitation Data'!E110)))</f>
        <v/>
      </c>
      <c r="CS116" s="297" t="str">
        <f ca="true">+IF(OFFSET('Sanitation Data'!$E$31,0,10*ROW('Sanitation Data'!E110))="","",OFFSET('Sanitation Data'!$E$31,0,10*ROW('Sanitation Data'!E110)))</f>
        <v/>
      </c>
      <c r="CT116" s="297" t="str">
        <f ca="true">+IF(OFFSET('Sanitation Data'!$E$32,0,10*ROW('Sanitation Data'!E110))="","",OFFSET('Sanitation Data'!$E$32,0,10*ROW('Sanitation Data'!E110)))</f>
        <v/>
      </c>
      <c r="CU116" s="297" t="str">
        <f ca="true">+IF(OFFSET('Sanitation Data'!$F$28,0,10*ROW('Sanitation Data'!F110))="","",OFFSET('Sanitation Data'!$F$28,0,10*ROW('Sanitation Data'!F110)))</f>
        <v/>
      </c>
      <c r="CV116" s="297" t="str">
        <f ca="true">+IF(OFFSET('Sanitation Data'!$F$29,0,10*ROW('Sanitation Data'!F110))="","",OFFSET('Sanitation Data'!$F$29,0,10*ROW('Sanitation Data'!F110)))</f>
        <v/>
      </c>
      <c r="CW116" s="297" t="str">
        <f ca="true">+IF(OFFSET('Sanitation Data'!$F$30,0,10*ROW('Sanitation Data'!F110))="","",OFFSET('Sanitation Data'!$F$30,0,10*ROW('Sanitation Data'!F110)))</f>
        <v/>
      </c>
      <c r="CX116" s="297" t="str">
        <f ca="true">+IF(OFFSET('Sanitation Data'!$F$31,0,10*ROW('Sanitation Data'!F110))="","",OFFSET('Sanitation Data'!$F$31,0,10*ROW('Sanitation Data'!F110)))</f>
        <v/>
      </c>
      <c r="CY116" s="297" t="str">
        <f ca="true">+IF(OFFSET('Sanitation Data'!$F$32,0,10*ROW('Sanitation Data'!F110))="","",OFFSET('Sanitation Data'!$F$32,0,10*ROW('Sanitation Data'!F110)))</f>
        <v/>
      </c>
      <c r="CZ116" s="297" t="str">
        <f ca="true">+IF(OFFSET('Sanitation Data'!$G$28,0,10*ROW('Sanitation Data'!G110))="","",OFFSET('Sanitation Data'!$G$28,0,10*ROW('Sanitation Data'!G110)))</f>
        <v/>
      </c>
      <c r="DA116" s="297" t="str">
        <f ca="true">+IF(OFFSET('Sanitation Data'!$G$29,0,10*ROW('Sanitation Data'!G110))="","",OFFSET('Sanitation Data'!$G$29,0,10*ROW('Sanitation Data'!G110)))</f>
        <v/>
      </c>
      <c r="DB116" s="297" t="str">
        <f ca="true">+IF(OFFSET('Sanitation Data'!$G$30,0,10*ROW('Sanitation Data'!G110))="","",OFFSET('Sanitation Data'!$G$30,0,10*ROW('Sanitation Data'!G110)))</f>
        <v/>
      </c>
      <c r="DC116" s="297" t="str">
        <f ca="true">+IF(OFFSET('Sanitation Data'!$G$31,0,10*ROW('Sanitation Data'!G110))="","",OFFSET('Sanitation Data'!$G$31,0,10*ROW('Sanitation Data'!G110)))</f>
        <v/>
      </c>
      <c r="DD116" s="297" t="str">
        <f ca="true">+IF(OFFSET('Sanitation Data'!$G$32,0,10*ROW('Sanitation Data'!G110))="","",OFFSET('Sanitation Data'!$G$32,0,10*ROW('Sanitation Data'!G110)))</f>
        <v/>
      </c>
      <c r="DE116" s="297" t="str">
        <f ca="true">+IF(OFFSET('Sanitation Data'!$H$28,0,10*ROW('Sanitation Data'!H110))="","",OFFSET('Sanitation Data'!$H$28,0,10*ROW('Sanitation Data'!H110)))</f>
        <v/>
      </c>
      <c r="DF116" s="297" t="str">
        <f ca="true">+IF(OFFSET('Sanitation Data'!$H$29,0,10*ROW('Sanitation Data'!H110))="","",OFFSET('Sanitation Data'!$H$29,0,10*ROW('Sanitation Data'!H110)))</f>
        <v/>
      </c>
      <c r="DG116" s="297" t="str">
        <f ca="true">+IF(OFFSET('Sanitation Data'!$H$30,0,10*ROW('Sanitation Data'!H110))="","",OFFSET('Sanitation Data'!$H$30,0,10*ROW('Sanitation Data'!H110)))</f>
        <v/>
      </c>
      <c r="DH116" s="297" t="str">
        <f ca="true">+IF(OFFSET('Sanitation Data'!$H$31,0,10*ROW('Sanitation Data'!H110))="","",OFFSET('Sanitation Data'!$H$31,0,10*ROW('Sanitation Data'!H110)))</f>
        <v/>
      </c>
      <c r="DI116" s="297" t="str">
        <f ca="true">+IF(OFFSET('Sanitation Data'!$H$32,0,10*ROW('Sanitation Data'!H110))="","",OFFSET('Sanitation Data'!$H$32,0,10*ROW('Sanitation Data'!H110)))</f>
        <v/>
      </c>
      <c r="DJ116" s="297" t="str">
        <f ca="true">+IF(OFFSET('Sanitation Data'!$I$28,0,10*ROW('Sanitation Data'!I110))="","",OFFSET('Sanitation Data'!$I$28,0,10*ROW('Sanitation Data'!I110)))</f>
        <v/>
      </c>
      <c r="DK116" s="297" t="str">
        <f ca="true">+IF(OFFSET('Sanitation Data'!$I$29,0,10*ROW('Sanitation Data'!I110))="","",OFFSET('Sanitation Data'!$I$29,0,10*ROW('Sanitation Data'!I110)))</f>
        <v/>
      </c>
      <c r="DL116" s="297" t="str">
        <f ca="true">+IF(OFFSET('Sanitation Data'!$I$30,0,10*ROW('Sanitation Data'!I110))="","",OFFSET('Sanitation Data'!$I$30,0,10*ROW('Sanitation Data'!I110)))</f>
        <v/>
      </c>
      <c r="DM116" s="297" t="str">
        <f ca="true">+IF(OFFSET('Sanitation Data'!$I$31,0,10*ROW('Sanitation Data'!I110))="","",OFFSET('Sanitation Data'!$I$31,0,10*ROW('Sanitation Data'!I110)))</f>
        <v/>
      </c>
      <c r="DN116" s="297" t="str">
        <f ca="true">+IF(OFFSET('Sanitation Data'!$I$32,0,10*ROW('Sanitation Data'!I110))="","",OFFSET('Sanitation Data'!$I$32,0,10*ROW('Sanitation Data'!I110)))</f>
        <v/>
      </c>
      <c r="DO116" s="297" t="str">
        <f ca="true">+IF(OFFSET('Hygiene Data'!$D$11,0,10*ROW('Hygiene Data'!D110))="","",OFFSET('Hygiene Data'!$D$11,0,10*ROW('Hygiene Data'!D110)))</f>
        <v/>
      </c>
      <c r="DP116" s="297" t="str">
        <f ca="true">+IF(OFFSET('Hygiene Data'!$D$12,0,10*ROW('Hygiene Data'!D110))="","",OFFSET('Hygiene Data'!$D$12,0,10*ROW('Hygiene Data'!D110)))</f>
        <v/>
      </c>
      <c r="DQ116" s="297" t="str">
        <f ca="true">+IF(OFFSET('Hygiene Data'!$D$13,0,10*ROW('Hygiene Data'!D110))="","",OFFSET('Hygiene Data'!$D$13,0,10*ROW('Hygiene Data'!D110)))</f>
        <v/>
      </c>
      <c r="DR116" s="297" t="str">
        <f ca="true">+IF(OFFSET('Hygiene Data'!$E$11,0,10*ROW('Hygiene Data'!E110))="","",OFFSET('Hygiene Data'!$E$11,0,10*ROW('Hygiene Data'!E110)))</f>
        <v/>
      </c>
      <c r="DS116" s="297" t="str">
        <f ca="true">+IF(OFFSET('Hygiene Data'!$E$12,0,10*ROW('Hygiene Data'!E110))="","",OFFSET('Hygiene Data'!$E$12,0,10*ROW('Hygiene Data'!E110)))</f>
        <v/>
      </c>
      <c r="DT116" s="297" t="str">
        <f ca="true">+IF(OFFSET('Hygiene Data'!$E$13,0,10*ROW('Hygiene Data'!E110))="","",OFFSET('Hygiene Data'!$E$13,0,10*ROW('Hygiene Data'!E110)))</f>
        <v/>
      </c>
      <c r="DU116" s="297" t="str">
        <f ca="true">+IF(OFFSET('Hygiene Data'!$F$11,0,10*ROW('Hygiene Data'!F110))="","",OFFSET('Hygiene Data'!$F$11,0,10*ROW('Hygiene Data'!F110)))</f>
        <v/>
      </c>
      <c r="DV116" s="297" t="str">
        <f ca="true">+IF(OFFSET('Hygiene Data'!$F$12,0,10*ROW('Hygiene Data'!F110))="","",OFFSET('Hygiene Data'!$F$12,0,10*ROW('Hygiene Data'!F110)))</f>
        <v/>
      </c>
      <c r="DW116" s="297" t="str">
        <f ca="true">+IF(OFFSET('Hygiene Data'!$F$13,0,10*ROW('Hygiene Data'!F110))="","",OFFSET('Hygiene Data'!$F$13,0,10*ROW('Hygiene Data'!F110)))</f>
        <v/>
      </c>
      <c r="DX116" s="297" t="str">
        <f ca="true">+IF(OFFSET('Hygiene Data'!$G$11,0,10*ROW('Hygiene Data'!G110))="","",OFFSET('Hygiene Data'!$G$11,0,10*ROW('Hygiene Data'!G110)))</f>
        <v/>
      </c>
      <c r="DY116" s="297" t="str">
        <f ca="true">+IF(OFFSET('Hygiene Data'!$G$12,0,10*ROW('Hygiene Data'!G110))="","",OFFSET('Hygiene Data'!$G$12,0,10*ROW('Hygiene Data'!G110)))</f>
        <v/>
      </c>
      <c r="DZ116" s="297" t="str">
        <f ca="true">+IF(OFFSET('Hygiene Data'!$G$13,0,10*ROW('Hygiene Data'!G110))="","",OFFSET('Hygiene Data'!$G$13,0,10*ROW('Hygiene Data'!G110)))</f>
        <v/>
      </c>
      <c r="EA116" s="297" t="str">
        <f ca="true">+IF(OFFSET('Hygiene Data'!$H$11,0,10*ROW('Hygiene Data'!H110))="","",OFFSET('Hygiene Data'!$H$11,0,10*ROW('Hygiene Data'!H110)))</f>
        <v/>
      </c>
      <c r="EB116" s="297" t="str">
        <f ca="true">+IF(OFFSET('Hygiene Data'!$H$12,0,10*ROW('Hygiene Data'!H110))="","",OFFSET('Hygiene Data'!$H$12,0,10*ROW('Hygiene Data'!H110)))</f>
        <v/>
      </c>
      <c r="EC116" s="297" t="str">
        <f ca="true">+IF(OFFSET('Hygiene Data'!$H$13,0,10*ROW('Hygiene Data'!H110))="","",OFFSET('Hygiene Data'!$H$13,0,10*ROW('Hygiene Data'!H110)))</f>
        <v/>
      </c>
      <c r="ED116" s="297" t="str">
        <f ca="true">+IF(OFFSET('Hygiene Data'!$I$11,0,10*ROW('Hygiene Data'!I110))="","",OFFSET('Hygiene Data'!$I$11,0,10*ROW('Hygiene Data'!I110)))</f>
        <v/>
      </c>
      <c r="EE116" s="297" t="str">
        <f ca="true">+IF(OFFSET('Hygiene Data'!$I$12,0,10*ROW('Hygiene Data'!I110))="","",OFFSET('Hygiene Data'!$I$12,0,10*ROW('Hygiene Data'!I110)))</f>
        <v/>
      </c>
      <c r="EF116" s="297"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53"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97"/>
      <c r="BS117" s="297" t="str">
        <f ca="true">+IF(OFFSET('Water Data'!$D$27,0,10*ROW('Water Data'!D111))="","",OFFSET('Water Data'!$D$27,0,10*ROW('Water Data'!D111)))</f>
        <v/>
      </c>
      <c r="BT117" s="297" t="str">
        <f ca="true">+IF(OFFSET('Water Data'!$D$28,0,10*ROW('Water Data'!D111))="","",OFFSET('Water Data'!$D$28,0,10*ROW('Water Data'!D111)))</f>
        <v/>
      </c>
      <c r="BU117" s="297" t="str">
        <f ca="true">+IF(OFFSET('Water Data'!$D$29,0,10*ROW('Water Data'!D111))="","",OFFSET('Water Data'!$D$29,0,10*ROW('Water Data'!D111)))</f>
        <v/>
      </c>
      <c r="BV117" s="297" t="str">
        <f ca="true">+IF(OFFSET('Water Data'!$E$27,0,10*ROW('Water Data'!E111))="","",OFFSET('Water Data'!$E$27,0,10*ROW('Water Data'!E111)))</f>
        <v/>
      </c>
      <c r="BW117" s="297" t="str">
        <f ca="true">+IF(OFFSET('Water Data'!$E$28,0,10*ROW('Water Data'!E111))="","",OFFSET('Water Data'!$E$28,0,10*ROW('Water Data'!E111)))</f>
        <v/>
      </c>
      <c r="BX117" s="297" t="str">
        <f ca="true">+IF(OFFSET('Water Data'!$E$29,0,10*ROW('Water Data'!E111))="","",OFFSET('Water Data'!$E$29,0,10*ROW('Water Data'!E111)))</f>
        <v/>
      </c>
      <c r="BY117" s="297" t="str">
        <f ca="true">+IF(OFFSET('Water Data'!$F$27,0,10*ROW('Water Data'!F111))="","",OFFSET('Water Data'!$F$27,0,10*ROW('Water Data'!F111)))</f>
        <v/>
      </c>
      <c r="BZ117" s="297" t="str">
        <f ca="true">+IF(OFFSET('Water Data'!$F$28,0,10*ROW('Water Data'!F111))="","",OFFSET('Water Data'!$F$28,0,10*ROW('Water Data'!F111)))</f>
        <v/>
      </c>
      <c r="CA117" s="297" t="str">
        <f ca="true">+IF(OFFSET('Water Data'!$F$29,0,10*ROW('Water Data'!F111))="","",OFFSET('Water Data'!$F$29,0,10*ROW('Water Data'!F111)))</f>
        <v/>
      </c>
      <c r="CB117" s="297" t="str">
        <f ca="true">+IF(OFFSET('Water Data'!$G$27,0,10*ROW('Water Data'!G111))="","",OFFSET('Water Data'!$G$27,0,10*ROW('Water Data'!G111)))</f>
        <v/>
      </c>
      <c r="CC117" s="297" t="str">
        <f ca="true">+IF(OFFSET('Water Data'!$G$28,0,10*ROW('Water Data'!G111))="","",OFFSET('Water Data'!$G$28,0,10*ROW('Water Data'!G111)))</f>
        <v/>
      </c>
      <c r="CD117" s="297" t="str">
        <f ca="true">+IF(OFFSET('Water Data'!$G$29,0,10*ROW('Water Data'!G111))="","",OFFSET('Water Data'!$G$29,0,10*ROW('Water Data'!G111)))</f>
        <v/>
      </c>
      <c r="CE117" s="297" t="str">
        <f ca="true">+IF(OFFSET('Water Data'!$H$27,0,10*ROW('Water Data'!H111))="","",OFFSET('Water Data'!$H$27,0,10*ROW('Water Data'!H111)))</f>
        <v/>
      </c>
      <c r="CF117" s="297" t="str">
        <f ca="true">+IF(OFFSET('Water Data'!$H$28,0,10*ROW('Water Data'!H111))="","",OFFSET('Water Data'!$H$28,0,10*ROW('Water Data'!H111)))</f>
        <v/>
      </c>
      <c r="CG117" s="297" t="str">
        <f ca="true">+IF(OFFSET('Water Data'!$H$29,0,10*ROW('Water Data'!H111))="","",OFFSET('Water Data'!$H$29,0,10*ROW('Water Data'!H111)))</f>
        <v/>
      </c>
      <c r="CH117" s="297" t="str">
        <f ca="true">+IF(OFFSET('Water Data'!$I$27,0,10*ROW('Water Data'!I111))="","",OFFSET('Water Data'!$I$27,0,10*ROW('Water Data'!I111)))</f>
        <v/>
      </c>
      <c r="CI117" s="297" t="str">
        <f ca="true">+IF(OFFSET('Water Data'!$I$28,0,10*ROW('Water Data'!I111))="","",OFFSET('Water Data'!$I$28,0,10*ROW('Water Data'!I111)))</f>
        <v/>
      </c>
      <c r="CJ117" s="297" t="str">
        <f ca="true">+IF(OFFSET('Water Data'!$I$29,0,10*ROW('Water Data'!I111))="","",OFFSET('Water Data'!$I$29,0,10*ROW('Water Data'!I111)))</f>
        <v/>
      </c>
      <c r="CK117" s="297" t="str">
        <f ca="true">+IF(OFFSET('Sanitation Data'!$D$28,0,10*ROW('Sanitation Data'!D111))="","",OFFSET('Sanitation Data'!$D$28,0,10*ROW('Sanitation Data'!D111)))</f>
        <v/>
      </c>
      <c r="CL117" s="297" t="str">
        <f ca="true">+IF(OFFSET('Sanitation Data'!$D$29,0,10*ROW('Sanitation Data'!D111))="","",OFFSET('Sanitation Data'!$D$29,0,10*ROW('Sanitation Data'!D111)))</f>
        <v/>
      </c>
      <c r="CM117" s="297" t="str">
        <f ca="true">+IF(OFFSET('Sanitation Data'!$D$30,0,10*ROW('Sanitation Data'!D111))="","",OFFSET('Sanitation Data'!$D$30,0,10*ROW('Sanitation Data'!D111)))</f>
        <v/>
      </c>
      <c r="CN117" s="297" t="str">
        <f ca="true">+IF(OFFSET('Sanitation Data'!$D$31,0,10*ROW('Sanitation Data'!D111))="","",OFFSET('Sanitation Data'!$D$31,0,10*ROW('Sanitation Data'!D111)))</f>
        <v/>
      </c>
      <c r="CO117" s="297" t="str">
        <f ca="true">+IF(OFFSET('Sanitation Data'!$D$32,0,10*ROW('Sanitation Data'!D111))="","",OFFSET('Sanitation Data'!$D$32,0,10*ROW('Sanitation Data'!D111)))</f>
        <v/>
      </c>
      <c r="CP117" s="297" t="str">
        <f ca="true">+IF(OFFSET('Sanitation Data'!$E$28,0,10*ROW('Sanitation Data'!E111))="","",OFFSET('Sanitation Data'!$E$28,0,10*ROW('Sanitation Data'!E111)))</f>
        <v/>
      </c>
      <c r="CQ117" s="297" t="str">
        <f ca="true">+IF(OFFSET('Sanitation Data'!$E$29,0,10*ROW('Sanitation Data'!E111))="","",OFFSET('Sanitation Data'!$E$29,0,10*ROW('Sanitation Data'!E111)))</f>
        <v/>
      </c>
      <c r="CR117" s="297" t="str">
        <f ca="true">+IF(OFFSET('Sanitation Data'!$E$30,0,10*ROW('Sanitation Data'!E111))="","",OFFSET('Sanitation Data'!$E$30,0,10*ROW('Sanitation Data'!E111)))</f>
        <v/>
      </c>
      <c r="CS117" s="297" t="str">
        <f ca="true">+IF(OFFSET('Sanitation Data'!$E$31,0,10*ROW('Sanitation Data'!E111))="","",OFFSET('Sanitation Data'!$E$31,0,10*ROW('Sanitation Data'!E111)))</f>
        <v/>
      </c>
      <c r="CT117" s="297" t="str">
        <f ca="true">+IF(OFFSET('Sanitation Data'!$E$32,0,10*ROW('Sanitation Data'!E111))="","",OFFSET('Sanitation Data'!$E$32,0,10*ROW('Sanitation Data'!E111)))</f>
        <v/>
      </c>
      <c r="CU117" s="297" t="str">
        <f ca="true">+IF(OFFSET('Sanitation Data'!$F$28,0,10*ROW('Sanitation Data'!F111))="","",OFFSET('Sanitation Data'!$F$28,0,10*ROW('Sanitation Data'!F111)))</f>
        <v/>
      </c>
      <c r="CV117" s="297" t="str">
        <f ca="true">+IF(OFFSET('Sanitation Data'!$F$29,0,10*ROW('Sanitation Data'!F111))="","",OFFSET('Sanitation Data'!$F$29,0,10*ROW('Sanitation Data'!F111)))</f>
        <v/>
      </c>
      <c r="CW117" s="297" t="str">
        <f ca="true">+IF(OFFSET('Sanitation Data'!$F$30,0,10*ROW('Sanitation Data'!F111))="","",OFFSET('Sanitation Data'!$F$30,0,10*ROW('Sanitation Data'!F111)))</f>
        <v/>
      </c>
      <c r="CX117" s="297" t="str">
        <f ca="true">+IF(OFFSET('Sanitation Data'!$F$31,0,10*ROW('Sanitation Data'!F111))="","",OFFSET('Sanitation Data'!$F$31,0,10*ROW('Sanitation Data'!F111)))</f>
        <v/>
      </c>
      <c r="CY117" s="297" t="str">
        <f ca="true">+IF(OFFSET('Sanitation Data'!$F$32,0,10*ROW('Sanitation Data'!F111))="","",OFFSET('Sanitation Data'!$F$32,0,10*ROW('Sanitation Data'!F111)))</f>
        <v/>
      </c>
      <c r="CZ117" s="297" t="str">
        <f ca="true">+IF(OFFSET('Sanitation Data'!$G$28,0,10*ROW('Sanitation Data'!G111))="","",OFFSET('Sanitation Data'!$G$28,0,10*ROW('Sanitation Data'!G111)))</f>
        <v/>
      </c>
      <c r="DA117" s="297" t="str">
        <f ca="true">+IF(OFFSET('Sanitation Data'!$G$29,0,10*ROW('Sanitation Data'!G111))="","",OFFSET('Sanitation Data'!$G$29,0,10*ROW('Sanitation Data'!G111)))</f>
        <v/>
      </c>
      <c r="DB117" s="297" t="str">
        <f ca="true">+IF(OFFSET('Sanitation Data'!$G$30,0,10*ROW('Sanitation Data'!G111))="","",OFFSET('Sanitation Data'!$G$30,0,10*ROW('Sanitation Data'!G111)))</f>
        <v/>
      </c>
      <c r="DC117" s="297" t="str">
        <f ca="true">+IF(OFFSET('Sanitation Data'!$G$31,0,10*ROW('Sanitation Data'!G111))="","",OFFSET('Sanitation Data'!$G$31,0,10*ROW('Sanitation Data'!G111)))</f>
        <v/>
      </c>
      <c r="DD117" s="297" t="str">
        <f ca="true">+IF(OFFSET('Sanitation Data'!$G$32,0,10*ROW('Sanitation Data'!G111))="","",OFFSET('Sanitation Data'!$G$32,0,10*ROW('Sanitation Data'!G111)))</f>
        <v/>
      </c>
      <c r="DE117" s="297" t="str">
        <f ca="true">+IF(OFFSET('Sanitation Data'!$H$28,0,10*ROW('Sanitation Data'!H111))="","",OFFSET('Sanitation Data'!$H$28,0,10*ROW('Sanitation Data'!H111)))</f>
        <v/>
      </c>
      <c r="DF117" s="297" t="str">
        <f ca="true">+IF(OFFSET('Sanitation Data'!$H$29,0,10*ROW('Sanitation Data'!H111))="","",OFFSET('Sanitation Data'!$H$29,0,10*ROW('Sanitation Data'!H111)))</f>
        <v/>
      </c>
      <c r="DG117" s="297" t="str">
        <f ca="true">+IF(OFFSET('Sanitation Data'!$H$30,0,10*ROW('Sanitation Data'!H111))="","",OFFSET('Sanitation Data'!$H$30,0,10*ROW('Sanitation Data'!H111)))</f>
        <v/>
      </c>
      <c r="DH117" s="297" t="str">
        <f ca="true">+IF(OFFSET('Sanitation Data'!$H$31,0,10*ROW('Sanitation Data'!H111))="","",OFFSET('Sanitation Data'!$H$31,0,10*ROW('Sanitation Data'!H111)))</f>
        <v/>
      </c>
      <c r="DI117" s="297" t="str">
        <f ca="true">+IF(OFFSET('Sanitation Data'!$H$32,0,10*ROW('Sanitation Data'!H111))="","",OFFSET('Sanitation Data'!$H$32,0,10*ROW('Sanitation Data'!H111)))</f>
        <v/>
      </c>
      <c r="DJ117" s="297" t="str">
        <f ca="true">+IF(OFFSET('Sanitation Data'!$I$28,0,10*ROW('Sanitation Data'!I111))="","",OFFSET('Sanitation Data'!$I$28,0,10*ROW('Sanitation Data'!I111)))</f>
        <v/>
      </c>
      <c r="DK117" s="297" t="str">
        <f ca="true">+IF(OFFSET('Sanitation Data'!$I$29,0,10*ROW('Sanitation Data'!I111))="","",OFFSET('Sanitation Data'!$I$29,0,10*ROW('Sanitation Data'!I111)))</f>
        <v/>
      </c>
      <c r="DL117" s="297" t="str">
        <f ca="true">+IF(OFFSET('Sanitation Data'!$I$30,0,10*ROW('Sanitation Data'!I111))="","",OFFSET('Sanitation Data'!$I$30,0,10*ROW('Sanitation Data'!I111)))</f>
        <v/>
      </c>
      <c r="DM117" s="297" t="str">
        <f ca="true">+IF(OFFSET('Sanitation Data'!$I$31,0,10*ROW('Sanitation Data'!I111))="","",OFFSET('Sanitation Data'!$I$31,0,10*ROW('Sanitation Data'!I111)))</f>
        <v/>
      </c>
      <c r="DN117" s="297" t="str">
        <f ca="true">+IF(OFFSET('Sanitation Data'!$I$32,0,10*ROW('Sanitation Data'!I111))="","",OFFSET('Sanitation Data'!$I$32,0,10*ROW('Sanitation Data'!I111)))</f>
        <v/>
      </c>
      <c r="DO117" s="297" t="str">
        <f ca="true">+IF(OFFSET('Hygiene Data'!$D$11,0,10*ROW('Hygiene Data'!D111))="","",OFFSET('Hygiene Data'!$D$11,0,10*ROW('Hygiene Data'!D111)))</f>
        <v/>
      </c>
      <c r="DP117" s="297" t="str">
        <f ca="true">+IF(OFFSET('Hygiene Data'!$D$12,0,10*ROW('Hygiene Data'!D111))="","",OFFSET('Hygiene Data'!$D$12,0,10*ROW('Hygiene Data'!D111)))</f>
        <v/>
      </c>
      <c r="DQ117" s="297" t="str">
        <f ca="true">+IF(OFFSET('Hygiene Data'!$D$13,0,10*ROW('Hygiene Data'!D111))="","",OFFSET('Hygiene Data'!$D$13,0,10*ROW('Hygiene Data'!D111)))</f>
        <v/>
      </c>
      <c r="DR117" s="297" t="str">
        <f ca="true">+IF(OFFSET('Hygiene Data'!$E$11,0,10*ROW('Hygiene Data'!E111))="","",OFFSET('Hygiene Data'!$E$11,0,10*ROW('Hygiene Data'!E111)))</f>
        <v/>
      </c>
      <c r="DS117" s="297" t="str">
        <f ca="true">+IF(OFFSET('Hygiene Data'!$E$12,0,10*ROW('Hygiene Data'!E111))="","",OFFSET('Hygiene Data'!$E$12,0,10*ROW('Hygiene Data'!E111)))</f>
        <v/>
      </c>
      <c r="DT117" s="297" t="str">
        <f ca="true">+IF(OFFSET('Hygiene Data'!$E$13,0,10*ROW('Hygiene Data'!E111))="","",OFFSET('Hygiene Data'!$E$13,0,10*ROW('Hygiene Data'!E111)))</f>
        <v/>
      </c>
      <c r="DU117" s="297" t="str">
        <f ca="true">+IF(OFFSET('Hygiene Data'!$F$11,0,10*ROW('Hygiene Data'!F111))="","",OFFSET('Hygiene Data'!$F$11,0,10*ROW('Hygiene Data'!F111)))</f>
        <v/>
      </c>
      <c r="DV117" s="297" t="str">
        <f ca="true">+IF(OFFSET('Hygiene Data'!$F$12,0,10*ROW('Hygiene Data'!F111))="","",OFFSET('Hygiene Data'!$F$12,0,10*ROW('Hygiene Data'!F111)))</f>
        <v/>
      </c>
      <c r="DW117" s="297" t="str">
        <f ca="true">+IF(OFFSET('Hygiene Data'!$F$13,0,10*ROW('Hygiene Data'!F111))="","",OFFSET('Hygiene Data'!$F$13,0,10*ROW('Hygiene Data'!F111)))</f>
        <v/>
      </c>
      <c r="DX117" s="297" t="str">
        <f ca="true">+IF(OFFSET('Hygiene Data'!$G$11,0,10*ROW('Hygiene Data'!G111))="","",OFFSET('Hygiene Data'!$G$11,0,10*ROW('Hygiene Data'!G111)))</f>
        <v/>
      </c>
      <c r="DY117" s="297" t="str">
        <f ca="true">+IF(OFFSET('Hygiene Data'!$G$12,0,10*ROW('Hygiene Data'!G111))="","",OFFSET('Hygiene Data'!$G$12,0,10*ROW('Hygiene Data'!G111)))</f>
        <v/>
      </c>
      <c r="DZ117" s="297" t="str">
        <f ca="true">+IF(OFFSET('Hygiene Data'!$G$13,0,10*ROW('Hygiene Data'!G111))="","",OFFSET('Hygiene Data'!$G$13,0,10*ROW('Hygiene Data'!G111)))</f>
        <v/>
      </c>
      <c r="EA117" s="297" t="str">
        <f ca="true">+IF(OFFSET('Hygiene Data'!$H$11,0,10*ROW('Hygiene Data'!H111))="","",OFFSET('Hygiene Data'!$H$11,0,10*ROW('Hygiene Data'!H111)))</f>
        <v/>
      </c>
      <c r="EB117" s="297" t="str">
        <f ca="true">+IF(OFFSET('Hygiene Data'!$H$12,0,10*ROW('Hygiene Data'!H111))="","",OFFSET('Hygiene Data'!$H$12,0,10*ROW('Hygiene Data'!H111)))</f>
        <v/>
      </c>
      <c r="EC117" s="297" t="str">
        <f ca="true">+IF(OFFSET('Hygiene Data'!$H$13,0,10*ROW('Hygiene Data'!H111))="","",OFFSET('Hygiene Data'!$H$13,0,10*ROW('Hygiene Data'!H111)))</f>
        <v/>
      </c>
      <c r="ED117" s="297" t="str">
        <f ca="true">+IF(OFFSET('Hygiene Data'!$I$11,0,10*ROW('Hygiene Data'!I111))="","",OFFSET('Hygiene Data'!$I$11,0,10*ROW('Hygiene Data'!I111)))</f>
        <v/>
      </c>
      <c r="EE117" s="297" t="str">
        <f ca="true">+IF(OFFSET('Hygiene Data'!$I$12,0,10*ROW('Hygiene Data'!I111))="","",OFFSET('Hygiene Data'!$I$12,0,10*ROW('Hygiene Data'!I111)))</f>
        <v/>
      </c>
      <c r="EF117" s="297"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53"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97"/>
      <c r="BS118" s="297" t="str">
        <f ca="true">+IF(OFFSET('Water Data'!$D$27,0,10*ROW('Water Data'!D112))="","",OFFSET('Water Data'!$D$27,0,10*ROW('Water Data'!D112)))</f>
        <v/>
      </c>
      <c r="BT118" s="297" t="str">
        <f ca="true">+IF(OFFSET('Water Data'!$D$28,0,10*ROW('Water Data'!D112))="","",OFFSET('Water Data'!$D$28,0,10*ROW('Water Data'!D112)))</f>
        <v/>
      </c>
      <c r="BU118" s="297" t="str">
        <f ca="true">+IF(OFFSET('Water Data'!$D$29,0,10*ROW('Water Data'!D112))="","",OFFSET('Water Data'!$D$29,0,10*ROW('Water Data'!D112)))</f>
        <v/>
      </c>
      <c r="BV118" s="297" t="str">
        <f ca="true">+IF(OFFSET('Water Data'!$E$27,0,10*ROW('Water Data'!E112))="","",OFFSET('Water Data'!$E$27,0,10*ROW('Water Data'!E112)))</f>
        <v/>
      </c>
      <c r="BW118" s="297" t="str">
        <f ca="true">+IF(OFFSET('Water Data'!$E$28,0,10*ROW('Water Data'!E112))="","",OFFSET('Water Data'!$E$28,0,10*ROW('Water Data'!E112)))</f>
        <v/>
      </c>
      <c r="BX118" s="297" t="str">
        <f ca="true">+IF(OFFSET('Water Data'!$E$29,0,10*ROW('Water Data'!E112))="","",OFFSET('Water Data'!$E$29,0,10*ROW('Water Data'!E112)))</f>
        <v/>
      </c>
      <c r="BY118" s="297" t="str">
        <f ca="true">+IF(OFFSET('Water Data'!$F$27,0,10*ROW('Water Data'!F112))="","",OFFSET('Water Data'!$F$27,0,10*ROW('Water Data'!F112)))</f>
        <v/>
      </c>
      <c r="BZ118" s="297" t="str">
        <f ca="true">+IF(OFFSET('Water Data'!$F$28,0,10*ROW('Water Data'!F112))="","",OFFSET('Water Data'!$F$28,0,10*ROW('Water Data'!F112)))</f>
        <v/>
      </c>
      <c r="CA118" s="297" t="str">
        <f ca="true">+IF(OFFSET('Water Data'!$F$29,0,10*ROW('Water Data'!F112))="","",OFFSET('Water Data'!$F$29,0,10*ROW('Water Data'!F112)))</f>
        <v/>
      </c>
      <c r="CB118" s="297" t="str">
        <f ca="true">+IF(OFFSET('Water Data'!$G$27,0,10*ROW('Water Data'!G112))="","",OFFSET('Water Data'!$G$27,0,10*ROW('Water Data'!G112)))</f>
        <v/>
      </c>
      <c r="CC118" s="297" t="str">
        <f ca="true">+IF(OFFSET('Water Data'!$G$28,0,10*ROW('Water Data'!G112))="","",OFFSET('Water Data'!$G$28,0,10*ROW('Water Data'!G112)))</f>
        <v/>
      </c>
      <c r="CD118" s="297" t="str">
        <f ca="true">+IF(OFFSET('Water Data'!$G$29,0,10*ROW('Water Data'!G112))="","",OFFSET('Water Data'!$G$29,0,10*ROW('Water Data'!G112)))</f>
        <v/>
      </c>
      <c r="CE118" s="297" t="str">
        <f ca="true">+IF(OFFSET('Water Data'!$H$27,0,10*ROW('Water Data'!H112))="","",OFFSET('Water Data'!$H$27,0,10*ROW('Water Data'!H112)))</f>
        <v/>
      </c>
      <c r="CF118" s="297" t="str">
        <f ca="true">+IF(OFFSET('Water Data'!$H$28,0,10*ROW('Water Data'!H112))="","",OFFSET('Water Data'!$H$28,0,10*ROW('Water Data'!H112)))</f>
        <v/>
      </c>
      <c r="CG118" s="297" t="str">
        <f ca="true">+IF(OFFSET('Water Data'!$H$29,0,10*ROW('Water Data'!H112))="","",OFFSET('Water Data'!$H$29,0,10*ROW('Water Data'!H112)))</f>
        <v/>
      </c>
      <c r="CH118" s="297" t="str">
        <f ca="true">+IF(OFFSET('Water Data'!$I$27,0,10*ROW('Water Data'!I112))="","",OFFSET('Water Data'!$I$27,0,10*ROW('Water Data'!I112)))</f>
        <v/>
      </c>
      <c r="CI118" s="297" t="str">
        <f ca="true">+IF(OFFSET('Water Data'!$I$28,0,10*ROW('Water Data'!I112))="","",OFFSET('Water Data'!$I$28,0,10*ROW('Water Data'!I112)))</f>
        <v/>
      </c>
      <c r="CJ118" s="297" t="str">
        <f ca="true">+IF(OFFSET('Water Data'!$I$29,0,10*ROW('Water Data'!I112))="","",OFFSET('Water Data'!$I$29,0,10*ROW('Water Data'!I112)))</f>
        <v/>
      </c>
      <c r="CK118" s="297" t="str">
        <f ca="true">+IF(OFFSET('Sanitation Data'!$D$28,0,10*ROW('Sanitation Data'!D112))="","",OFFSET('Sanitation Data'!$D$28,0,10*ROW('Sanitation Data'!D112)))</f>
        <v/>
      </c>
      <c r="CL118" s="297" t="str">
        <f ca="true">+IF(OFFSET('Sanitation Data'!$D$29,0,10*ROW('Sanitation Data'!D112))="","",OFFSET('Sanitation Data'!$D$29,0,10*ROW('Sanitation Data'!D112)))</f>
        <v/>
      </c>
      <c r="CM118" s="297" t="str">
        <f ca="true">+IF(OFFSET('Sanitation Data'!$D$30,0,10*ROW('Sanitation Data'!D112))="","",OFFSET('Sanitation Data'!$D$30,0,10*ROW('Sanitation Data'!D112)))</f>
        <v/>
      </c>
      <c r="CN118" s="297" t="str">
        <f ca="true">+IF(OFFSET('Sanitation Data'!$D$31,0,10*ROW('Sanitation Data'!D112))="","",OFFSET('Sanitation Data'!$D$31,0,10*ROW('Sanitation Data'!D112)))</f>
        <v/>
      </c>
      <c r="CO118" s="297" t="str">
        <f ca="true">+IF(OFFSET('Sanitation Data'!$D$32,0,10*ROW('Sanitation Data'!D112))="","",OFFSET('Sanitation Data'!$D$32,0,10*ROW('Sanitation Data'!D112)))</f>
        <v/>
      </c>
      <c r="CP118" s="297" t="str">
        <f ca="true">+IF(OFFSET('Sanitation Data'!$E$28,0,10*ROW('Sanitation Data'!E112))="","",OFFSET('Sanitation Data'!$E$28,0,10*ROW('Sanitation Data'!E112)))</f>
        <v/>
      </c>
      <c r="CQ118" s="297" t="str">
        <f ca="true">+IF(OFFSET('Sanitation Data'!$E$29,0,10*ROW('Sanitation Data'!E112))="","",OFFSET('Sanitation Data'!$E$29,0,10*ROW('Sanitation Data'!E112)))</f>
        <v/>
      </c>
      <c r="CR118" s="297" t="str">
        <f ca="true">+IF(OFFSET('Sanitation Data'!$E$30,0,10*ROW('Sanitation Data'!E112))="","",OFFSET('Sanitation Data'!$E$30,0,10*ROW('Sanitation Data'!E112)))</f>
        <v/>
      </c>
      <c r="CS118" s="297" t="str">
        <f ca="true">+IF(OFFSET('Sanitation Data'!$E$31,0,10*ROW('Sanitation Data'!E112))="","",OFFSET('Sanitation Data'!$E$31,0,10*ROW('Sanitation Data'!E112)))</f>
        <v/>
      </c>
      <c r="CT118" s="297" t="str">
        <f ca="true">+IF(OFFSET('Sanitation Data'!$E$32,0,10*ROW('Sanitation Data'!E112))="","",OFFSET('Sanitation Data'!$E$32,0,10*ROW('Sanitation Data'!E112)))</f>
        <v/>
      </c>
      <c r="CU118" s="297" t="str">
        <f ca="true">+IF(OFFSET('Sanitation Data'!$F$28,0,10*ROW('Sanitation Data'!F112))="","",OFFSET('Sanitation Data'!$F$28,0,10*ROW('Sanitation Data'!F112)))</f>
        <v/>
      </c>
      <c r="CV118" s="297" t="str">
        <f ca="true">+IF(OFFSET('Sanitation Data'!$F$29,0,10*ROW('Sanitation Data'!F112))="","",OFFSET('Sanitation Data'!$F$29,0,10*ROW('Sanitation Data'!F112)))</f>
        <v/>
      </c>
      <c r="CW118" s="297" t="str">
        <f ca="true">+IF(OFFSET('Sanitation Data'!$F$30,0,10*ROW('Sanitation Data'!F112))="","",OFFSET('Sanitation Data'!$F$30,0,10*ROW('Sanitation Data'!F112)))</f>
        <v/>
      </c>
      <c r="CX118" s="297" t="str">
        <f ca="true">+IF(OFFSET('Sanitation Data'!$F$31,0,10*ROW('Sanitation Data'!F112))="","",OFFSET('Sanitation Data'!$F$31,0,10*ROW('Sanitation Data'!F112)))</f>
        <v/>
      </c>
      <c r="CY118" s="297" t="str">
        <f ca="true">+IF(OFFSET('Sanitation Data'!$F$32,0,10*ROW('Sanitation Data'!F112))="","",OFFSET('Sanitation Data'!$F$32,0,10*ROW('Sanitation Data'!F112)))</f>
        <v/>
      </c>
      <c r="CZ118" s="297" t="str">
        <f ca="true">+IF(OFFSET('Sanitation Data'!$G$28,0,10*ROW('Sanitation Data'!G112))="","",OFFSET('Sanitation Data'!$G$28,0,10*ROW('Sanitation Data'!G112)))</f>
        <v/>
      </c>
      <c r="DA118" s="297" t="str">
        <f ca="true">+IF(OFFSET('Sanitation Data'!$G$29,0,10*ROW('Sanitation Data'!G112))="","",OFFSET('Sanitation Data'!$G$29,0,10*ROW('Sanitation Data'!G112)))</f>
        <v/>
      </c>
      <c r="DB118" s="297" t="str">
        <f ca="true">+IF(OFFSET('Sanitation Data'!$G$30,0,10*ROW('Sanitation Data'!G112))="","",OFFSET('Sanitation Data'!$G$30,0,10*ROW('Sanitation Data'!G112)))</f>
        <v/>
      </c>
      <c r="DC118" s="297" t="str">
        <f ca="true">+IF(OFFSET('Sanitation Data'!$G$31,0,10*ROW('Sanitation Data'!G112))="","",OFFSET('Sanitation Data'!$G$31,0,10*ROW('Sanitation Data'!G112)))</f>
        <v/>
      </c>
      <c r="DD118" s="297" t="str">
        <f ca="true">+IF(OFFSET('Sanitation Data'!$G$32,0,10*ROW('Sanitation Data'!G112))="","",OFFSET('Sanitation Data'!$G$32,0,10*ROW('Sanitation Data'!G112)))</f>
        <v/>
      </c>
      <c r="DE118" s="297" t="str">
        <f ca="true">+IF(OFFSET('Sanitation Data'!$H$28,0,10*ROW('Sanitation Data'!H112))="","",OFFSET('Sanitation Data'!$H$28,0,10*ROW('Sanitation Data'!H112)))</f>
        <v/>
      </c>
      <c r="DF118" s="297" t="str">
        <f ca="true">+IF(OFFSET('Sanitation Data'!$H$29,0,10*ROW('Sanitation Data'!H112))="","",OFFSET('Sanitation Data'!$H$29,0,10*ROW('Sanitation Data'!H112)))</f>
        <v/>
      </c>
      <c r="DG118" s="297" t="str">
        <f ca="true">+IF(OFFSET('Sanitation Data'!$H$30,0,10*ROW('Sanitation Data'!H112))="","",OFFSET('Sanitation Data'!$H$30,0,10*ROW('Sanitation Data'!H112)))</f>
        <v/>
      </c>
      <c r="DH118" s="297" t="str">
        <f ca="true">+IF(OFFSET('Sanitation Data'!$H$31,0,10*ROW('Sanitation Data'!H112))="","",OFFSET('Sanitation Data'!$H$31,0,10*ROW('Sanitation Data'!H112)))</f>
        <v/>
      </c>
      <c r="DI118" s="297" t="str">
        <f ca="true">+IF(OFFSET('Sanitation Data'!$H$32,0,10*ROW('Sanitation Data'!H112))="","",OFFSET('Sanitation Data'!$H$32,0,10*ROW('Sanitation Data'!H112)))</f>
        <v/>
      </c>
      <c r="DJ118" s="297" t="str">
        <f ca="true">+IF(OFFSET('Sanitation Data'!$I$28,0,10*ROW('Sanitation Data'!I112))="","",OFFSET('Sanitation Data'!$I$28,0,10*ROW('Sanitation Data'!I112)))</f>
        <v/>
      </c>
      <c r="DK118" s="297" t="str">
        <f ca="true">+IF(OFFSET('Sanitation Data'!$I$29,0,10*ROW('Sanitation Data'!I112))="","",OFFSET('Sanitation Data'!$I$29,0,10*ROW('Sanitation Data'!I112)))</f>
        <v/>
      </c>
      <c r="DL118" s="297" t="str">
        <f ca="true">+IF(OFFSET('Sanitation Data'!$I$30,0,10*ROW('Sanitation Data'!I112))="","",OFFSET('Sanitation Data'!$I$30,0,10*ROW('Sanitation Data'!I112)))</f>
        <v/>
      </c>
      <c r="DM118" s="297" t="str">
        <f ca="true">+IF(OFFSET('Sanitation Data'!$I$31,0,10*ROW('Sanitation Data'!I112))="","",OFFSET('Sanitation Data'!$I$31,0,10*ROW('Sanitation Data'!I112)))</f>
        <v/>
      </c>
      <c r="DN118" s="297" t="str">
        <f ca="true">+IF(OFFSET('Sanitation Data'!$I$32,0,10*ROW('Sanitation Data'!I112))="","",OFFSET('Sanitation Data'!$I$32,0,10*ROW('Sanitation Data'!I112)))</f>
        <v/>
      </c>
      <c r="DO118" s="297" t="str">
        <f ca="true">+IF(OFFSET('Hygiene Data'!$D$11,0,10*ROW('Hygiene Data'!D112))="","",OFFSET('Hygiene Data'!$D$11,0,10*ROW('Hygiene Data'!D112)))</f>
        <v/>
      </c>
      <c r="DP118" s="297" t="str">
        <f ca="true">+IF(OFFSET('Hygiene Data'!$D$12,0,10*ROW('Hygiene Data'!D112))="","",OFFSET('Hygiene Data'!$D$12,0,10*ROW('Hygiene Data'!D112)))</f>
        <v/>
      </c>
      <c r="DQ118" s="297" t="str">
        <f ca="true">+IF(OFFSET('Hygiene Data'!$D$13,0,10*ROW('Hygiene Data'!D112))="","",OFFSET('Hygiene Data'!$D$13,0,10*ROW('Hygiene Data'!D112)))</f>
        <v/>
      </c>
      <c r="DR118" s="297" t="str">
        <f ca="true">+IF(OFFSET('Hygiene Data'!$E$11,0,10*ROW('Hygiene Data'!E112))="","",OFFSET('Hygiene Data'!$E$11,0,10*ROW('Hygiene Data'!E112)))</f>
        <v/>
      </c>
      <c r="DS118" s="297" t="str">
        <f ca="true">+IF(OFFSET('Hygiene Data'!$E$12,0,10*ROW('Hygiene Data'!E112))="","",OFFSET('Hygiene Data'!$E$12,0,10*ROW('Hygiene Data'!E112)))</f>
        <v/>
      </c>
      <c r="DT118" s="297" t="str">
        <f ca="true">+IF(OFFSET('Hygiene Data'!$E$13,0,10*ROW('Hygiene Data'!E112))="","",OFFSET('Hygiene Data'!$E$13,0,10*ROW('Hygiene Data'!E112)))</f>
        <v/>
      </c>
      <c r="DU118" s="297" t="str">
        <f ca="true">+IF(OFFSET('Hygiene Data'!$F$11,0,10*ROW('Hygiene Data'!F112))="","",OFFSET('Hygiene Data'!$F$11,0,10*ROW('Hygiene Data'!F112)))</f>
        <v/>
      </c>
      <c r="DV118" s="297" t="str">
        <f ca="true">+IF(OFFSET('Hygiene Data'!$F$12,0,10*ROW('Hygiene Data'!F112))="","",OFFSET('Hygiene Data'!$F$12,0,10*ROW('Hygiene Data'!F112)))</f>
        <v/>
      </c>
      <c r="DW118" s="297" t="str">
        <f ca="true">+IF(OFFSET('Hygiene Data'!$F$13,0,10*ROW('Hygiene Data'!F112))="","",OFFSET('Hygiene Data'!$F$13,0,10*ROW('Hygiene Data'!F112)))</f>
        <v/>
      </c>
      <c r="DX118" s="297" t="str">
        <f ca="true">+IF(OFFSET('Hygiene Data'!$G$11,0,10*ROW('Hygiene Data'!G112))="","",OFFSET('Hygiene Data'!$G$11,0,10*ROW('Hygiene Data'!G112)))</f>
        <v/>
      </c>
      <c r="DY118" s="297" t="str">
        <f ca="true">+IF(OFFSET('Hygiene Data'!$G$12,0,10*ROW('Hygiene Data'!G112))="","",OFFSET('Hygiene Data'!$G$12,0,10*ROW('Hygiene Data'!G112)))</f>
        <v/>
      </c>
      <c r="DZ118" s="297" t="str">
        <f ca="true">+IF(OFFSET('Hygiene Data'!$G$13,0,10*ROW('Hygiene Data'!G112))="","",OFFSET('Hygiene Data'!$G$13,0,10*ROW('Hygiene Data'!G112)))</f>
        <v/>
      </c>
      <c r="EA118" s="297" t="str">
        <f ca="true">+IF(OFFSET('Hygiene Data'!$H$11,0,10*ROW('Hygiene Data'!H112))="","",OFFSET('Hygiene Data'!$H$11,0,10*ROW('Hygiene Data'!H112)))</f>
        <v/>
      </c>
      <c r="EB118" s="297" t="str">
        <f ca="true">+IF(OFFSET('Hygiene Data'!$H$12,0,10*ROW('Hygiene Data'!H112))="","",OFFSET('Hygiene Data'!$H$12,0,10*ROW('Hygiene Data'!H112)))</f>
        <v/>
      </c>
      <c r="EC118" s="297" t="str">
        <f ca="true">+IF(OFFSET('Hygiene Data'!$H$13,0,10*ROW('Hygiene Data'!H112))="","",OFFSET('Hygiene Data'!$H$13,0,10*ROW('Hygiene Data'!H112)))</f>
        <v/>
      </c>
      <c r="ED118" s="297" t="str">
        <f ca="true">+IF(OFFSET('Hygiene Data'!$I$11,0,10*ROW('Hygiene Data'!I112))="","",OFFSET('Hygiene Data'!$I$11,0,10*ROW('Hygiene Data'!I112)))</f>
        <v/>
      </c>
      <c r="EE118" s="297" t="str">
        <f ca="true">+IF(OFFSET('Hygiene Data'!$I$12,0,10*ROW('Hygiene Data'!I112))="","",OFFSET('Hygiene Data'!$I$12,0,10*ROW('Hygiene Data'!I112)))</f>
        <v/>
      </c>
      <c r="EF118" s="297"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53"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97"/>
      <c r="BS119" s="297" t="str">
        <f ca="true">+IF(OFFSET('Water Data'!$D$27,0,10*ROW('Water Data'!D113))="","",OFFSET('Water Data'!$D$27,0,10*ROW('Water Data'!D113)))</f>
        <v/>
      </c>
      <c r="BT119" s="297" t="str">
        <f ca="true">+IF(OFFSET('Water Data'!$D$28,0,10*ROW('Water Data'!D113))="","",OFFSET('Water Data'!$D$28,0,10*ROW('Water Data'!D113)))</f>
        <v/>
      </c>
      <c r="BU119" s="297" t="str">
        <f ca="true">+IF(OFFSET('Water Data'!$D$29,0,10*ROW('Water Data'!D113))="","",OFFSET('Water Data'!$D$29,0,10*ROW('Water Data'!D113)))</f>
        <v/>
      </c>
      <c r="BV119" s="297" t="str">
        <f ca="true">+IF(OFFSET('Water Data'!$E$27,0,10*ROW('Water Data'!E113))="","",OFFSET('Water Data'!$E$27,0,10*ROW('Water Data'!E113)))</f>
        <v/>
      </c>
      <c r="BW119" s="297" t="str">
        <f ca="true">+IF(OFFSET('Water Data'!$E$28,0,10*ROW('Water Data'!E113))="","",OFFSET('Water Data'!$E$28,0,10*ROW('Water Data'!E113)))</f>
        <v/>
      </c>
      <c r="BX119" s="297" t="str">
        <f ca="true">+IF(OFFSET('Water Data'!$E$29,0,10*ROW('Water Data'!E113))="","",OFFSET('Water Data'!$E$29,0,10*ROW('Water Data'!E113)))</f>
        <v/>
      </c>
      <c r="BY119" s="297" t="str">
        <f ca="true">+IF(OFFSET('Water Data'!$F$27,0,10*ROW('Water Data'!F113))="","",OFFSET('Water Data'!$F$27,0,10*ROW('Water Data'!F113)))</f>
        <v/>
      </c>
      <c r="BZ119" s="297" t="str">
        <f ca="true">+IF(OFFSET('Water Data'!$F$28,0,10*ROW('Water Data'!F113))="","",OFFSET('Water Data'!$F$28,0,10*ROW('Water Data'!F113)))</f>
        <v/>
      </c>
      <c r="CA119" s="297" t="str">
        <f ca="true">+IF(OFFSET('Water Data'!$F$29,0,10*ROW('Water Data'!F113))="","",OFFSET('Water Data'!$F$29,0,10*ROW('Water Data'!F113)))</f>
        <v/>
      </c>
      <c r="CB119" s="297" t="str">
        <f ca="true">+IF(OFFSET('Water Data'!$G$27,0,10*ROW('Water Data'!G113))="","",OFFSET('Water Data'!$G$27,0,10*ROW('Water Data'!G113)))</f>
        <v/>
      </c>
      <c r="CC119" s="297" t="str">
        <f ca="true">+IF(OFFSET('Water Data'!$G$28,0,10*ROW('Water Data'!G113))="","",OFFSET('Water Data'!$G$28,0,10*ROW('Water Data'!G113)))</f>
        <v/>
      </c>
      <c r="CD119" s="297" t="str">
        <f ca="true">+IF(OFFSET('Water Data'!$G$29,0,10*ROW('Water Data'!G113))="","",OFFSET('Water Data'!$G$29,0,10*ROW('Water Data'!G113)))</f>
        <v/>
      </c>
      <c r="CE119" s="297" t="str">
        <f ca="true">+IF(OFFSET('Water Data'!$H$27,0,10*ROW('Water Data'!H113))="","",OFFSET('Water Data'!$H$27,0,10*ROW('Water Data'!H113)))</f>
        <v/>
      </c>
      <c r="CF119" s="297" t="str">
        <f ca="true">+IF(OFFSET('Water Data'!$H$28,0,10*ROW('Water Data'!H113))="","",OFFSET('Water Data'!$H$28,0,10*ROW('Water Data'!H113)))</f>
        <v/>
      </c>
      <c r="CG119" s="297" t="str">
        <f ca="true">+IF(OFFSET('Water Data'!$H$29,0,10*ROW('Water Data'!H113))="","",OFFSET('Water Data'!$H$29,0,10*ROW('Water Data'!H113)))</f>
        <v/>
      </c>
      <c r="CH119" s="297" t="str">
        <f ca="true">+IF(OFFSET('Water Data'!$I$27,0,10*ROW('Water Data'!I113))="","",OFFSET('Water Data'!$I$27,0,10*ROW('Water Data'!I113)))</f>
        <v/>
      </c>
      <c r="CI119" s="297" t="str">
        <f ca="true">+IF(OFFSET('Water Data'!$I$28,0,10*ROW('Water Data'!I113))="","",OFFSET('Water Data'!$I$28,0,10*ROW('Water Data'!I113)))</f>
        <v/>
      </c>
      <c r="CJ119" s="297" t="str">
        <f ca="true">+IF(OFFSET('Water Data'!$I$29,0,10*ROW('Water Data'!I113))="","",OFFSET('Water Data'!$I$29,0,10*ROW('Water Data'!I113)))</f>
        <v/>
      </c>
      <c r="CK119" s="297" t="str">
        <f ca="true">+IF(OFFSET('Sanitation Data'!$D$28,0,10*ROW('Sanitation Data'!D113))="","",OFFSET('Sanitation Data'!$D$28,0,10*ROW('Sanitation Data'!D113)))</f>
        <v/>
      </c>
      <c r="CL119" s="297" t="str">
        <f ca="true">+IF(OFFSET('Sanitation Data'!$D$29,0,10*ROW('Sanitation Data'!D113))="","",OFFSET('Sanitation Data'!$D$29,0,10*ROW('Sanitation Data'!D113)))</f>
        <v/>
      </c>
      <c r="CM119" s="297" t="str">
        <f ca="true">+IF(OFFSET('Sanitation Data'!$D$30,0,10*ROW('Sanitation Data'!D113))="","",OFFSET('Sanitation Data'!$D$30,0,10*ROW('Sanitation Data'!D113)))</f>
        <v/>
      </c>
      <c r="CN119" s="297" t="str">
        <f ca="true">+IF(OFFSET('Sanitation Data'!$D$31,0,10*ROW('Sanitation Data'!D113))="","",OFFSET('Sanitation Data'!$D$31,0,10*ROW('Sanitation Data'!D113)))</f>
        <v/>
      </c>
      <c r="CO119" s="297" t="str">
        <f ca="true">+IF(OFFSET('Sanitation Data'!$D$32,0,10*ROW('Sanitation Data'!D113))="","",OFFSET('Sanitation Data'!$D$32,0,10*ROW('Sanitation Data'!D113)))</f>
        <v/>
      </c>
      <c r="CP119" s="297" t="str">
        <f ca="true">+IF(OFFSET('Sanitation Data'!$E$28,0,10*ROW('Sanitation Data'!E113))="","",OFFSET('Sanitation Data'!$E$28,0,10*ROW('Sanitation Data'!E113)))</f>
        <v/>
      </c>
      <c r="CQ119" s="297" t="str">
        <f ca="true">+IF(OFFSET('Sanitation Data'!$E$29,0,10*ROW('Sanitation Data'!E113))="","",OFFSET('Sanitation Data'!$E$29,0,10*ROW('Sanitation Data'!E113)))</f>
        <v/>
      </c>
      <c r="CR119" s="297" t="str">
        <f ca="true">+IF(OFFSET('Sanitation Data'!$E$30,0,10*ROW('Sanitation Data'!E113))="","",OFFSET('Sanitation Data'!$E$30,0,10*ROW('Sanitation Data'!E113)))</f>
        <v/>
      </c>
      <c r="CS119" s="297" t="str">
        <f ca="true">+IF(OFFSET('Sanitation Data'!$E$31,0,10*ROW('Sanitation Data'!E113))="","",OFFSET('Sanitation Data'!$E$31,0,10*ROW('Sanitation Data'!E113)))</f>
        <v/>
      </c>
      <c r="CT119" s="297" t="str">
        <f ca="true">+IF(OFFSET('Sanitation Data'!$E$32,0,10*ROW('Sanitation Data'!E113))="","",OFFSET('Sanitation Data'!$E$32,0,10*ROW('Sanitation Data'!E113)))</f>
        <v/>
      </c>
      <c r="CU119" s="297" t="str">
        <f ca="true">+IF(OFFSET('Sanitation Data'!$F$28,0,10*ROW('Sanitation Data'!F113))="","",OFFSET('Sanitation Data'!$F$28,0,10*ROW('Sanitation Data'!F113)))</f>
        <v/>
      </c>
      <c r="CV119" s="297" t="str">
        <f ca="true">+IF(OFFSET('Sanitation Data'!$F$29,0,10*ROW('Sanitation Data'!F113))="","",OFFSET('Sanitation Data'!$F$29,0,10*ROW('Sanitation Data'!F113)))</f>
        <v/>
      </c>
      <c r="CW119" s="297" t="str">
        <f ca="true">+IF(OFFSET('Sanitation Data'!$F$30,0,10*ROW('Sanitation Data'!F113))="","",OFFSET('Sanitation Data'!$F$30,0,10*ROW('Sanitation Data'!F113)))</f>
        <v/>
      </c>
      <c r="CX119" s="297" t="str">
        <f ca="true">+IF(OFFSET('Sanitation Data'!$F$31,0,10*ROW('Sanitation Data'!F113))="","",OFFSET('Sanitation Data'!$F$31,0,10*ROW('Sanitation Data'!F113)))</f>
        <v/>
      </c>
      <c r="CY119" s="297" t="str">
        <f ca="true">+IF(OFFSET('Sanitation Data'!$F$32,0,10*ROW('Sanitation Data'!F113))="","",OFFSET('Sanitation Data'!$F$32,0,10*ROW('Sanitation Data'!F113)))</f>
        <v/>
      </c>
      <c r="CZ119" s="297" t="str">
        <f ca="true">+IF(OFFSET('Sanitation Data'!$G$28,0,10*ROW('Sanitation Data'!G113))="","",OFFSET('Sanitation Data'!$G$28,0,10*ROW('Sanitation Data'!G113)))</f>
        <v/>
      </c>
      <c r="DA119" s="297" t="str">
        <f ca="true">+IF(OFFSET('Sanitation Data'!$G$29,0,10*ROW('Sanitation Data'!G113))="","",OFFSET('Sanitation Data'!$G$29,0,10*ROW('Sanitation Data'!G113)))</f>
        <v/>
      </c>
      <c r="DB119" s="297" t="str">
        <f ca="true">+IF(OFFSET('Sanitation Data'!$G$30,0,10*ROW('Sanitation Data'!G113))="","",OFFSET('Sanitation Data'!$G$30,0,10*ROW('Sanitation Data'!G113)))</f>
        <v/>
      </c>
      <c r="DC119" s="297" t="str">
        <f ca="true">+IF(OFFSET('Sanitation Data'!$G$31,0,10*ROW('Sanitation Data'!G113))="","",OFFSET('Sanitation Data'!$G$31,0,10*ROW('Sanitation Data'!G113)))</f>
        <v/>
      </c>
      <c r="DD119" s="297" t="str">
        <f ca="true">+IF(OFFSET('Sanitation Data'!$G$32,0,10*ROW('Sanitation Data'!G113))="","",OFFSET('Sanitation Data'!$G$32,0,10*ROW('Sanitation Data'!G113)))</f>
        <v/>
      </c>
      <c r="DE119" s="297" t="str">
        <f ca="true">+IF(OFFSET('Sanitation Data'!$H$28,0,10*ROW('Sanitation Data'!H113))="","",OFFSET('Sanitation Data'!$H$28,0,10*ROW('Sanitation Data'!H113)))</f>
        <v/>
      </c>
      <c r="DF119" s="297" t="str">
        <f ca="true">+IF(OFFSET('Sanitation Data'!$H$29,0,10*ROW('Sanitation Data'!H113))="","",OFFSET('Sanitation Data'!$H$29,0,10*ROW('Sanitation Data'!H113)))</f>
        <v/>
      </c>
      <c r="DG119" s="297" t="str">
        <f ca="true">+IF(OFFSET('Sanitation Data'!$H$30,0,10*ROW('Sanitation Data'!H113))="","",OFFSET('Sanitation Data'!$H$30,0,10*ROW('Sanitation Data'!H113)))</f>
        <v/>
      </c>
      <c r="DH119" s="297" t="str">
        <f ca="true">+IF(OFFSET('Sanitation Data'!$H$31,0,10*ROW('Sanitation Data'!H113))="","",OFFSET('Sanitation Data'!$H$31,0,10*ROW('Sanitation Data'!H113)))</f>
        <v/>
      </c>
      <c r="DI119" s="297" t="str">
        <f ca="true">+IF(OFFSET('Sanitation Data'!$H$32,0,10*ROW('Sanitation Data'!H113))="","",OFFSET('Sanitation Data'!$H$32,0,10*ROW('Sanitation Data'!H113)))</f>
        <v/>
      </c>
      <c r="DJ119" s="297" t="str">
        <f ca="true">+IF(OFFSET('Sanitation Data'!$I$28,0,10*ROW('Sanitation Data'!I113))="","",OFFSET('Sanitation Data'!$I$28,0,10*ROW('Sanitation Data'!I113)))</f>
        <v/>
      </c>
      <c r="DK119" s="297" t="str">
        <f ca="true">+IF(OFFSET('Sanitation Data'!$I$29,0,10*ROW('Sanitation Data'!I113))="","",OFFSET('Sanitation Data'!$I$29,0,10*ROW('Sanitation Data'!I113)))</f>
        <v/>
      </c>
      <c r="DL119" s="297" t="str">
        <f ca="true">+IF(OFFSET('Sanitation Data'!$I$30,0,10*ROW('Sanitation Data'!I113))="","",OFFSET('Sanitation Data'!$I$30,0,10*ROW('Sanitation Data'!I113)))</f>
        <v/>
      </c>
      <c r="DM119" s="297" t="str">
        <f ca="true">+IF(OFFSET('Sanitation Data'!$I$31,0,10*ROW('Sanitation Data'!I113))="","",OFFSET('Sanitation Data'!$I$31,0,10*ROW('Sanitation Data'!I113)))</f>
        <v/>
      </c>
      <c r="DN119" s="297" t="str">
        <f ca="true">+IF(OFFSET('Sanitation Data'!$I$32,0,10*ROW('Sanitation Data'!I113))="","",OFFSET('Sanitation Data'!$I$32,0,10*ROW('Sanitation Data'!I113)))</f>
        <v/>
      </c>
      <c r="DO119" s="297" t="str">
        <f ca="true">+IF(OFFSET('Hygiene Data'!$D$11,0,10*ROW('Hygiene Data'!D113))="","",OFFSET('Hygiene Data'!$D$11,0,10*ROW('Hygiene Data'!D113)))</f>
        <v/>
      </c>
      <c r="DP119" s="297" t="str">
        <f ca="true">+IF(OFFSET('Hygiene Data'!$D$12,0,10*ROW('Hygiene Data'!D113))="","",OFFSET('Hygiene Data'!$D$12,0,10*ROW('Hygiene Data'!D113)))</f>
        <v/>
      </c>
      <c r="DQ119" s="297" t="str">
        <f ca="true">+IF(OFFSET('Hygiene Data'!$D$13,0,10*ROW('Hygiene Data'!D113))="","",OFFSET('Hygiene Data'!$D$13,0,10*ROW('Hygiene Data'!D113)))</f>
        <v/>
      </c>
      <c r="DR119" s="297" t="str">
        <f ca="true">+IF(OFFSET('Hygiene Data'!$E$11,0,10*ROW('Hygiene Data'!E113))="","",OFFSET('Hygiene Data'!$E$11,0,10*ROW('Hygiene Data'!E113)))</f>
        <v/>
      </c>
      <c r="DS119" s="297" t="str">
        <f ca="true">+IF(OFFSET('Hygiene Data'!$E$12,0,10*ROW('Hygiene Data'!E113))="","",OFFSET('Hygiene Data'!$E$12,0,10*ROW('Hygiene Data'!E113)))</f>
        <v/>
      </c>
      <c r="DT119" s="297" t="str">
        <f ca="true">+IF(OFFSET('Hygiene Data'!$E$13,0,10*ROW('Hygiene Data'!E113))="","",OFFSET('Hygiene Data'!$E$13,0,10*ROW('Hygiene Data'!E113)))</f>
        <v/>
      </c>
      <c r="DU119" s="297" t="str">
        <f ca="true">+IF(OFFSET('Hygiene Data'!$F$11,0,10*ROW('Hygiene Data'!F113))="","",OFFSET('Hygiene Data'!$F$11,0,10*ROW('Hygiene Data'!F113)))</f>
        <v/>
      </c>
      <c r="DV119" s="297" t="str">
        <f ca="true">+IF(OFFSET('Hygiene Data'!$F$12,0,10*ROW('Hygiene Data'!F113))="","",OFFSET('Hygiene Data'!$F$12,0,10*ROW('Hygiene Data'!F113)))</f>
        <v/>
      </c>
      <c r="DW119" s="297" t="str">
        <f ca="true">+IF(OFFSET('Hygiene Data'!$F$13,0,10*ROW('Hygiene Data'!F113))="","",OFFSET('Hygiene Data'!$F$13,0,10*ROW('Hygiene Data'!F113)))</f>
        <v/>
      </c>
      <c r="DX119" s="297" t="str">
        <f ca="true">+IF(OFFSET('Hygiene Data'!$G$11,0,10*ROW('Hygiene Data'!G113))="","",OFFSET('Hygiene Data'!$G$11,0,10*ROW('Hygiene Data'!G113)))</f>
        <v/>
      </c>
      <c r="DY119" s="297" t="str">
        <f ca="true">+IF(OFFSET('Hygiene Data'!$G$12,0,10*ROW('Hygiene Data'!G113))="","",OFFSET('Hygiene Data'!$G$12,0,10*ROW('Hygiene Data'!G113)))</f>
        <v/>
      </c>
      <c r="DZ119" s="297" t="str">
        <f ca="true">+IF(OFFSET('Hygiene Data'!$G$13,0,10*ROW('Hygiene Data'!G113))="","",OFFSET('Hygiene Data'!$G$13,0,10*ROW('Hygiene Data'!G113)))</f>
        <v/>
      </c>
      <c r="EA119" s="297" t="str">
        <f ca="true">+IF(OFFSET('Hygiene Data'!$H$11,0,10*ROW('Hygiene Data'!H113))="","",OFFSET('Hygiene Data'!$H$11,0,10*ROW('Hygiene Data'!H113)))</f>
        <v/>
      </c>
      <c r="EB119" s="297" t="str">
        <f ca="true">+IF(OFFSET('Hygiene Data'!$H$12,0,10*ROW('Hygiene Data'!H113))="","",OFFSET('Hygiene Data'!$H$12,0,10*ROW('Hygiene Data'!H113)))</f>
        <v/>
      </c>
      <c r="EC119" s="297" t="str">
        <f ca="true">+IF(OFFSET('Hygiene Data'!$H$13,0,10*ROW('Hygiene Data'!H113))="","",OFFSET('Hygiene Data'!$H$13,0,10*ROW('Hygiene Data'!H113)))</f>
        <v/>
      </c>
      <c r="ED119" s="297" t="str">
        <f ca="true">+IF(OFFSET('Hygiene Data'!$I$11,0,10*ROW('Hygiene Data'!I113))="","",OFFSET('Hygiene Data'!$I$11,0,10*ROW('Hygiene Data'!I113)))</f>
        <v/>
      </c>
      <c r="EE119" s="297" t="str">
        <f ca="true">+IF(OFFSET('Hygiene Data'!$I$12,0,10*ROW('Hygiene Data'!I113))="","",OFFSET('Hygiene Data'!$I$12,0,10*ROW('Hygiene Data'!I113)))</f>
        <v/>
      </c>
      <c r="EF119" s="297"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53"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97"/>
      <c r="BS120" s="297" t="str">
        <f ca="true">+IF(OFFSET('Water Data'!$D$27,0,10*ROW('Water Data'!D114))="","",OFFSET('Water Data'!$D$27,0,10*ROW('Water Data'!D114)))</f>
        <v/>
      </c>
      <c r="BT120" s="297" t="str">
        <f ca="true">+IF(OFFSET('Water Data'!$D$28,0,10*ROW('Water Data'!D114))="","",OFFSET('Water Data'!$D$28,0,10*ROW('Water Data'!D114)))</f>
        <v/>
      </c>
      <c r="BU120" s="297" t="str">
        <f ca="true">+IF(OFFSET('Water Data'!$D$29,0,10*ROW('Water Data'!D114))="","",OFFSET('Water Data'!$D$29,0,10*ROW('Water Data'!D114)))</f>
        <v/>
      </c>
      <c r="BV120" s="297" t="str">
        <f ca="true">+IF(OFFSET('Water Data'!$E$27,0,10*ROW('Water Data'!E114))="","",OFFSET('Water Data'!$E$27,0,10*ROW('Water Data'!E114)))</f>
        <v/>
      </c>
      <c r="BW120" s="297" t="str">
        <f ca="true">+IF(OFFSET('Water Data'!$E$28,0,10*ROW('Water Data'!E114))="","",OFFSET('Water Data'!$E$28,0,10*ROW('Water Data'!E114)))</f>
        <v/>
      </c>
      <c r="BX120" s="297" t="str">
        <f ca="true">+IF(OFFSET('Water Data'!$E$29,0,10*ROW('Water Data'!E114))="","",OFFSET('Water Data'!$E$29,0,10*ROW('Water Data'!E114)))</f>
        <v/>
      </c>
      <c r="BY120" s="297" t="str">
        <f ca="true">+IF(OFFSET('Water Data'!$F$27,0,10*ROW('Water Data'!F114))="","",OFFSET('Water Data'!$F$27,0,10*ROW('Water Data'!F114)))</f>
        <v/>
      </c>
      <c r="BZ120" s="297" t="str">
        <f ca="true">+IF(OFFSET('Water Data'!$F$28,0,10*ROW('Water Data'!F114))="","",OFFSET('Water Data'!$F$28,0,10*ROW('Water Data'!F114)))</f>
        <v/>
      </c>
      <c r="CA120" s="297" t="str">
        <f ca="true">+IF(OFFSET('Water Data'!$F$29,0,10*ROW('Water Data'!F114))="","",OFFSET('Water Data'!$F$29,0,10*ROW('Water Data'!F114)))</f>
        <v/>
      </c>
      <c r="CB120" s="297" t="str">
        <f ca="true">+IF(OFFSET('Water Data'!$G$27,0,10*ROW('Water Data'!G114))="","",OFFSET('Water Data'!$G$27,0,10*ROW('Water Data'!G114)))</f>
        <v/>
      </c>
      <c r="CC120" s="297" t="str">
        <f ca="true">+IF(OFFSET('Water Data'!$G$28,0,10*ROW('Water Data'!G114))="","",OFFSET('Water Data'!$G$28,0,10*ROW('Water Data'!G114)))</f>
        <v/>
      </c>
      <c r="CD120" s="297" t="str">
        <f ca="true">+IF(OFFSET('Water Data'!$G$29,0,10*ROW('Water Data'!G114))="","",OFFSET('Water Data'!$G$29,0,10*ROW('Water Data'!G114)))</f>
        <v/>
      </c>
      <c r="CE120" s="297" t="str">
        <f ca="true">+IF(OFFSET('Water Data'!$H$27,0,10*ROW('Water Data'!H114))="","",OFFSET('Water Data'!$H$27,0,10*ROW('Water Data'!H114)))</f>
        <v/>
      </c>
      <c r="CF120" s="297" t="str">
        <f ca="true">+IF(OFFSET('Water Data'!$H$28,0,10*ROW('Water Data'!H114))="","",OFFSET('Water Data'!$H$28,0,10*ROW('Water Data'!H114)))</f>
        <v/>
      </c>
      <c r="CG120" s="297" t="str">
        <f ca="true">+IF(OFFSET('Water Data'!$H$29,0,10*ROW('Water Data'!H114))="","",OFFSET('Water Data'!$H$29,0,10*ROW('Water Data'!H114)))</f>
        <v/>
      </c>
      <c r="CH120" s="297" t="str">
        <f ca="true">+IF(OFFSET('Water Data'!$I$27,0,10*ROW('Water Data'!I114))="","",OFFSET('Water Data'!$I$27,0,10*ROW('Water Data'!I114)))</f>
        <v/>
      </c>
      <c r="CI120" s="297" t="str">
        <f ca="true">+IF(OFFSET('Water Data'!$I$28,0,10*ROW('Water Data'!I114))="","",OFFSET('Water Data'!$I$28,0,10*ROW('Water Data'!I114)))</f>
        <v/>
      </c>
      <c r="CJ120" s="297" t="str">
        <f ca="true">+IF(OFFSET('Water Data'!$I$29,0,10*ROW('Water Data'!I114))="","",OFFSET('Water Data'!$I$29,0,10*ROW('Water Data'!I114)))</f>
        <v/>
      </c>
      <c r="CK120" s="297" t="str">
        <f ca="true">+IF(OFFSET('Sanitation Data'!$D$28,0,10*ROW('Sanitation Data'!D114))="","",OFFSET('Sanitation Data'!$D$28,0,10*ROW('Sanitation Data'!D114)))</f>
        <v/>
      </c>
      <c r="CL120" s="297" t="str">
        <f ca="true">+IF(OFFSET('Sanitation Data'!$D$29,0,10*ROW('Sanitation Data'!D114))="","",OFFSET('Sanitation Data'!$D$29,0,10*ROW('Sanitation Data'!D114)))</f>
        <v/>
      </c>
      <c r="CM120" s="297" t="str">
        <f ca="true">+IF(OFFSET('Sanitation Data'!$D$30,0,10*ROW('Sanitation Data'!D114))="","",OFFSET('Sanitation Data'!$D$30,0,10*ROW('Sanitation Data'!D114)))</f>
        <v/>
      </c>
      <c r="CN120" s="297" t="str">
        <f ca="true">+IF(OFFSET('Sanitation Data'!$D$31,0,10*ROW('Sanitation Data'!D114))="","",OFFSET('Sanitation Data'!$D$31,0,10*ROW('Sanitation Data'!D114)))</f>
        <v/>
      </c>
      <c r="CO120" s="297" t="str">
        <f ca="true">+IF(OFFSET('Sanitation Data'!$D$32,0,10*ROW('Sanitation Data'!D114))="","",OFFSET('Sanitation Data'!$D$32,0,10*ROW('Sanitation Data'!D114)))</f>
        <v/>
      </c>
      <c r="CP120" s="297" t="str">
        <f ca="true">+IF(OFFSET('Sanitation Data'!$E$28,0,10*ROW('Sanitation Data'!E114))="","",OFFSET('Sanitation Data'!$E$28,0,10*ROW('Sanitation Data'!E114)))</f>
        <v/>
      </c>
      <c r="CQ120" s="297" t="str">
        <f ca="true">+IF(OFFSET('Sanitation Data'!$E$29,0,10*ROW('Sanitation Data'!E114))="","",OFFSET('Sanitation Data'!$E$29,0,10*ROW('Sanitation Data'!E114)))</f>
        <v/>
      </c>
      <c r="CR120" s="297" t="str">
        <f ca="true">+IF(OFFSET('Sanitation Data'!$E$30,0,10*ROW('Sanitation Data'!E114))="","",OFFSET('Sanitation Data'!$E$30,0,10*ROW('Sanitation Data'!E114)))</f>
        <v/>
      </c>
      <c r="CS120" s="297" t="str">
        <f ca="true">+IF(OFFSET('Sanitation Data'!$E$31,0,10*ROW('Sanitation Data'!E114))="","",OFFSET('Sanitation Data'!$E$31,0,10*ROW('Sanitation Data'!E114)))</f>
        <v/>
      </c>
      <c r="CT120" s="297" t="str">
        <f ca="true">+IF(OFFSET('Sanitation Data'!$E$32,0,10*ROW('Sanitation Data'!E114))="","",OFFSET('Sanitation Data'!$E$32,0,10*ROW('Sanitation Data'!E114)))</f>
        <v/>
      </c>
      <c r="CU120" s="297" t="str">
        <f ca="true">+IF(OFFSET('Sanitation Data'!$F$28,0,10*ROW('Sanitation Data'!F114))="","",OFFSET('Sanitation Data'!$F$28,0,10*ROW('Sanitation Data'!F114)))</f>
        <v/>
      </c>
      <c r="CV120" s="297" t="str">
        <f ca="true">+IF(OFFSET('Sanitation Data'!$F$29,0,10*ROW('Sanitation Data'!F114))="","",OFFSET('Sanitation Data'!$F$29,0,10*ROW('Sanitation Data'!F114)))</f>
        <v/>
      </c>
      <c r="CW120" s="297" t="str">
        <f ca="true">+IF(OFFSET('Sanitation Data'!$F$30,0,10*ROW('Sanitation Data'!F114))="","",OFFSET('Sanitation Data'!$F$30,0,10*ROW('Sanitation Data'!F114)))</f>
        <v/>
      </c>
      <c r="CX120" s="297" t="str">
        <f ca="true">+IF(OFFSET('Sanitation Data'!$F$31,0,10*ROW('Sanitation Data'!F114))="","",OFFSET('Sanitation Data'!$F$31,0,10*ROW('Sanitation Data'!F114)))</f>
        <v/>
      </c>
      <c r="CY120" s="297" t="str">
        <f ca="true">+IF(OFFSET('Sanitation Data'!$F$32,0,10*ROW('Sanitation Data'!F114))="","",OFFSET('Sanitation Data'!$F$32,0,10*ROW('Sanitation Data'!F114)))</f>
        <v/>
      </c>
      <c r="CZ120" s="297" t="str">
        <f ca="true">+IF(OFFSET('Sanitation Data'!$G$28,0,10*ROW('Sanitation Data'!G114))="","",OFFSET('Sanitation Data'!$G$28,0,10*ROW('Sanitation Data'!G114)))</f>
        <v/>
      </c>
      <c r="DA120" s="297" t="str">
        <f ca="true">+IF(OFFSET('Sanitation Data'!$G$29,0,10*ROW('Sanitation Data'!G114))="","",OFFSET('Sanitation Data'!$G$29,0,10*ROW('Sanitation Data'!G114)))</f>
        <v/>
      </c>
      <c r="DB120" s="297" t="str">
        <f ca="true">+IF(OFFSET('Sanitation Data'!$G$30,0,10*ROW('Sanitation Data'!G114))="","",OFFSET('Sanitation Data'!$G$30,0,10*ROW('Sanitation Data'!G114)))</f>
        <v/>
      </c>
      <c r="DC120" s="297" t="str">
        <f ca="true">+IF(OFFSET('Sanitation Data'!$G$31,0,10*ROW('Sanitation Data'!G114))="","",OFFSET('Sanitation Data'!$G$31,0,10*ROW('Sanitation Data'!G114)))</f>
        <v/>
      </c>
      <c r="DD120" s="297" t="str">
        <f ca="true">+IF(OFFSET('Sanitation Data'!$G$32,0,10*ROW('Sanitation Data'!G114))="","",OFFSET('Sanitation Data'!$G$32,0,10*ROW('Sanitation Data'!G114)))</f>
        <v/>
      </c>
      <c r="DE120" s="297" t="str">
        <f ca="true">+IF(OFFSET('Sanitation Data'!$H$28,0,10*ROW('Sanitation Data'!H114))="","",OFFSET('Sanitation Data'!$H$28,0,10*ROW('Sanitation Data'!H114)))</f>
        <v/>
      </c>
      <c r="DF120" s="297" t="str">
        <f ca="true">+IF(OFFSET('Sanitation Data'!$H$29,0,10*ROW('Sanitation Data'!H114))="","",OFFSET('Sanitation Data'!$H$29,0,10*ROW('Sanitation Data'!H114)))</f>
        <v/>
      </c>
      <c r="DG120" s="297" t="str">
        <f ca="true">+IF(OFFSET('Sanitation Data'!$H$30,0,10*ROW('Sanitation Data'!H114))="","",OFFSET('Sanitation Data'!$H$30,0,10*ROW('Sanitation Data'!H114)))</f>
        <v/>
      </c>
      <c r="DH120" s="297" t="str">
        <f ca="true">+IF(OFFSET('Sanitation Data'!$H$31,0,10*ROW('Sanitation Data'!H114))="","",OFFSET('Sanitation Data'!$H$31,0,10*ROW('Sanitation Data'!H114)))</f>
        <v/>
      </c>
      <c r="DI120" s="297" t="str">
        <f ca="true">+IF(OFFSET('Sanitation Data'!$H$32,0,10*ROW('Sanitation Data'!H114))="","",OFFSET('Sanitation Data'!$H$32,0,10*ROW('Sanitation Data'!H114)))</f>
        <v/>
      </c>
      <c r="DJ120" s="297" t="str">
        <f ca="true">+IF(OFFSET('Sanitation Data'!$I$28,0,10*ROW('Sanitation Data'!I114))="","",OFFSET('Sanitation Data'!$I$28,0,10*ROW('Sanitation Data'!I114)))</f>
        <v/>
      </c>
      <c r="DK120" s="297" t="str">
        <f ca="true">+IF(OFFSET('Sanitation Data'!$I$29,0,10*ROW('Sanitation Data'!I114))="","",OFFSET('Sanitation Data'!$I$29,0,10*ROW('Sanitation Data'!I114)))</f>
        <v/>
      </c>
      <c r="DL120" s="297" t="str">
        <f ca="true">+IF(OFFSET('Sanitation Data'!$I$30,0,10*ROW('Sanitation Data'!I114))="","",OFFSET('Sanitation Data'!$I$30,0,10*ROW('Sanitation Data'!I114)))</f>
        <v/>
      </c>
      <c r="DM120" s="297" t="str">
        <f ca="true">+IF(OFFSET('Sanitation Data'!$I$31,0,10*ROW('Sanitation Data'!I114))="","",OFFSET('Sanitation Data'!$I$31,0,10*ROW('Sanitation Data'!I114)))</f>
        <v/>
      </c>
      <c r="DN120" s="297" t="str">
        <f ca="true">+IF(OFFSET('Sanitation Data'!$I$32,0,10*ROW('Sanitation Data'!I114))="","",OFFSET('Sanitation Data'!$I$32,0,10*ROW('Sanitation Data'!I114)))</f>
        <v/>
      </c>
      <c r="DO120" s="297" t="str">
        <f ca="true">+IF(OFFSET('Hygiene Data'!$D$11,0,10*ROW('Hygiene Data'!D114))="","",OFFSET('Hygiene Data'!$D$11,0,10*ROW('Hygiene Data'!D114)))</f>
        <v/>
      </c>
      <c r="DP120" s="297" t="str">
        <f ca="true">+IF(OFFSET('Hygiene Data'!$D$12,0,10*ROW('Hygiene Data'!D114))="","",OFFSET('Hygiene Data'!$D$12,0,10*ROW('Hygiene Data'!D114)))</f>
        <v/>
      </c>
      <c r="DQ120" s="297" t="str">
        <f ca="true">+IF(OFFSET('Hygiene Data'!$D$13,0,10*ROW('Hygiene Data'!D114))="","",OFFSET('Hygiene Data'!$D$13,0,10*ROW('Hygiene Data'!D114)))</f>
        <v/>
      </c>
      <c r="DR120" s="297" t="str">
        <f ca="true">+IF(OFFSET('Hygiene Data'!$E$11,0,10*ROW('Hygiene Data'!E114))="","",OFFSET('Hygiene Data'!$E$11,0,10*ROW('Hygiene Data'!E114)))</f>
        <v/>
      </c>
      <c r="DS120" s="297" t="str">
        <f ca="true">+IF(OFFSET('Hygiene Data'!$E$12,0,10*ROW('Hygiene Data'!E114))="","",OFFSET('Hygiene Data'!$E$12,0,10*ROW('Hygiene Data'!E114)))</f>
        <v/>
      </c>
      <c r="DT120" s="297" t="str">
        <f ca="true">+IF(OFFSET('Hygiene Data'!$E$13,0,10*ROW('Hygiene Data'!E114))="","",OFFSET('Hygiene Data'!$E$13,0,10*ROW('Hygiene Data'!E114)))</f>
        <v/>
      </c>
      <c r="DU120" s="297" t="str">
        <f ca="true">+IF(OFFSET('Hygiene Data'!$F$11,0,10*ROW('Hygiene Data'!F114))="","",OFFSET('Hygiene Data'!$F$11,0,10*ROW('Hygiene Data'!F114)))</f>
        <v/>
      </c>
      <c r="DV120" s="297" t="str">
        <f ca="true">+IF(OFFSET('Hygiene Data'!$F$12,0,10*ROW('Hygiene Data'!F114))="","",OFFSET('Hygiene Data'!$F$12,0,10*ROW('Hygiene Data'!F114)))</f>
        <v/>
      </c>
      <c r="DW120" s="297" t="str">
        <f ca="true">+IF(OFFSET('Hygiene Data'!$F$13,0,10*ROW('Hygiene Data'!F114))="","",OFFSET('Hygiene Data'!$F$13,0,10*ROW('Hygiene Data'!F114)))</f>
        <v/>
      </c>
      <c r="DX120" s="297" t="str">
        <f ca="true">+IF(OFFSET('Hygiene Data'!$G$11,0,10*ROW('Hygiene Data'!G114))="","",OFFSET('Hygiene Data'!$G$11,0,10*ROW('Hygiene Data'!G114)))</f>
        <v/>
      </c>
      <c r="DY120" s="297" t="str">
        <f ca="true">+IF(OFFSET('Hygiene Data'!$G$12,0,10*ROW('Hygiene Data'!G114))="","",OFFSET('Hygiene Data'!$G$12,0,10*ROW('Hygiene Data'!G114)))</f>
        <v/>
      </c>
      <c r="DZ120" s="297" t="str">
        <f ca="true">+IF(OFFSET('Hygiene Data'!$G$13,0,10*ROW('Hygiene Data'!G114))="","",OFFSET('Hygiene Data'!$G$13,0,10*ROW('Hygiene Data'!G114)))</f>
        <v/>
      </c>
      <c r="EA120" s="297" t="str">
        <f ca="true">+IF(OFFSET('Hygiene Data'!$H$11,0,10*ROW('Hygiene Data'!H114))="","",OFFSET('Hygiene Data'!$H$11,0,10*ROW('Hygiene Data'!H114)))</f>
        <v/>
      </c>
      <c r="EB120" s="297" t="str">
        <f ca="true">+IF(OFFSET('Hygiene Data'!$H$12,0,10*ROW('Hygiene Data'!H114))="","",OFFSET('Hygiene Data'!$H$12,0,10*ROW('Hygiene Data'!H114)))</f>
        <v/>
      </c>
      <c r="EC120" s="297" t="str">
        <f ca="true">+IF(OFFSET('Hygiene Data'!$H$13,0,10*ROW('Hygiene Data'!H114))="","",OFFSET('Hygiene Data'!$H$13,0,10*ROW('Hygiene Data'!H114)))</f>
        <v/>
      </c>
      <c r="ED120" s="297" t="str">
        <f ca="true">+IF(OFFSET('Hygiene Data'!$I$11,0,10*ROW('Hygiene Data'!I114))="","",OFFSET('Hygiene Data'!$I$11,0,10*ROW('Hygiene Data'!I114)))</f>
        <v/>
      </c>
      <c r="EE120" s="297" t="str">
        <f ca="true">+IF(OFFSET('Hygiene Data'!$I$12,0,10*ROW('Hygiene Data'!I114))="","",OFFSET('Hygiene Data'!$I$12,0,10*ROW('Hygiene Data'!I114)))</f>
        <v/>
      </c>
      <c r="EF120" s="297"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53"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97"/>
      <c r="BS121" s="297" t="str">
        <f ca="true">+IF(OFFSET('Water Data'!$D$27,0,10*ROW('Water Data'!D115))="","",OFFSET('Water Data'!$D$27,0,10*ROW('Water Data'!D115)))</f>
        <v/>
      </c>
      <c r="BT121" s="297" t="str">
        <f ca="true">+IF(OFFSET('Water Data'!$D$28,0,10*ROW('Water Data'!D115))="","",OFFSET('Water Data'!$D$28,0,10*ROW('Water Data'!D115)))</f>
        <v/>
      </c>
      <c r="BU121" s="297" t="str">
        <f ca="true">+IF(OFFSET('Water Data'!$D$29,0,10*ROW('Water Data'!D115))="","",OFFSET('Water Data'!$D$29,0,10*ROW('Water Data'!D115)))</f>
        <v/>
      </c>
      <c r="BV121" s="297" t="str">
        <f ca="true">+IF(OFFSET('Water Data'!$E$27,0,10*ROW('Water Data'!E115))="","",OFFSET('Water Data'!$E$27,0,10*ROW('Water Data'!E115)))</f>
        <v/>
      </c>
      <c r="BW121" s="297" t="str">
        <f ca="true">+IF(OFFSET('Water Data'!$E$28,0,10*ROW('Water Data'!E115))="","",OFFSET('Water Data'!$E$28,0,10*ROW('Water Data'!E115)))</f>
        <v/>
      </c>
      <c r="BX121" s="297" t="str">
        <f ca="true">+IF(OFFSET('Water Data'!$E$29,0,10*ROW('Water Data'!E115))="","",OFFSET('Water Data'!$E$29,0,10*ROW('Water Data'!E115)))</f>
        <v/>
      </c>
      <c r="BY121" s="297" t="str">
        <f ca="true">+IF(OFFSET('Water Data'!$F$27,0,10*ROW('Water Data'!F115))="","",OFFSET('Water Data'!$F$27,0,10*ROW('Water Data'!F115)))</f>
        <v/>
      </c>
      <c r="BZ121" s="297" t="str">
        <f ca="true">+IF(OFFSET('Water Data'!$F$28,0,10*ROW('Water Data'!F115))="","",OFFSET('Water Data'!$F$28,0,10*ROW('Water Data'!F115)))</f>
        <v/>
      </c>
      <c r="CA121" s="297" t="str">
        <f ca="true">+IF(OFFSET('Water Data'!$F$29,0,10*ROW('Water Data'!F115))="","",OFFSET('Water Data'!$F$29,0,10*ROW('Water Data'!F115)))</f>
        <v/>
      </c>
      <c r="CB121" s="297" t="str">
        <f ca="true">+IF(OFFSET('Water Data'!$G$27,0,10*ROW('Water Data'!G115))="","",OFFSET('Water Data'!$G$27,0,10*ROW('Water Data'!G115)))</f>
        <v/>
      </c>
      <c r="CC121" s="297" t="str">
        <f ca="true">+IF(OFFSET('Water Data'!$G$28,0,10*ROW('Water Data'!G115))="","",OFFSET('Water Data'!$G$28,0,10*ROW('Water Data'!G115)))</f>
        <v/>
      </c>
      <c r="CD121" s="297" t="str">
        <f ca="true">+IF(OFFSET('Water Data'!$G$29,0,10*ROW('Water Data'!G115))="","",OFFSET('Water Data'!$G$29,0,10*ROW('Water Data'!G115)))</f>
        <v/>
      </c>
      <c r="CE121" s="297" t="str">
        <f ca="true">+IF(OFFSET('Water Data'!$H$27,0,10*ROW('Water Data'!H115))="","",OFFSET('Water Data'!$H$27,0,10*ROW('Water Data'!H115)))</f>
        <v/>
      </c>
      <c r="CF121" s="297" t="str">
        <f ca="true">+IF(OFFSET('Water Data'!$H$28,0,10*ROW('Water Data'!H115))="","",OFFSET('Water Data'!$H$28,0,10*ROW('Water Data'!H115)))</f>
        <v/>
      </c>
      <c r="CG121" s="297" t="str">
        <f ca="true">+IF(OFFSET('Water Data'!$H$29,0,10*ROW('Water Data'!H115))="","",OFFSET('Water Data'!$H$29,0,10*ROW('Water Data'!H115)))</f>
        <v/>
      </c>
      <c r="CH121" s="297" t="str">
        <f ca="true">+IF(OFFSET('Water Data'!$I$27,0,10*ROW('Water Data'!I115))="","",OFFSET('Water Data'!$I$27,0,10*ROW('Water Data'!I115)))</f>
        <v/>
      </c>
      <c r="CI121" s="297" t="str">
        <f ca="true">+IF(OFFSET('Water Data'!$I$28,0,10*ROW('Water Data'!I115))="","",OFFSET('Water Data'!$I$28,0,10*ROW('Water Data'!I115)))</f>
        <v/>
      </c>
      <c r="CJ121" s="297" t="str">
        <f ca="true">+IF(OFFSET('Water Data'!$I$29,0,10*ROW('Water Data'!I115))="","",OFFSET('Water Data'!$I$29,0,10*ROW('Water Data'!I115)))</f>
        <v/>
      </c>
      <c r="CK121" s="297" t="str">
        <f ca="true">+IF(OFFSET('Sanitation Data'!$D$28,0,10*ROW('Sanitation Data'!D115))="","",OFFSET('Sanitation Data'!$D$28,0,10*ROW('Sanitation Data'!D115)))</f>
        <v/>
      </c>
      <c r="CL121" s="297" t="str">
        <f ca="true">+IF(OFFSET('Sanitation Data'!$D$29,0,10*ROW('Sanitation Data'!D115))="","",OFFSET('Sanitation Data'!$D$29,0,10*ROW('Sanitation Data'!D115)))</f>
        <v/>
      </c>
      <c r="CM121" s="297" t="str">
        <f ca="true">+IF(OFFSET('Sanitation Data'!$D$30,0,10*ROW('Sanitation Data'!D115))="","",OFFSET('Sanitation Data'!$D$30,0,10*ROW('Sanitation Data'!D115)))</f>
        <v/>
      </c>
      <c r="CN121" s="297" t="str">
        <f ca="true">+IF(OFFSET('Sanitation Data'!$D$31,0,10*ROW('Sanitation Data'!D115))="","",OFFSET('Sanitation Data'!$D$31,0,10*ROW('Sanitation Data'!D115)))</f>
        <v/>
      </c>
      <c r="CO121" s="297" t="str">
        <f ca="true">+IF(OFFSET('Sanitation Data'!$D$32,0,10*ROW('Sanitation Data'!D115))="","",OFFSET('Sanitation Data'!$D$32,0,10*ROW('Sanitation Data'!D115)))</f>
        <v/>
      </c>
      <c r="CP121" s="297" t="str">
        <f ca="true">+IF(OFFSET('Sanitation Data'!$E$28,0,10*ROW('Sanitation Data'!E115))="","",OFFSET('Sanitation Data'!$E$28,0,10*ROW('Sanitation Data'!E115)))</f>
        <v/>
      </c>
      <c r="CQ121" s="297" t="str">
        <f ca="true">+IF(OFFSET('Sanitation Data'!$E$29,0,10*ROW('Sanitation Data'!E115))="","",OFFSET('Sanitation Data'!$E$29,0,10*ROW('Sanitation Data'!E115)))</f>
        <v/>
      </c>
      <c r="CR121" s="297" t="str">
        <f ca="true">+IF(OFFSET('Sanitation Data'!$E$30,0,10*ROW('Sanitation Data'!E115))="","",OFFSET('Sanitation Data'!$E$30,0,10*ROW('Sanitation Data'!E115)))</f>
        <v/>
      </c>
      <c r="CS121" s="297" t="str">
        <f ca="true">+IF(OFFSET('Sanitation Data'!$E$31,0,10*ROW('Sanitation Data'!E115))="","",OFFSET('Sanitation Data'!$E$31,0,10*ROW('Sanitation Data'!E115)))</f>
        <v/>
      </c>
      <c r="CT121" s="297" t="str">
        <f ca="true">+IF(OFFSET('Sanitation Data'!$E$32,0,10*ROW('Sanitation Data'!E115))="","",OFFSET('Sanitation Data'!$E$32,0,10*ROW('Sanitation Data'!E115)))</f>
        <v/>
      </c>
      <c r="CU121" s="297" t="str">
        <f ca="true">+IF(OFFSET('Sanitation Data'!$F$28,0,10*ROW('Sanitation Data'!F115))="","",OFFSET('Sanitation Data'!$F$28,0,10*ROW('Sanitation Data'!F115)))</f>
        <v/>
      </c>
      <c r="CV121" s="297" t="str">
        <f ca="true">+IF(OFFSET('Sanitation Data'!$F$29,0,10*ROW('Sanitation Data'!F115))="","",OFFSET('Sanitation Data'!$F$29,0,10*ROW('Sanitation Data'!F115)))</f>
        <v/>
      </c>
      <c r="CW121" s="297" t="str">
        <f ca="true">+IF(OFFSET('Sanitation Data'!$F$30,0,10*ROW('Sanitation Data'!F115))="","",OFFSET('Sanitation Data'!$F$30,0,10*ROW('Sanitation Data'!F115)))</f>
        <v/>
      </c>
      <c r="CX121" s="297" t="str">
        <f ca="true">+IF(OFFSET('Sanitation Data'!$F$31,0,10*ROW('Sanitation Data'!F115))="","",OFFSET('Sanitation Data'!$F$31,0,10*ROW('Sanitation Data'!F115)))</f>
        <v/>
      </c>
      <c r="CY121" s="297" t="str">
        <f ca="true">+IF(OFFSET('Sanitation Data'!$F$32,0,10*ROW('Sanitation Data'!F115))="","",OFFSET('Sanitation Data'!$F$32,0,10*ROW('Sanitation Data'!F115)))</f>
        <v/>
      </c>
      <c r="CZ121" s="297" t="str">
        <f ca="true">+IF(OFFSET('Sanitation Data'!$G$28,0,10*ROW('Sanitation Data'!G115))="","",OFFSET('Sanitation Data'!$G$28,0,10*ROW('Sanitation Data'!G115)))</f>
        <v/>
      </c>
      <c r="DA121" s="297" t="str">
        <f ca="true">+IF(OFFSET('Sanitation Data'!$G$29,0,10*ROW('Sanitation Data'!G115))="","",OFFSET('Sanitation Data'!$G$29,0,10*ROW('Sanitation Data'!G115)))</f>
        <v/>
      </c>
      <c r="DB121" s="297" t="str">
        <f ca="true">+IF(OFFSET('Sanitation Data'!$G$30,0,10*ROW('Sanitation Data'!G115))="","",OFFSET('Sanitation Data'!$G$30,0,10*ROW('Sanitation Data'!G115)))</f>
        <v/>
      </c>
      <c r="DC121" s="297" t="str">
        <f ca="true">+IF(OFFSET('Sanitation Data'!$G$31,0,10*ROW('Sanitation Data'!G115))="","",OFFSET('Sanitation Data'!$G$31,0,10*ROW('Sanitation Data'!G115)))</f>
        <v/>
      </c>
      <c r="DD121" s="297" t="str">
        <f ca="true">+IF(OFFSET('Sanitation Data'!$G$32,0,10*ROW('Sanitation Data'!G115))="","",OFFSET('Sanitation Data'!$G$32,0,10*ROW('Sanitation Data'!G115)))</f>
        <v/>
      </c>
      <c r="DE121" s="297" t="str">
        <f ca="true">+IF(OFFSET('Sanitation Data'!$H$28,0,10*ROW('Sanitation Data'!H115))="","",OFFSET('Sanitation Data'!$H$28,0,10*ROW('Sanitation Data'!H115)))</f>
        <v/>
      </c>
      <c r="DF121" s="297" t="str">
        <f ca="true">+IF(OFFSET('Sanitation Data'!$H$29,0,10*ROW('Sanitation Data'!H115))="","",OFFSET('Sanitation Data'!$H$29,0,10*ROW('Sanitation Data'!H115)))</f>
        <v/>
      </c>
      <c r="DG121" s="297" t="str">
        <f ca="true">+IF(OFFSET('Sanitation Data'!$H$30,0,10*ROW('Sanitation Data'!H115))="","",OFFSET('Sanitation Data'!$H$30,0,10*ROW('Sanitation Data'!H115)))</f>
        <v/>
      </c>
      <c r="DH121" s="297" t="str">
        <f ca="true">+IF(OFFSET('Sanitation Data'!$H$31,0,10*ROW('Sanitation Data'!H115))="","",OFFSET('Sanitation Data'!$H$31,0,10*ROW('Sanitation Data'!H115)))</f>
        <v/>
      </c>
      <c r="DI121" s="297" t="str">
        <f ca="true">+IF(OFFSET('Sanitation Data'!$H$32,0,10*ROW('Sanitation Data'!H115))="","",OFFSET('Sanitation Data'!$H$32,0,10*ROW('Sanitation Data'!H115)))</f>
        <v/>
      </c>
      <c r="DJ121" s="297" t="str">
        <f ca="true">+IF(OFFSET('Sanitation Data'!$I$28,0,10*ROW('Sanitation Data'!I115))="","",OFFSET('Sanitation Data'!$I$28,0,10*ROW('Sanitation Data'!I115)))</f>
        <v/>
      </c>
      <c r="DK121" s="297" t="str">
        <f ca="true">+IF(OFFSET('Sanitation Data'!$I$29,0,10*ROW('Sanitation Data'!I115))="","",OFFSET('Sanitation Data'!$I$29,0,10*ROW('Sanitation Data'!I115)))</f>
        <v/>
      </c>
      <c r="DL121" s="297" t="str">
        <f ca="true">+IF(OFFSET('Sanitation Data'!$I$30,0,10*ROW('Sanitation Data'!I115))="","",OFFSET('Sanitation Data'!$I$30,0,10*ROW('Sanitation Data'!I115)))</f>
        <v/>
      </c>
      <c r="DM121" s="297" t="str">
        <f ca="true">+IF(OFFSET('Sanitation Data'!$I$31,0,10*ROW('Sanitation Data'!I115))="","",OFFSET('Sanitation Data'!$I$31,0,10*ROW('Sanitation Data'!I115)))</f>
        <v/>
      </c>
      <c r="DN121" s="297" t="str">
        <f ca="true">+IF(OFFSET('Sanitation Data'!$I$32,0,10*ROW('Sanitation Data'!I115))="","",OFFSET('Sanitation Data'!$I$32,0,10*ROW('Sanitation Data'!I115)))</f>
        <v/>
      </c>
      <c r="DO121" s="297" t="str">
        <f ca="true">+IF(OFFSET('Hygiene Data'!$D$11,0,10*ROW('Hygiene Data'!D115))="","",OFFSET('Hygiene Data'!$D$11,0,10*ROW('Hygiene Data'!D115)))</f>
        <v/>
      </c>
      <c r="DP121" s="297" t="str">
        <f ca="true">+IF(OFFSET('Hygiene Data'!$D$12,0,10*ROW('Hygiene Data'!D115))="","",OFFSET('Hygiene Data'!$D$12,0,10*ROW('Hygiene Data'!D115)))</f>
        <v/>
      </c>
      <c r="DQ121" s="297" t="str">
        <f ca="true">+IF(OFFSET('Hygiene Data'!$D$13,0,10*ROW('Hygiene Data'!D115))="","",OFFSET('Hygiene Data'!$D$13,0,10*ROW('Hygiene Data'!D115)))</f>
        <v/>
      </c>
      <c r="DR121" s="297" t="str">
        <f ca="true">+IF(OFFSET('Hygiene Data'!$E$11,0,10*ROW('Hygiene Data'!E115))="","",OFFSET('Hygiene Data'!$E$11,0,10*ROW('Hygiene Data'!E115)))</f>
        <v/>
      </c>
      <c r="DS121" s="297" t="str">
        <f ca="true">+IF(OFFSET('Hygiene Data'!$E$12,0,10*ROW('Hygiene Data'!E115))="","",OFFSET('Hygiene Data'!$E$12,0,10*ROW('Hygiene Data'!E115)))</f>
        <v/>
      </c>
      <c r="DT121" s="297" t="str">
        <f ca="true">+IF(OFFSET('Hygiene Data'!$E$13,0,10*ROW('Hygiene Data'!E115))="","",OFFSET('Hygiene Data'!$E$13,0,10*ROW('Hygiene Data'!E115)))</f>
        <v/>
      </c>
      <c r="DU121" s="297" t="str">
        <f ca="true">+IF(OFFSET('Hygiene Data'!$F$11,0,10*ROW('Hygiene Data'!F115))="","",OFFSET('Hygiene Data'!$F$11,0,10*ROW('Hygiene Data'!F115)))</f>
        <v/>
      </c>
      <c r="DV121" s="297" t="str">
        <f ca="true">+IF(OFFSET('Hygiene Data'!$F$12,0,10*ROW('Hygiene Data'!F115))="","",OFFSET('Hygiene Data'!$F$12,0,10*ROW('Hygiene Data'!F115)))</f>
        <v/>
      </c>
      <c r="DW121" s="297" t="str">
        <f ca="true">+IF(OFFSET('Hygiene Data'!$F$13,0,10*ROW('Hygiene Data'!F115))="","",OFFSET('Hygiene Data'!$F$13,0,10*ROW('Hygiene Data'!F115)))</f>
        <v/>
      </c>
      <c r="DX121" s="297" t="str">
        <f ca="true">+IF(OFFSET('Hygiene Data'!$G$11,0,10*ROW('Hygiene Data'!G115))="","",OFFSET('Hygiene Data'!$G$11,0,10*ROW('Hygiene Data'!G115)))</f>
        <v/>
      </c>
      <c r="DY121" s="297" t="str">
        <f ca="true">+IF(OFFSET('Hygiene Data'!$G$12,0,10*ROW('Hygiene Data'!G115))="","",OFFSET('Hygiene Data'!$G$12,0,10*ROW('Hygiene Data'!G115)))</f>
        <v/>
      </c>
      <c r="DZ121" s="297" t="str">
        <f ca="true">+IF(OFFSET('Hygiene Data'!$G$13,0,10*ROW('Hygiene Data'!G115))="","",OFFSET('Hygiene Data'!$G$13,0,10*ROW('Hygiene Data'!G115)))</f>
        <v/>
      </c>
      <c r="EA121" s="297" t="str">
        <f ca="true">+IF(OFFSET('Hygiene Data'!$H$11,0,10*ROW('Hygiene Data'!H115))="","",OFFSET('Hygiene Data'!$H$11,0,10*ROW('Hygiene Data'!H115)))</f>
        <v/>
      </c>
      <c r="EB121" s="297" t="str">
        <f ca="true">+IF(OFFSET('Hygiene Data'!$H$12,0,10*ROW('Hygiene Data'!H115))="","",OFFSET('Hygiene Data'!$H$12,0,10*ROW('Hygiene Data'!H115)))</f>
        <v/>
      </c>
      <c r="EC121" s="297" t="str">
        <f ca="true">+IF(OFFSET('Hygiene Data'!$H$13,0,10*ROW('Hygiene Data'!H115))="","",OFFSET('Hygiene Data'!$H$13,0,10*ROW('Hygiene Data'!H115)))</f>
        <v/>
      </c>
      <c r="ED121" s="297" t="str">
        <f ca="true">+IF(OFFSET('Hygiene Data'!$I$11,0,10*ROW('Hygiene Data'!I115))="","",OFFSET('Hygiene Data'!$I$11,0,10*ROW('Hygiene Data'!I115)))</f>
        <v/>
      </c>
      <c r="EE121" s="297" t="str">
        <f ca="true">+IF(OFFSET('Hygiene Data'!$I$12,0,10*ROW('Hygiene Data'!I115))="","",OFFSET('Hygiene Data'!$I$12,0,10*ROW('Hygiene Data'!I115)))</f>
        <v/>
      </c>
      <c r="EF121" s="297"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53"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97"/>
      <c r="BS122" s="297" t="str">
        <f ca="true">+IF(OFFSET('Water Data'!$D$27,0,10*ROW('Water Data'!D116))="","",OFFSET('Water Data'!$D$27,0,10*ROW('Water Data'!D116)))</f>
        <v/>
      </c>
      <c r="BT122" s="297" t="str">
        <f ca="true">+IF(OFFSET('Water Data'!$D$28,0,10*ROW('Water Data'!D116))="","",OFFSET('Water Data'!$D$28,0,10*ROW('Water Data'!D116)))</f>
        <v/>
      </c>
      <c r="BU122" s="297" t="str">
        <f ca="true">+IF(OFFSET('Water Data'!$D$29,0,10*ROW('Water Data'!D116))="","",OFFSET('Water Data'!$D$29,0,10*ROW('Water Data'!D116)))</f>
        <v/>
      </c>
      <c r="BV122" s="297" t="str">
        <f ca="true">+IF(OFFSET('Water Data'!$E$27,0,10*ROW('Water Data'!E116))="","",OFFSET('Water Data'!$E$27,0,10*ROW('Water Data'!E116)))</f>
        <v/>
      </c>
      <c r="BW122" s="297" t="str">
        <f ca="true">+IF(OFFSET('Water Data'!$E$28,0,10*ROW('Water Data'!E116))="","",OFFSET('Water Data'!$E$28,0,10*ROW('Water Data'!E116)))</f>
        <v/>
      </c>
      <c r="BX122" s="297" t="str">
        <f ca="true">+IF(OFFSET('Water Data'!$E$29,0,10*ROW('Water Data'!E116))="","",OFFSET('Water Data'!$E$29,0,10*ROW('Water Data'!E116)))</f>
        <v/>
      </c>
      <c r="BY122" s="297" t="str">
        <f ca="true">+IF(OFFSET('Water Data'!$F$27,0,10*ROW('Water Data'!F116))="","",OFFSET('Water Data'!$F$27,0,10*ROW('Water Data'!F116)))</f>
        <v/>
      </c>
      <c r="BZ122" s="297" t="str">
        <f ca="true">+IF(OFFSET('Water Data'!$F$28,0,10*ROW('Water Data'!F116))="","",OFFSET('Water Data'!$F$28,0,10*ROW('Water Data'!F116)))</f>
        <v/>
      </c>
      <c r="CA122" s="297" t="str">
        <f ca="true">+IF(OFFSET('Water Data'!$F$29,0,10*ROW('Water Data'!F116))="","",OFFSET('Water Data'!$F$29,0,10*ROW('Water Data'!F116)))</f>
        <v/>
      </c>
      <c r="CB122" s="297" t="str">
        <f ca="true">+IF(OFFSET('Water Data'!$G$27,0,10*ROW('Water Data'!G116))="","",OFFSET('Water Data'!$G$27,0,10*ROW('Water Data'!G116)))</f>
        <v/>
      </c>
      <c r="CC122" s="297" t="str">
        <f ca="true">+IF(OFFSET('Water Data'!$G$28,0,10*ROW('Water Data'!G116))="","",OFFSET('Water Data'!$G$28,0,10*ROW('Water Data'!G116)))</f>
        <v/>
      </c>
      <c r="CD122" s="297" t="str">
        <f ca="true">+IF(OFFSET('Water Data'!$G$29,0,10*ROW('Water Data'!G116))="","",OFFSET('Water Data'!$G$29,0,10*ROW('Water Data'!G116)))</f>
        <v/>
      </c>
      <c r="CE122" s="297" t="str">
        <f ca="true">+IF(OFFSET('Water Data'!$H$27,0,10*ROW('Water Data'!H116))="","",OFFSET('Water Data'!$H$27,0,10*ROW('Water Data'!H116)))</f>
        <v/>
      </c>
      <c r="CF122" s="297" t="str">
        <f ca="true">+IF(OFFSET('Water Data'!$H$28,0,10*ROW('Water Data'!H116))="","",OFFSET('Water Data'!$H$28,0,10*ROW('Water Data'!H116)))</f>
        <v/>
      </c>
      <c r="CG122" s="297" t="str">
        <f ca="true">+IF(OFFSET('Water Data'!$H$29,0,10*ROW('Water Data'!H116))="","",OFFSET('Water Data'!$H$29,0,10*ROW('Water Data'!H116)))</f>
        <v/>
      </c>
      <c r="CH122" s="297" t="str">
        <f ca="true">+IF(OFFSET('Water Data'!$I$27,0,10*ROW('Water Data'!I116))="","",OFFSET('Water Data'!$I$27,0,10*ROW('Water Data'!I116)))</f>
        <v/>
      </c>
      <c r="CI122" s="297" t="str">
        <f ca="true">+IF(OFFSET('Water Data'!$I$28,0,10*ROW('Water Data'!I116))="","",OFFSET('Water Data'!$I$28,0,10*ROW('Water Data'!I116)))</f>
        <v/>
      </c>
      <c r="CJ122" s="297" t="str">
        <f ca="true">+IF(OFFSET('Water Data'!$I$29,0,10*ROW('Water Data'!I116))="","",OFFSET('Water Data'!$I$29,0,10*ROW('Water Data'!I116)))</f>
        <v/>
      </c>
      <c r="CK122" s="297" t="str">
        <f ca="true">+IF(OFFSET('Sanitation Data'!$D$28,0,10*ROW('Sanitation Data'!D116))="","",OFFSET('Sanitation Data'!$D$28,0,10*ROW('Sanitation Data'!D116)))</f>
        <v/>
      </c>
      <c r="CL122" s="297" t="str">
        <f ca="true">+IF(OFFSET('Sanitation Data'!$D$29,0,10*ROW('Sanitation Data'!D116))="","",OFFSET('Sanitation Data'!$D$29,0,10*ROW('Sanitation Data'!D116)))</f>
        <v/>
      </c>
      <c r="CM122" s="297" t="str">
        <f ca="true">+IF(OFFSET('Sanitation Data'!$D$30,0,10*ROW('Sanitation Data'!D116))="","",OFFSET('Sanitation Data'!$D$30,0,10*ROW('Sanitation Data'!D116)))</f>
        <v/>
      </c>
      <c r="CN122" s="297" t="str">
        <f ca="true">+IF(OFFSET('Sanitation Data'!$D$31,0,10*ROW('Sanitation Data'!D116))="","",OFFSET('Sanitation Data'!$D$31,0,10*ROW('Sanitation Data'!D116)))</f>
        <v/>
      </c>
      <c r="CO122" s="297" t="str">
        <f ca="true">+IF(OFFSET('Sanitation Data'!$D$32,0,10*ROW('Sanitation Data'!D116))="","",OFFSET('Sanitation Data'!$D$32,0,10*ROW('Sanitation Data'!D116)))</f>
        <v/>
      </c>
      <c r="CP122" s="297" t="str">
        <f ca="true">+IF(OFFSET('Sanitation Data'!$E$28,0,10*ROW('Sanitation Data'!E116))="","",OFFSET('Sanitation Data'!$E$28,0,10*ROW('Sanitation Data'!E116)))</f>
        <v/>
      </c>
      <c r="CQ122" s="297" t="str">
        <f ca="true">+IF(OFFSET('Sanitation Data'!$E$29,0,10*ROW('Sanitation Data'!E116))="","",OFFSET('Sanitation Data'!$E$29,0,10*ROW('Sanitation Data'!E116)))</f>
        <v/>
      </c>
      <c r="CR122" s="297" t="str">
        <f ca="true">+IF(OFFSET('Sanitation Data'!$E$30,0,10*ROW('Sanitation Data'!E116))="","",OFFSET('Sanitation Data'!$E$30,0,10*ROW('Sanitation Data'!E116)))</f>
        <v/>
      </c>
      <c r="CS122" s="297" t="str">
        <f ca="true">+IF(OFFSET('Sanitation Data'!$E$31,0,10*ROW('Sanitation Data'!E116))="","",OFFSET('Sanitation Data'!$E$31,0,10*ROW('Sanitation Data'!E116)))</f>
        <v/>
      </c>
      <c r="CT122" s="297" t="str">
        <f ca="true">+IF(OFFSET('Sanitation Data'!$E$32,0,10*ROW('Sanitation Data'!E116))="","",OFFSET('Sanitation Data'!$E$32,0,10*ROW('Sanitation Data'!E116)))</f>
        <v/>
      </c>
      <c r="CU122" s="297" t="str">
        <f ca="true">+IF(OFFSET('Sanitation Data'!$F$28,0,10*ROW('Sanitation Data'!F116))="","",OFFSET('Sanitation Data'!$F$28,0,10*ROW('Sanitation Data'!F116)))</f>
        <v/>
      </c>
      <c r="CV122" s="297" t="str">
        <f ca="true">+IF(OFFSET('Sanitation Data'!$F$29,0,10*ROW('Sanitation Data'!F116))="","",OFFSET('Sanitation Data'!$F$29,0,10*ROW('Sanitation Data'!F116)))</f>
        <v/>
      </c>
      <c r="CW122" s="297" t="str">
        <f ca="true">+IF(OFFSET('Sanitation Data'!$F$30,0,10*ROW('Sanitation Data'!F116))="","",OFFSET('Sanitation Data'!$F$30,0,10*ROW('Sanitation Data'!F116)))</f>
        <v/>
      </c>
      <c r="CX122" s="297" t="str">
        <f ca="true">+IF(OFFSET('Sanitation Data'!$F$31,0,10*ROW('Sanitation Data'!F116))="","",OFFSET('Sanitation Data'!$F$31,0,10*ROW('Sanitation Data'!F116)))</f>
        <v/>
      </c>
      <c r="CY122" s="297" t="str">
        <f ca="true">+IF(OFFSET('Sanitation Data'!$F$32,0,10*ROW('Sanitation Data'!F116))="","",OFFSET('Sanitation Data'!$F$32,0,10*ROW('Sanitation Data'!F116)))</f>
        <v/>
      </c>
      <c r="CZ122" s="297" t="str">
        <f ca="true">+IF(OFFSET('Sanitation Data'!$G$28,0,10*ROW('Sanitation Data'!G116))="","",OFFSET('Sanitation Data'!$G$28,0,10*ROW('Sanitation Data'!G116)))</f>
        <v/>
      </c>
      <c r="DA122" s="297" t="str">
        <f ca="true">+IF(OFFSET('Sanitation Data'!$G$29,0,10*ROW('Sanitation Data'!G116))="","",OFFSET('Sanitation Data'!$G$29,0,10*ROW('Sanitation Data'!G116)))</f>
        <v/>
      </c>
      <c r="DB122" s="297" t="str">
        <f ca="true">+IF(OFFSET('Sanitation Data'!$G$30,0,10*ROW('Sanitation Data'!G116))="","",OFFSET('Sanitation Data'!$G$30,0,10*ROW('Sanitation Data'!G116)))</f>
        <v/>
      </c>
      <c r="DC122" s="297" t="str">
        <f ca="true">+IF(OFFSET('Sanitation Data'!$G$31,0,10*ROW('Sanitation Data'!G116))="","",OFFSET('Sanitation Data'!$G$31,0,10*ROW('Sanitation Data'!G116)))</f>
        <v/>
      </c>
      <c r="DD122" s="297" t="str">
        <f ca="true">+IF(OFFSET('Sanitation Data'!$G$32,0,10*ROW('Sanitation Data'!G116))="","",OFFSET('Sanitation Data'!$G$32,0,10*ROW('Sanitation Data'!G116)))</f>
        <v/>
      </c>
      <c r="DE122" s="297" t="str">
        <f ca="true">+IF(OFFSET('Sanitation Data'!$H$28,0,10*ROW('Sanitation Data'!H116))="","",OFFSET('Sanitation Data'!$H$28,0,10*ROW('Sanitation Data'!H116)))</f>
        <v/>
      </c>
      <c r="DF122" s="297" t="str">
        <f ca="true">+IF(OFFSET('Sanitation Data'!$H$29,0,10*ROW('Sanitation Data'!H116))="","",OFFSET('Sanitation Data'!$H$29,0,10*ROW('Sanitation Data'!H116)))</f>
        <v/>
      </c>
      <c r="DG122" s="297" t="str">
        <f ca="true">+IF(OFFSET('Sanitation Data'!$H$30,0,10*ROW('Sanitation Data'!H116))="","",OFFSET('Sanitation Data'!$H$30,0,10*ROW('Sanitation Data'!H116)))</f>
        <v/>
      </c>
      <c r="DH122" s="297" t="str">
        <f ca="true">+IF(OFFSET('Sanitation Data'!$H$31,0,10*ROW('Sanitation Data'!H116))="","",OFFSET('Sanitation Data'!$H$31,0,10*ROW('Sanitation Data'!H116)))</f>
        <v/>
      </c>
      <c r="DI122" s="297" t="str">
        <f ca="true">+IF(OFFSET('Sanitation Data'!$H$32,0,10*ROW('Sanitation Data'!H116))="","",OFFSET('Sanitation Data'!$H$32,0,10*ROW('Sanitation Data'!H116)))</f>
        <v/>
      </c>
      <c r="DJ122" s="297" t="str">
        <f ca="true">+IF(OFFSET('Sanitation Data'!$I$28,0,10*ROW('Sanitation Data'!I116))="","",OFFSET('Sanitation Data'!$I$28,0,10*ROW('Sanitation Data'!I116)))</f>
        <v/>
      </c>
      <c r="DK122" s="297" t="str">
        <f ca="true">+IF(OFFSET('Sanitation Data'!$I$29,0,10*ROW('Sanitation Data'!I116))="","",OFFSET('Sanitation Data'!$I$29,0,10*ROW('Sanitation Data'!I116)))</f>
        <v/>
      </c>
      <c r="DL122" s="297" t="str">
        <f ca="true">+IF(OFFSET('Sanitation Data'!$I$30,0,10*ROW('Sanitation Data'!I116))="","",OFFSET('Sanitation Data'!$I$30,0,10*ROW('Sanitation Data'!I116)))</f>
        <v/>
      </c>
      <c r="DM122" s="297" t="str">
        <f ca="true">+IF(OFFSET('Sanitation Data'!$I$31,0,10*ROW('Sanitation Data'!I116))="","",OFFSET('Sanitation Data'!$I$31,0,10*ROW('Sanitation Data'!I116)))</f>
        <v/>
      </c>
      <c r="DN122" s="297" t="str">
        <f ca="true">+IF(OFFSET('Sanitation Data'!$I$32,0,10*ROW('Sanitation Data'!I116))="","",OFFSET('Sanitation Data'!$I$32,0,10*ROW('Sanitation Data'!I116)))</f>
        <v/>
      </c>
      <c r="DO122" s="297" t="str">
        <f ca="true">+IF(OFFSET('Hygiene Data'!$D$11,0,10*ROW('Hygiene Data'!D116))="","",OFFSET('Hygiene Data'!$D$11,0,10*ROW('Hygiene Data'!D116)))</f>
        <v/>
      </c>
      <c r="DP122" s="297" t="str">
        <f ca="true">+IF(OFFSET('Hygiene Data'!$D$12,0,10*ROW('Hygiene Data'!D116))="","",OFFSET('Hygiene Data'!$D$12,0,10*ROW('Hygiene Data'!D116)))</f>
        <v/>
      </c>
      <c r="DQ122" s="297" t="str">
        <f ca="true">+IF(OFFSET('Hygiene Data'!$D$13,0,10*ROW('Hygiene Data'!D116))="","",OFFSET('Hygiene Data'!$D$13,0,10*ROW('Hygiene Data'!D116)))</f>
        <v/>
      </c>
      <c r="DR122" s="297" t="str">
        <f ca="true">+IF(OFFSET('Hygiene Data'!$E$11,0,10*ROW('Hygiene Data'!E116))="","",OFFSET('Hygiene Data'!$E$11,0,10*ROW('Hygiene Data'!E116)))</f>
        <v/>
      </c>
      <c r="DS122" s="297" t="str">
        <f ca="true">+IF(OFFSET('Hygiene Data'!$E$12,0,10*ROW('Hygiene Data'!E116))="","",OFFSET('Hygiene Data'!$E$12,0,10*ROW('Hygiene Data'!E116)))</f>
        <v/>
      </c>
      <c r="DT122" s="297" t="str">
        <f ca="true">+IF(OFFSET('Hygiene Data'!$E$13,0,10*ROW('Hygiene Data'!E116))="","",OFFSET('Hygiene Data'!$E$13,0,10*ROW('Hygiene Data'!E116)))</f>
        <v/>
      </c>
      <c r="DU122" s="297" t="str">
        <f ca="true">+IF(OFFSET('Hygiene Data'!$F$11,0,10*ROW('Hygiene Data'!F116))="","",OFFSET('Hygiene Data'!$F$11,0,10*ROW('Hygiene Data'!F116)))</f>
        <v/>
      </c>
      <c r="DV122" s="297" t="str">
        <f ca="true">+IF(OFFSET('Hygiene Data'!$F$12,0,10*ROW('Hygiene Data'!F116))="","",OFFSET('Hygiene Data'!$F$12,0,10*ROW('Hygiene Data'!F116)))</f>
        <v/>
      </c>
      <c r="DW122" s="297" t="str">
        <f ca="true">+IF(OFFSET('Hygiene Data'!$F$13,0,10*ROW('Hygiene Data'!F116))="","",OFFSET('Hygiene Data'!$F$13,0,10*ROW('Hygiene Data'!F116)))</f>
        <v/>
      </c>
      <c r="DX122" s="297" t="str">
        <f ca="true">+IF(OFFSET('Hygiene Data'!$G$11,0,10*ROW('Hygiene Data'!G116))="","",OFFSET('Hygiene Data'!$G$11,0,10*ROW('Hygiene Data'!G116)))</f>
        <v/>
      </c>
      <c r="DY122" s="297" t="str">
        <f ca="true">+IF(OFFSET('Hygiene Data'!$G$12,0,10*ROW('Hygiene Data'!G116))="","",OFFSET('Hygiene Data'!$G$12,0,10*ROW('Hygiene Data'!G116)))</f>
        <v/>
      </c>
      <c r="DZ122" s="297" t="str">
        <f ca="true">+IF(OFFSET('Hygiene Data'!$G$13,0,10*ROW('Hygiene Data'!G116))="","",OFFSET('Hygiene Data'!$G$13,0,10*ROW('Hygiene Data'!G116)))</f>
        <v/>
      </c>
      <c r="EA122" s="297" t="str">
        <f ca="true">+IF(OFFSET('Hygiene Data'!$H$11,0,10*ROW('Hygiene Data'!H116))="","",OFFSET('Hygiene Data'!$H$11,0,10*ROW('Hygiene Data'!H116)))</f>
        <v/>
      </c>
      <c r="EB122" s="297" t="str">
        <f ca="true">+IF(OFFSET('Hygiene Data'!$H$12,0,10*ROW('Hygiene Data'!H116))="","",OFFSET('Hygiene Data'!$H$12,0,10*ROW('Hygiene Data'!H116)))</f>
        <v/>
      </c>
      <c r="EC122" s="297" t="str">
        <f ca="true">+IF(OFFSET('Hygiene Data'!$H$13,0,10*ROW('Hygiene Data'!H116))="","",OFFSET('Hygiene Data'!$H$13,0,10*ROW('Hygiene Data'!H116)))</f>
        <v/>
      </c>
      <c r="ED122" s="297" t="str">
        <f ca="true">+IF(OFFSET('Hygiene Data'!$I$11,0,10*ROW('Hygiene Data'!I116))="","",OFFSET('Hygiene Data'!$I$11,0,10*ROW('Hygiene Data'!I116)))</f>
        <v/>
      </c>
      <c r="EE122" s="297" t="str">
        <f ca="true">+IF(OFFSET('Hygiene Data'!$I$12,0,10*ROW('Hygiene Data'!I116))="","",OFFSET('Hygiene Data'!$I$12,0,10*ROW('Hygiene Data'!I116)))</f>
        <v/>
      </c>
      <c r="EF122" s="297"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53"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97"/>
      <c r="BS123" s="297" t="str">
        <f ca="true">+IF(OFFSET('Water Data'!$D$27,0,10*ROW('Water Data'!D117))="","",OFFSET('Water Data'!$D$27,0,10*ROW('Water Data'!D117)))</f>
        <v/>
      </c>
      <c r="BT123" s="297" t="str">
        <f ca="true">+IF(OFFSET('Water Data'!$D$28,0,10*ROW('Water Data'!D117))="","",OFFSET('Water Data'!$D$28,0,10*ROW('Water Data'!D117)))</f>
        <v/>
      </c>
      <c r="BU123" s="297" t="str">
        <f ca="true">+IF(OFFSET('Water Data'!$D$29,0,10*ROW('Water Data'!D117))="","",OFFSET('Water Data'!$D$29,0,10*ROW('Water Data'!D117)))</f>
        <v/>
      </c>
      <c r="BV123" s="297" t="str">
        <f ca="true">+IF(OFFSET('Water Data'!$E$27,0,10*ROW('Water Data'!E117))="","",OFFSET('Water Data'!$E$27,0,10*ROW('Water Data'!E117)))</f>
        <v/>
      </c>
      <c r="BW123" s="297" t="str">
        <f ca="true">+IF(OFFSET('Water Data'!$E$28,0,10*ROW('Water Data'!E117))="","",OFFSET('Water Data'!$E$28,0,10*ROW('Water Data'!E117)))</f>
        <v/>
      </c>
      <c r="BX123" s="297" t="str">
        <f ca="true">+IF(OFFSET('Water Data'!$E$29,0,10*ROW('Water Data'!E117))="","",OFFSET('Water Data'!$E$29,0,10*ROW('Water Data'!E117)))</f>
        <v/>
      </c>
      <c r="BY123" s="297" t="str">
        <f ca="true">+IF(OFFSET('Water Data'!$F$27,0,10*ROW('Water Data'!F117))="","",OFFSET('Water Data'!$F$27,0,10*ROW('Water Data'!F117)))</f>
        <v/>
      </c>
      <c r="BZ123" s="297" t="str">
        <f ca="true">+IF(OFFSET('Water Data'!$F$28,0,10*ROW('Water Data'!F117))="","",OFFSET('Water Data'!$F$28,0,10*ROW('Water Data'!F117)))</f>
        <v/>
      </c>
      <c r="CA123" s="297" t="str">
        <f ca="true">+IF(OFFSET('Water Data'!$F$29,0,10*ROW('Water Data'!F117))="","",OFFSET('Water Data'!$F$29,0,10*ROW('Water Data'!F117)))</f>
        <v/>
      </c>
      <c r="CB123" s="297" t="str">
        <f ca="true">+IF(OFFSET('Water Data'!$G$27,0,10*ROW('Water Data'!G117))="","",OFFSET('Water Data'!$G$27,0,10*ROW('Water Data'!G117)))</f>
        <v/>
      </c>
      <c r="CC123" s="297" t="str">
        <f ca="true">+IF(OFFSET('Water Data'!$G$28,0,10*ROW('Water Data'!G117))="","",OFFSET('Water Data'!$G$28,0,10*ROW('Water Data'!G117)))</f>
        <v/>
      </c>
      <c r="CD123" s="297" t="str">
        <f ca="true">+IF(OFFSET('Water Data'!$G$29,0,10*ROW('Water Data'!G117))="","",OFFSET('Water Data'!$G$29,0,10*ROW('Water Data'!G117)))</f>
        <v/>
      </c>
      <c r="CE123" s="297" t="str">
        <f ca="true">+IF(OFFSET('Water Data'!$H$27,0,10*ROW('Water Data'!H117))="","",OFFSET('Water Data'!$H$27,0,10*ROW('Water Data'!H117)))</f>
        <v/>
      </c>
      <c r="CF123" s="297" t="str">
        <f ca="true">+IF(OFFSET('Water Data'!$H$28,0,10*ROW('Water Data'!H117))="","",OFFSET('Water Data'!$H$28,0,10*ROW('Water Data'!H117)))</f>
        <v/>
      </c>
      <c r="CG123" s="297" t="str">
        <f ca="true">+IF(OFFSET('Water Data'!$H$29,0,10*ROW('Water Data'!H117))="","",OFFSET('Water Data'!$H$29,0,10*ROW('Water Data'!H117)))</f>
        <v/>
      </c>
      <c r="CH123" s="297" t="str">
        <f ca="true">+IF(OFFSET('Water Data'!$I$27,0,10*ROW('Water Data'!I117))="","",OFFSET('Water Data'!$I$27,0,10*ROW('Water Data'!I117)))</f>
        <v/>
      </c>
      <c r="CI123" s="297" t="str">
        <f ca="true">+IF(OFFSET('Water Data'!$I$28,0,10*ROW('Water Data'!I117))="","",OFFSET('Water Data'!$I$28,0,10*ROW('Water Data'!I117)))</f>
        <v/>
      </c>
      <c r="CJ123" s="297" t="str">
        <f ca="true">+IF(OFFSET('Water Data'!$I$29,0,10*ROW('Water Data'!I117))="","",OFFSET('Water Data'!$I$29,0,10*ROW('Water Data'!I117)))</f>
        <v/>
      </c>
      <c r="CK123" s="297" t="str">
        <f ca="true">+IF(OFFSET('Sanitation Data'!$D$28,0,10*ROW('Sanitation Data'!D117))="","",OFFSET('Sanitation Data'!$D$28,0,10*ROW('Sanitation Data'!D117)))</f>
        <v/>
      </c>
      <c r="CL123" s="297" t="str">
        <f ca="true">+IF(OFFSET('Sanitation Data'!$D$29,0,10*ROW('Sanitation Data'!D117))="","",OFFSET('Sanitation Data'!$D$29,0,10*ROW('Sanitation Data'!D117)))</f>
        <v/>
      </c>
      <c r="CM123" s="297" t="str">
        <f ca="true">+IF(OFFSET('Sanitation Data'!$D$30,0,10*ROW('Sanitation Data'!D117))="","",OFFSET('Sanitation Data'!$D$30,0,10*ROW('Sanitation Data'!D117)))</f>
        <v/>
      </c>
      <c r="CN123" s="297" t="str">
        <f ca="true">+IF(OFFSET('Sanitation Data'!$D$31,0,10*ROW('Sanitation Data'!D117))="","",OFFSET('Sanitation Data'!$D$31,0,10*ROW('Sanitation Data'!D117)))</f>
        <v/>
      </c>
      <c r="CO123" s="297" t="str">
        <f ca="true">+IF(OFFSET('Sanitation Data'!$D$32,0,10*ROW('Sanitation Data'!D117))="","",OFFSET('Sanitation Data'!$D$32,0,10*ROW('Sanitation Data'!D117)))</f>
        <v/>
      </c>
      <c r="CP123" s="297" t="str">
        <f ca="true">+IF(OFFSET('Sanitation Data'!$E$28,0,10*ROW('Sanitation Data'!E117))="","",OFFSET('Sanitation Data'!$E$28,0,10*ROW('Sanitation Data'!E117)))</f>
        <v/>
      </c>
      <c r="CQ123" s="297" t="str">
        <f ca="true">+IF(OFFSET('Sanitation Data'!$E$29,0,10*ROW('Sanitation Data'!E117))="","",OFFSET('Sanitation Data'!$E$29,0,10*ROW('Sanitation Data'!E117)))</f>
        <v/>
      </c>
      <c r="CR123" s="297" t="str">
        <f ca="true">+IF(OFFSET('Sanitation Data'!$E$30,0,10*ROW('Sanitation Data'!E117))="","",OFFSET('Sanitation Data'!$E$30,0,10*ROW('Sanitation Data'!E117)))</f>
        <v/>
      </c>
      <c r="CS123" s="297" t="str">
        <f ca="true">+IF(OFFSET('Sanitation Data'!$E$31,0,10*ROW('Sanitation Data'!E117))="","",OFFSET('Sanitation Data'!$E$31,0,10*ROW('Sanitation Data'!E117)))</f>
        <v/>
      </c>
      <c r="CT123" s="297" t="str">
        <f ca="true">+IF(OFFSET('Sanitation Data'!$E$32,0,10*ROW('Sanitation Data'!E117))="","",OFFSET('Sanitation Data'!$E$32,0,10*ROW('Sanitation Data'!E117)))</f>
        <v/>
      </c>
      <c r="CU123" s="297" t="str">
        <f ca="true">+IF(OFFSET('Sanitation Data'!$F$28,0,10*ROW('Sanitation Data'!F117))="","",OFFSET('Sanitation Data'!$F$28,0,10*ROW('Sanitation Data'!F117)))</f>
        <v/>
      </c>
      <c r="CV123" s="297" t="str">
        <f ca="true">+IF(OFFSET('Sanitation Data'!$F$29,0,10*ROW('Sanitation Data'!F117))="","",OFFSET('Sanitation Data'!$F$29,0,10*ROW('Sanitation Data'!F117)))</f>
        <v/>
      </c>
      <c r="CW123" s="297" t="str">
        <f ca="true">+IF(OFFSET('Sanitation Data'!$F$30,0,10*ROW('Sanitation Data'!F117))="","",OFFSET('Sanitation Data'!$F$30,0,10*ROW('Sanitation Data'!F117)))</f>
        <v/>
      </c>
      <c r="CX123" s="297" t="str">
        <f ca="true">+IF(OFFSET('Sanitation Data'!$F$31,0,10*ROW('Sanitation Data'!F117))="","",OFFSET('Sanitation Data'!$F$31,0,10*ROW('Sanitation Data'!F117)))</f>
        <v/>
      </c>
      <c r="CY123" s="297" t="str">
        <f ca="true">+IF(OFFSET('Sanitation Data'!$F$32,0,10*ROW('Sanitation Data'!F117))="","",OFFSET('Sanitation Data'!$F$32,0,10*ROW('Sanitation Data'!F117)))</f>
        <v/>
      </c>
      <c r="CZ123" s="297" t="str">
        <f ca="true">+IF(OFFSET('Sanitation Data'!$G$28,0,10*ROW('Sanitation Data'!G117))="","",OFFSET('Sanitation Data'!$G$28,0,10*ROW('Sanitation Data'!G117)))</f>
        <v/>
      </c>
      <c r="DA123" s="297" t="str">
        <f ca="true">+IF(OFFSET('Sanitation Data'!$G$29,0,10*ROW('Sanitation Data'!G117))="","",OFFSET('Sanitation Data'!$G$29,0,10*ROW('Sanitation Data'!G117)))</f>
        <v/>
      </c>
      <c r="DB123" s="297" t="str">
        <f ca="true">+IF(OFFSET('Sanitation Data'!$G$30,0,10*ROW('Sanitation Data'!G117))="","",OFFSET('Sanitation Data'!$G$30,0,10*ROW('Sanitation Data'!G117)))</f>
        <v/>
      </c>
      <c r="DC123" s="297" t="str">
        <f ca="true">+IF(OFFSET('Sanitation Data'!$G$31,0,10*ROW('Sanitation Data'!G117))="","",OFFSET('Sanitation Data'!$G$31,0,10*ROW('Sanitation Data'!G117)))</f>
        <v/>
      </c>
      <c r="DD123" s="297" t="str">
        <f ca="true">+IF(OFFSET('Sanitation Data'!$G$32,0,10*ROW('Sanitation Data'!G117))="","",OFFSET('Sanitation Data'!$G$32,0,10*ROW('Sanitation Data'!G117)))</f>
        <v/>
      </c>
      <c r="DE123" s="297" t="str">
        <f ca="true">+IF(OFFSET('Sanitation Data'!$H$28,0,10*ROW('Sanitation Data'!H117))="","",OFFSET('Sanitation Data'!$H$28,0,10*ROW('Sanitation Data'!H117)))</f>
        <v/>
      </c>
      <c r="DF123" s="297" t="str">
        <f ca="true">+IF(OFFSET('Sanitation Data'!$H$29,0,10*ROW('Sanitation Data'!H117))="","",OFFSET('Sanitation Data'!$H$29,0,10*ROW('Sanitation Data'!H117)))</f>
        <v/>
      </c>
      <c r="DG123" s="297" t="str">
        <f ca="true">+IF(OFFSET('Sanitation Data'!$H$30,0,10*ROW('Sanitation Data'!H117))="","",OFFSET('Sanitation Data'!$H$30,0,10*ROW('Sanitation Data'!H117)))</f>
        <v/>
      </c>
      <c r="DH123" s="297" t="str">
        <f ca="true">+IF(OFFSET('Sanitation Data'!$H$31,0,10*ROW('Sanitation Data'!H117))="","",OFFSET('Sanitation Data'!$H$31,0,10*ROW('Sanitation Data'!H117)))</f>
        <v/>
      </c>
      <c r="DI123" s="297" t="str">
        <f ca="true">+IF(OFFSET('Sanitation Data'!$H$32,0,10*ROW('Sanitation Data'!H117))="","",OFFSET('Sanitation Data'!$H$32,0,10*ROW('Sanitation Data'!H117)))</f>
        <v/>
      </c>
      <c r="DJ123" s="297" t="str">
        <f ca="true">+IF(OFFSET('Sanitation Data'!$I$28,0,10*ROW('Sanitation Data'!I117))="","",OFFSET('Sanitation Data'!$I$28,0,10*ROW('Sanitation Data'!I117)))</f>
        <v/>
      </c>
      <c r="DK123" s="297" t="str">
        <f ca="true">+IF(OFFSET('Sanitation Data'!$I$29,0,10*ROW('Sanitation Data'!I117))="","",OFFSET('Sanitation Data'!$I$29,0,10*ROW('Sanitation Data'!I117)))</f>
        <v/>
      </c>
      <c r="DL123" s="297" t="str">
        <f ca="true">+IF(OFFSET('Sanitation Data'!$I$30,0,10*ROW('Sanitation Data'!I117))="","",OFFSET('Sanitation Data'!$I$30,0,10*ROW('Sanitation Data'!I117)))</f>
        <v/>
      </c>
      <c r="DM123" s="297" t="str">
        <f ca="true">+IF(OFFSET('Sanitation Data'!$I$31,0,10*ROW('Sanitation Data'!I117))="","",OFFSET('Sanitation Data'!$I$31,0,10*ROW('Sanitation Data'!I117)))</f>
        <v/>
      </c>
      <c r="DN123" s="297" t="str">
        <f ca="true">+IF(OFFSET('Sanitation Data'!$I$32,0,10*ROW('Sanitation Data'!I117))="","",OFFSET('Sanitation Data'!$I$32,0,10*ROW('Sanitation Data'!I117)))</f>
        <v/>
      </c>
      <c r="DO123" s="297" t="str">
        <f ca="true">+IF(OFFSET('Hygiene Data'!$D$11,0,10*ROW('Hygiene Data'!D117))="","",OFFSET('Hygiene Data'!$D$11,0,10*ROW('Hygiene Data'!D117)))</f>
        <v/>
      </c>
      <c r="DP123" s="297" t="str">
        <f ca="true">+IF(OFFSET('Hygiene Data'!$D$12,0,10*ROW('Hygiene Data'!D117))="","",OFFSET('Hygiene Data'!$D$12,0,10*ROW('Hygiene Data'!D117)))</f>
        <v/>
      </c>
      <c r="DQ123" s="297" t="str">
        <f ca="true">+IF(OFFSET('Hygiene Data'!$D$13,0,10*ROW('Hygiene Data'!D117))="","",OFFSET('Hygiene Data'!$D$13,0,10*ROW('Hygiene Data'!D117)))</f>
        <v/>
      </c>
      <c r="DR123" s="297" t="str">
        <f ca="true">+IF(OFFSET('Hygiene Data'!$E$11,0,10*ROW('Hygiene Data'!E117))="","",OFFSET('Hygiene Data'!$E$11,0,10*ROW('Hygiene Data'!E117)))</f>
        <v/>
      </c>
      <c r="DS123" s="297" t="str">
        <f ca="true">+IF(OFFSET('Hygiene Data'!$E$12,0,10*ROW('Hygiene Data'!E117))="","",OFFSET('Hygiene Data'!$E$12,0,10*ROW('Hygiene Data'!E117)))</f>
        <v/>
      </c>
      <c r="DT123" s="297" t="str">
        <f ca="true">+IF(OFFSET('Hygiene Data'!$E$13,0,10*ROW('Hygiene Data'!E117))="","",OFFSET('Hygiene Data'!$E$13,0,10*ROW('Hygiene Data'!E117)))</f>
        <v/>
      </c>
      <c r="DU123" s="297" t="str">
        <f ca="true">+IF(OFFSET('Hygiene Data'!$F$11,0,10*ROW('Hygiene Data'!F117))="","",OFFSET('Hygiene Data'!$F$11,0,10*ROW('Hygiene Data'!F117)))</f>
        <v/>
      </c>
      <c r="DV123" s="297" t="str">
        <f ca="true">+IF(OFFSET('Hygiene Data'!$F$12,0,10*ROW('Hygiene Data'!F117))="","",OFFSET('Hygiene Data'!$F$12,0,10*ROW('Hygiene Data'!F117)))</f>
        <v/>
      </c>
      <c r="DW123" s="297" t="str">
        <f ca="true">+IF(OFFSET('Hygiene Data'!$F$13,0,10*ROW('Hygiene Data'!F117))="","",OFFSET('Hygiene Data'!$F$13,0,10*ROW('Hygiene Data'!F117)))</f>
        <v/>
      </c>
      <c r="DX123" s="297" t="str">
        <f ca="true">+IF(OFFSET('Hygiene Data'!$G$11,0,10*ROW('Hygiene Data'!G117))="","",OFFSET('Hygiene Data'!$G$11,0,10*ROW('Hygiene Data'!G117)))</f>
        <v/>
      </c>
      <c r="DY123" s="297" t="str">
        <f ca="true">+IF(OFFSET('Hygiene Data'!$G$12,0,10*ROW('Hygiene Data'!G117))="","",OFFSET('Hygiene Data'!$G$12,0,10*ROW('Hygiene Data'!G117)))</f>
        <v/>
      </c>
      <c r="DZ123" s="297" t="str">
        <f ca="true">+IF(OFFSET('Hygiene Data'!$G$13,0,10*ROW('Hygiene Data'!G117))="","",OFFSET('Hygiene Data'!$G$13,0,10*ROW('Hygiene Data'!G117)))</f>
        <v/>
      </c>
      <c r="EA123" s="297" t="str">
        <f ca="true">+IF(OFFSET('Hygiene Data'!$H$11,0,10*ROW('Hygiene Data'!H117))="","",OFFSET('Hygiene Data'!$H$11,0,10*ROW('Hygiene Data'!H117)))</f>
        <v/>
      </c>
      <c r="EB123" s="297" t="str">
        <f ca="true">+IF(OFFSET('Hygiene Data'!$H$12,0,10*ROW('Hygiene Data'!H117))="","",OFFSET('Hygiene Data'!$H$12,0,10*ROW('Hygiene Data'!H117)))</f>
        <v/>
      </c>
      <c r="EC123" s="297" t="str">
        <f ca="true">+IF(OFFSET('Hygiene Data'!$H$13,0,10*ROW('Hygiene Data'!H117))="","",OFFSET('Hygiene Data'!$H$13,0,10*ROW('Hygiene Data'!H117)))</f>
        <v/>
      </c>
      <c r="ED123" s="297" t="str">
        <f ca="true">+IF(OFFSET('Hygiene Data'!$I$11,0,10*ROW('Hygiene Data'!I117))="","",OFFSET('Hygiene Data'!$I$11,0,10*ROW('Hygiene Data'!I117)))</f>
        <v/>
      </c>
      <c r="EE123" s="297" t="str">
        <f ca="true">+IF(OFFSET('Hygiene Data'!$I$12,0,10*ROW('Hygiene Data'!I117))="","",OFFSET('Hygiene Data'!$I$12,0,10*ROW('Hygiene Data'!I117)))</f>
        <v/>
      </c>
      <c r="EF123" s="297"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53"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97"/>
      <c r="BS124" s="297" t="str">
        <f ca="true">+IF(OFFSET('Water Data'!$D$27,0,10*ROW('Water Data'!D118))="","",OFFSET('Water Data'!$D$27,0,10*ROW('Water Data'!D118)))</f>
        <v/>
      </c>
      <c r="BT124" s="297" t="str">
        <f ca="true">+IF(OFFSET('Water Data'!$D$28,0,10*ROW('Water Data'!D118))="","",OFFSET('Water Data'!$D$28,0,10*ROW('Water Data'!D118)))</f>
        <v/>
      </c>
      <c r="BU124" s="297" t="str">
        <f ca="true">+IF(OFFSET('Water Data'!$D$29,0,10*ROW('Water Data'!D118))="","",OFFSET('Water Data'!$D$29,0,10*ROW('Water Data'!D118)))</f>
        <v/>
      </c>
      <c r="BV124" s="297" t="str">
        <f ca="true">+IF(OFFSET('Water Data'!$E$27,0,10*ROW('Water Data'!E118))="","",OFFSET('Water Data'!$E$27,0,10*ROW('Water Data'!E118)))</f>
        <v/>
      </c>
      <c r="BW124" s="297" t="str">
        <f ca="true">+IF(OFFSET('Water Data'!$E$28,0,10*ROW('Water Data'!E118))="","",OFFSET('Water Data'!$E$28,0,10*ROW('Water Data'!E118)))</f>
        <v/>
      </c>
      <c r="BX124" s="297" t="str">
        <f ca="true">+IF(OFFSET('Water Data'!$E$29,0,10*ROW('Water Data'!E118))="","",OFFSET('Water Data'!$E$29,0,10*ROW('Water Data'!E118)))</f>
        <v/>
      </c>
      <c r="BY124" s="297" t="str">
        <f ca="true">+IF(OFFSET('Water Data'!$F$27,0,10*ROW('Water Data'!F118))="","",OFFSET('Water Data'!$F$27,0,10*ROW('Water Data'!F118)))</f>
        <v/>
      </c>
      <c r="BZ124" s="297" t="str">
        <f ca="true">+IF(OFFSET('Water Data'!$F$28,0,10*ROW('Water Data'!F118))="","",OFFSET('Water Data'!$F$28,0,10*ROW('Water Data'!F118)))</f>
        <v/>
      </c>
      <c r="CA124" s="297" t="str">
        <f ca="true">+IF(OFFSET('Water Data'!$F$29,0,10*ROW('Water Data'!F118))="","",OFFSET('Water Data'!$F$29,0,10*ROW('Water Data'!F118)))</f>
        <v/>
      </c>
      <c r="CB124" s="297" t="str">
        <f ca="true">+IF(OFFSET('Water Data'!$G$27,0,10*ROW('Water Data'!G118))="","",OFFSET('Water Data'!$G$27,0,10*ROW('Water Data'!G118)))</f>
        <v/>
      </c>
      <c r="CC124" s="297" t="str">
        <f ca="true">+IF(OFFSET('Water Data'!$G$28,0,10*ROW('Water Data'!G118))="","",OFFSET('Water Data'!$G$28,0,10*ROW('Water Data'!G118)))</f>
        <v/>
      </c>
      <c r="CD124" s="297" t="str">
        <f ca="true">+IF(OFFSET('Water Data'!$G$29,0,10*ROW('Water Data'!G118))="","",OFFSET('Water Data'!$G$29,0,10*ROW('Water Data'!G118)))</f>
        <v/>
      </c>
      <c r="CE124" s="297" t="str">
        <f ca="true">+IF(OFFSET('Water Data'!$H$27,0,10*ROW('Water Data'!H118))="","",OFFSET('Water Data'!$H$27,0,10*ROW('Water Data'!H118)))</f>
        <v/>
      </c>
      <c r="CF124" s="297" t="str">
        <f ca="true">+IF(OFFSET('Water Data'!$H$28,0,10*ROW('Water Data'!H118))="","",OFFSET('Water Data'!$H$28,0,10*ROW('Water Data'!H118)))</f>
        <v/>
      </c>
      <c r="CG124" s="297" t="str">
        <f ca="true">+IF(OFFSET('Water Data'!$H$29,0,10*ROW('Water Data'!H118))="","",OFFSET('Water Data'!$H$29,0,10*ROW('Water Data'!H118)))</f>
        <v/>
      </c>
      <c r="CH124" s="297" t="str">
        <f ca="true">+IF(OFFSET('Water Data'!$I$27,0,10*ROW('Water Data'!I118))="","",OFFSET('Water Data'!$I$27,0,10*ROW('Water Data'!I118)))</f>
        <v/>
      </c>
      <c r="CI124" s="297" t="str">
        <f ca="true">+IF(OFFSET('Water Data'!$I$28,0,10*ROW('Water Data'!I118))="","",OFFSET('Water Data'!$I$28,0,10*ROW('Water Data'!I118)))</f>
        <v/>
      </c>
      <c r="CJ124" s="297" t="str">
        <f ca="true">+IF(OFFSET('Water Data'!$I$29,0,10*ROW('Water Data'!I118))="","",OFFSET('Water Data'!$I$29,0,10*ROW('Water Data'!I118)))</f>
        <v/>
      </c>
      <c r="CK124" s="297" t="str">
        <f ca="true">+IF(OFFSET('Sanitation Data'!$D$28,0,10*ROW('Sanitation Data'!D118))="","",OFFSET('Sanitation Data'!$D$28,0,10*ROW('Sanitation Data'!D118)))</f>
        <v/>
      </c>
      <c r="CL124" s="297" t="str">
        <f ca="true">+IF(OFFSET('Sanitation Data'!$D$29,0,10*ROW('Sanitation Data'!D118))="","",OFFSET('Sanitation Data'!$D$29,0,10*ROW('Sanitation Data'!D118)))</f>
        <v/>
      </c>
      <c r="CM124" s="297" t="str">
        <f ca="true">+IF(OFFSET('Sanitation Data'!$D$30,0,10*ROW('Sanitation Data'!D118))="","",OFFSET('Sanitation Data'!$D$30,0,10*ROW('Sanitation Data'!D118)))</f>
        <v/>
      </c>
      <c r="CN124" s="297" t="str">
        <f ca="true">+IF(OFFSET('Sanitation Data'!$D$31,0,10*ROW('Sanitation Data'!D118))="","",OFFSET('Sanitation Data'!$D$31,0,10*ROW('Sanitation Data'!D118)))</f>
        <v/>
      </c>
      <c r="CO124" s="297" t="str">
        <f ca="true">+IF(OFFSET('Sanitation Data'!$D$32,0,10*ROW('Sanitation Data'!D118))="","",OFFSET('Sanitation Data'!$D$32,0,10*ROW('Sanitation Data'!D118)))</f>
        <v/>
      </c>
      <c r="CP124" s="297" t="str">
        <f ca="true">+IF(OFFSET('Sanitation Data'!$E$28,0,10*ROW('Sanitation Data'!E118))="","",OFFSET('Sanitation Data'!$E$28,0,10*ROW('Sanitation Data'!E118)))</f>
        <v/>
      </c>
      <c r="CQ124" s="297" t="str">
        <f ca="true">+IF(OFFSET('Sanitation Data'!$E$29,0,10*ROW('Sanitation Data'!E118))="","",OFFSET('Sanitation Data'!$E$29,0,10*ROW('Sanitation Data'!E118)))</f>
        <v/>
      </c>
      <c r="CR124" s="297" t="str">
        <f ca="true">+IF(OFFSET('Sanitation Data'!$E$30,0,10*ROW('Sanitation Data'!E118))="","",OFFSET('Sanitation Data'!$E$30,0,10*ROW('Sanitation Data'!E118)))</f>
        <v/>
      </c>
      <c r="CS124" s="297" t="str">
        <f ca="true">+IF(OFFSET('Sanitation Data'!$E$31,0,10*ROW('Sanitation Data'!E118))="","",OFFSET('Sanitation Data'!$E$31,0,10*ROW('Sanitation Data'!E118)))</f>
        <v/>
      </c>
      <c r="CT124" s="297" t="str">
        <f ca="true">+IF(OFFSET('Sanitation Data'!$E$32,0,10*ROW('Sanitation Data'!E118))="","",OFFSET('Sanitation Data'!$E$32,0,10*ROW('Sanitation Data'!E118)))</f>
        <v/>
      </c>
      <c r="CU124" s="297" t="str">
        <f ca="true">+IF(OFFSET('Sanitation Data'!$F$28,0,10*ROW('Sanitation Data'!F118))="","",OFFSET('Sanitation Data'!$F$28,0,10*ROW('Sanitation Data'!F118)))</f>
        <v/>
      </c>
      <c r="CV124" s="297" t="str">
        <f ca="true">+IF(OFFSET('Sanitation Data'!$F$29,0,10*ROW('Sanitation Data'!F118))="","",OFFSET('Sanitation Data'!$F$29,0,10*ROW('Sanitation Data'!F118)))</f>
        <v/>
      </c>
      <c r="CW124" s="297" t="str">
        <f ca="true">+IF(OFFSET('Sanitation Data'!$F$30,0,10*ROW('Sanitation Data'!F118))="","",OFFSET('Sanitation Data'!$F$30,0,10*ROW('Sanitation Data'!F118)))</f>
        <v/>
      </c>
      <c r="CX124" s="297" t="str">
        <f ca="true">+IF(OFFSET('Sanitation Data'!$F$31,0,10*ROW('Sanitation Data'!F118))="","",OFFSET('Sanitation Data'!$F$31,0,10*ROW('Sanitation Data'!F118)))</f>
        <v/>
      </c>
      <c r="CY124" s="297" t="str">
        <f ca="true">+IF(OFFSET('Sanitation Data'!$F$32,0,10*ROW('Sanitation Data'!F118))="","",OFFSET('Sanitation Data'!$F$32,0,10*ROW('Sanitation Data'!F118)))</f>
        <v/>
      </c>
      <c r="CZ124" s="297" t="str">
        <f ca="true">+IF(OFFSET('Sanitation Data'!$G$28,0,10*ROW('Sanitation Data'!G118))="","",OFFSET('Sanitation Data'!$G$28,0,10*ROW('Sanitation Data'!G118)))</f>
        <v/>
      </c>
      <c r="DA124" s="297" t="str">
        <f ca="true">+IF(OFFSET('Sanitation Data'!$G$29,0,10*ROW('Sanitation Data'!G118))="","",OFFSET('Sanitation Data'!$G$29,0,10*ROW('Sanitation Data'!G118)))</f>
        <v/>
      </c>
      <c r="DB124" s="297" t="str">
        <f ca="true">+IF(OFFSET('Sanitation Data'!$G$30,0,10*ROW('Sanitation Data'!G118))="","",OFFSET('Sanitation Data'!$G$30,0,10*ROW('Sanitation Data'!G118)))</f>
        <v/>
      </c>
      <c r="DC124" s="297" t="str">
        <f ca="true">+IF(OFFSET('Sanitation Data'!$G$31,0,10*ROW('Sanitation Data'!G118))="","",OFFSET('Sanitation Data'!$G$31,0,10*ROW('Sanitation Data'!G118)))</f>
        <v/>
      </c>
      <c r="DD124" s="297" t="str">
        <f ca="true">+IF(OFFSET('Sanitation Data'!$G$32,0,10*ROW('Sanitation Data'!G118))="","",OFFSET('Sanitation Data'!$G$32,0,10*ROW('Sanitation Data'!G118)))</f>
        <v/>
      </c>
      <c r="DE124" s="297" t="str">
        <f ca="true">+IF(OFFSET('Sanitation Data'!$H$28,0,10*ROW('Sanitation Data'!H118))="","",OFFSET('Sanitation Data'!$H$28,0,10*ROW('Sanitation Data'!H118)))</f>
        <v/>
      </c>
      <c r="DF124" s="297" t="str">
        <f ca="true">+IF(OFFSET('Sanitation Data'!$H$29,0,10*ROW('Sanitation Data'!H118))="","",OFFSET('Sanitation Data'!$H$29,0,10*ROW('Sanitation Data'!H118)))</f>
        <v/>
      </c>
      <c r="DG124" s="297" t="str">
        <f ca="true">+IF(OFFSET('Sanitation Data'!$H$30,0,10*ROW('Sanitation Data'!H118))="","",OFFSET('Sanitation Data'!$H$30,0,10*ROW('Sanitation Data'!H118)))</f>
        <v/>
      </c>
      <c r="DH124" s="297" t="str">
        <f ca="true">+IF(OFFSET('Sanitation Data'!$H$31,0,10*ROW('Sanitation Data'!H118))="","",OFFSET('Sanitation Data'!$H$31,0,10*ROW('Sanitation Data'!H118)))</f>
        <v/>
      </c>
      <c r="DI124" s="297" t="str">
        <f ca="true">+IF(OFFSET('Sanitation Data'!$H$32,0,10*ROW('Sanitation Data'!H118))="","",OFFSET('Sanitation Data'!$H$32,0,10*ROW('Sanitation Data'!H118)))</f>
        <v/>
      </c>
      <c r="DJ124" s="297" t="str">
        <f ca="true">+IF(OFFSET('Sanitation Data'!$I$28,0,10*ROW('Sanitation Data'!I118))="","",OFFSET('Sanitation Data'!$I$28,0,10*ROW('Sanitation Data'!I118)))</f>
        <v/>
      </c>
      <c r="DK124" s="297" t="str">
        <f ca="true">+IF(OFFSET('Sanitation Data'!$I$29,0,10*ROW('Sanitation Data'!I118))="","",OFFSET('Sanitation Data'!$I$29,0,10*ROW('Sanitation Data'!I118)))</f>
        <v/>
      </c>
      <c r="DL124" s="297" t="str">
        <f ca="true">+IF(OFFSET('Sanitation Data'!$I$30,0,10*ROW('Sanitation Data'!I118))="","",OFFSET('Sanitation Data'!$I$30,0,10*ROW('Sanitation Data'!I118)))</f>
        <v/>
      </c>
      <c r="DM124" s="297" t="str">
        <f ca="true">+IF(OFFSET('Sanitation Data'!$I$31,0,10*ROW('Sanitation Data'!I118))="","",OFFSET('Sanitation Data'!$I$31,0,10*ROW('Sanitation Data'!I118)))</f>
        <v/>
      </c>
      <c r="DN124" s="297" t="str">
        <f ca="true">+IF(OFFSET('Sanitation Data'!$I$32,0,10*ROW('Sanitation Data'!I118))="","",OFFSET('Sanitation Data'!$I$32,0,10*ROW('Sanitation Data'!I118)))</f>
        <v/>
      </c>
      <c r="DO124" s="297" t="str">
        <f ca="true">+IF(OFFSET('Hygiene Data'!$D$11,0,10*ROW('Hygiene Data'!D118))="","",OFFSET('Hygiene Data'!$D$11,0,10*ROW('Hygiene Data'!D118)))</f>
        <v/>
      </c>
      <c r="DP124" s="297" t="str">
        <f ca="true">+IF(OFFSET('Hygiene Data'!$D$12,0,10*ROW('Hygiene Data'!D118))="","",OFFSET('Hygiene Data'!$D$12,0,10*ROW('Hygiene Data'!D118)))</f>
        <v/>
      </c>
      <c r="DQ124" s="297" t="str">
        <f ca="true">+IF(OFFSET('Hygiene Data'!$D$13,0,10*ROW('Hygiene Data'!D118))="","",OFFSET('Hygiene Data'!$D$13,0,10*ROW('Hygiene Data'!D118)))</f>
        <v/>
      </c>
      <c r="DR124" s="297" t="str">
        <f ca="true">+IF(OFFSET('Hygiene Data'!$E$11,0,10*ROW('Hygiene Data'!E118))="","",OFFSET('Hygiene Data'!$E$11,0,10*ROW('Hygiene Data'!E118)))</f>
        <v/>
      </c>
      <c r="DS124" s="297" t="str">
        <f ca="true">+IF(OFFSET('Hygiene Data'!$E$12,0,10*ROW('Hygiene Data'!E118))="","",OFFSET('Hygiene Data'!$E$12,0,10*ROW('Hygiene Data'!E118)))</f>
        <v/>
      </c>
      <c r="DT124" s="297" t="str">
        <f ca="true">+IF(OFFSET('Hygiene Data'!$E$13,0,10*ROW('Hygiene Data'!E118))="","",OFFSET('Hygiene Data'!$E$13,0,10*ROW('Hygiene Data'!E118)))</f>
        <v/>
      </c>
      <c r="DU124" s="297" t="str">
        <f ca="true">+IF(OFFSET('Hygiene Data'!$F$11,0,10*ROW('Hygiene Data'!F118))="","",OFFSET('Hygiene Data'!$F$11,0,10*ROW('Hygiene Data'!F118)))</f>
        <v/>
      </c>
      <c r="DV124" s="297" t="str">
        <f ca="true">+IF(OFFSET('Hygiene Data'!$F$12,0,10*ROW('Hygiene Data'!F118))="","",OFFSET('Hygiene Data'!$F$12,0,10*ROW('Hygiene Data'!F118)))</f>
        <v/>
      </c>
      <c r="DW124" s="297" t="str">
        <f ca="true">+IF(OFFSET('Hygiene Data'!$F$13,0,10*ROW('Hygiene Data'!F118))="","",OFFSET('Hygiene Data'!$F$13,0,10*ROW('Hygiene Data'!F118)))</f>
        <v/>
      </c>
      <c r="DX124" s="297" t="str">
        <f ca="true">+IF(OFFSET('Hygiene Data'!$G$11,0,10*ROW('Hygiene Data'!G118))="","",OFFSET('Hygiene Data'!$G$11,0,10*ROW('Hygiene Data'!G118)))</f>
        <v/>
      </c>
      <c r="DY124" s="297" t="str">
        <f ca="true">+IF(OFFSET('Hygiene Data'!$G$12,0,10*ROW('Hygiene Data'!G118))="","",OFFSET('Hygiene Data'!$G$12,0,10*ROW('Hygiene Data'!G118)))</f>
        <v/>
      </c>
      <c r="DZ124" s="297" t="str">
        <f ca="true">+IF(OFFSET('Hygiene Data'!$G$13,0,10*ROW('Hygiene Data'!G118))="","",OFFSET('Hygiene Data'!$G$13,0,10*ROW('Hygiene Data'!G118)))</f>
        <v/>
      </c>
      <c r="EA124" s="297" t="str">
        <f ca="true">+IF(OFFSET('Hygiene Data'!$H$11,0,10*ROW('Hygiene Data'!H118))="","",OFFSET('Hygiene Data'!$H$11,0,10*ROW('Hygiene Data'!H118)))</f>
        <v/>
      </c>
      <c r="EB124" s="297" t="str">
        <f ca="true">+IF(OFFSET('Hygiene Data'!$H$12,0,10*ROW('Hygiene Data'!H118))="","",OFFSET('Hygiene Data'!$H$12,0,10*ROW('Hygiene Data'!H118)))</f>
        <v/>
      </c>
      <c r="EC124" s="297" t="str">
        <f ca="true">+IF(OFFSET('Hygiene Data'!$H$13,0,10*ROW('Hygiene Data'!H118))="","",OFFSET('Hygiene Data'!$H$13,0,10*ROW('Hygiene Data'!H118)))</f>
        <v/>
      </c>
      <c r="ED124" s="297" t="str">
        <f ca="true">+IF(OFFSET('Hygiene Data'!$I$11,0,10*ROW('Hygiene Data'!I118))="","",OFFSET('Hygiene Data'!$I$11,0,10*ROW('Hygiene Data'!I118)))</f>
        <v/>
      </c>
      <c r="EE124" s="297" t="str">
        <f ca="true">+IF(OFFSET('Hygiene Data'!$I$12,0,10*ROW('Hygiene Data'!I118))="","",OFFSET('Hygiene Data'!$I$12,0,10*ROW('Hygiene Data'!I118)))</f>
        <v/>
      </c>
      <c r="EF124" s="297"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53"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97"/>
      <c r="BS125" s="297" t="str">
        <f ca="true">+IF(OFFSET('Water Data'!$D$27,0,10*ROW('Water Data'!D119))="","",OFFSET('Water Data'!$D$27,0,10*ROW('Water Data'!D119)))</f>
        <v/>
      </c>
      <c r="BT125" s="297" t="str">
        <f ca="true">+IF(OFFSET('Water Data'!$D$28,0,10*ROW('Water Data'!D119))="","",OFFSET('Water Data'!$D$28,0,10*ROW('Water Data'!D119)))</f>
        <v/>
      </c>
      <c r="BU125" s="297" t="str">
        <f ca="true">+IF(OFFSET('Water Data'!$D$29,0,10*ROW('Water Data'!D119))="","",OFFSET('Water Data'!$D$29,0,10*ROW('Water Data'!D119)))</f>
        <v/>
      </c>
      <c r="BV125" s="297" t="str">
        <f ca="true">+IF(OFFSET('Water Data'!$E$27,0,10*ROW('Water Data'!E119))="","",OFFSET('Water Data'!$E$27,0,10*ROW('Water Data'!E119)))</f>
        <v/>
      </c>
      <c r="BW125" s="297" t="str">
        <f ca="true">+IF(OFFSET('Water Data'!$E$28,0,10*ROW('Water Data'!E119))="","",OFFSET('Water Data'!$E$28,0,10*ROW('Water Data'!E119)))</f>
        <v/>
      </c>
      <c r="BX125" s="297" t="str">
        <f ca="true">+IF(OFFSET('Water Data'!$E$29,0,10*ROW('Water Data'!E119))="","",OFFSET('Water Data'!$E$29,0,10*ROW('Water Data'!E119)))</f>
        <v/>
      </c>
      <c r="BY125" s="297" t="str">
        <f ca="true">+IF(OFFSET('Water Data'!$F$27,0,10*ROW('Water Data'!F119))="","",OFFSET('Water Data'!$F$27,0,10*ROW('Water Data'!F119)))</f>
        <v/>
      </c>
      <c r="BZ125" s="297" t="str">
        <f ca="true">+IF(OFFSET('Water Data'!$F$28,0,10*ROW('Water Data'!F119))="","",OFFSET('Water Data'!$F$28,0,10*ROW('Water Data'!F119)))</f>
        <v/>
      </c>
      <c r="CA125" s="297" t="str">
        <f ca="true">+IF(OFFSET('Water Data'!$F$29,0,10*ROW('Water Data'!F119))="","",OFFSET('Water Data'!$F$29,0,10*ROW('Water Data'!F119)))</f>
        <v/>
      </c>
      <c r="CB125" s="297" t="str">
        <f ca="true">+IF(OFFSET('Water Data'!$G$27,0,10*ROW('Water Data'!G119))="","",OFFSET('Water Data'!$G$27,0,10*ROW('Water Data'!G119)))</f>
        <v/>
      </c>
      <c r="CC125" s="297" t="str">
        <f ca="true">+IF(OFFSET('Water Data'!$G$28,0,10*ROW('Water Data'!G119))="","",OFFSET('Water Data'!$G$28,0,10*ROW('Water Data'!G119)))</f>
        <v/>
      </c>
      <c r="CD125" s="297" t="str">
        <f ca="true">+IF(OFFSET('Water Data'!$G$29,0,10*ROW('Water Data'!G119))="","",OFFSET('Water Data'!$G$29,0,10*ROW('Water Data'!G119)))</f>
        <v/>
      </c>
      <c r="CE125" s="297" t="str">
        <f ca="true">+IF(OFFSET('Water Data'!$H$27,0,10*ROW('Water Data'!H119))="","",OFFSET('Water Data'!$H$27,0,10*ROW('Water Data'!H119)))</f>
        <v/>
      </c>
      <c r="CF125" s="297" t="str">
        <f ca="true">+IF(OFFSET('Water Data'!$H$28,0,10*ROW('Water Data'!H119))="","",OFFSET('Water Data'!$H$28,0,10*ROW('Water Data'!H119)))</f>
        <v/>
      </c>
      <c r="CG125" s="297" t="str">
        <f ca="true">+IF(OFFSET('Water Data'!$H$29,0,10*ROW('Water Data'!H119))="","",OFFSET('Water Data'!$H$29,0,10*ROW('Water Data'!H119)))</f>
        <v/>
      </c>
      <c r="CH125" s="297" t="str">
        <f ca="true">+IF(OFFSET('Water Data'!$I$27,0,10*ROW('Water Data'!I119))="","",OFFSET('Water Data'!$I$27,0,10*ROW('Water Data'!I119)))</f>
        <v/>
      </c>
      <c r="CI125" s="297" t="str">
        <f ca="true">+IF(OFFSET('Water Data'!$I$28,0,10*ROW('Water Data'!I119))="","",OFFSET('Water Data'!$I$28,0,10*ROW('Water Data'!I119)))</f>
        <v/>
      </c>
      <c r="CJ125" s="297" t="str">
        <f ca="true">+IF(OFFSET('Water Data'!$I$29,0,10*ROW('Water Data'!I119))="","",OFFSET('Water Data'!$I$29,0,10*ROW('Water Data'!I119)))</f>
        <v/>
      </c>
      <c r="CK125" s="297" t="str">
        <f ca="true">+IF(OFFSET('Sanitation Data'!$D$28,0,10*ROW('Sanitation Data'!D119))="","",OFFSET('Sanitation Data'!$D$28,0,10*ROW('Sanitation Data'!D119)))</f>
        <v/>
      </c>
      <c r="CL125" s="297" t="str">
        <f ca="true">+IF(OFFSET('Sanitation Data'!$D$29,0,10*ROW('Sanitation Data'!D119))="","",OFFSET('Sanitation Data'!$D$29,0,10*ROW('Sanitation Data'!D119)))</f>
        <v/>
      </c>
      <c r="CM125" s="297" t="str">
        <f ca="true">+IF(OFFSET('Sanitation Data'!$D$30,0,10*ROW('Sanitation Data'!D119))="","",OFFSET('Sanitation Data'!$D$30,0,10*ROW('Sanitation Data'!D119)))</f>
        <v/>
      </c>
      <c r="CN125" s="297" t="str">
        <f ca="true">+IF(OFFSET('Sanitation Data'!$D$31,0,10*ROW('Sanitation Data'!D119))="","",OFFSET('Sanitation Data'!$D$31,0,10*ROW('Sanitation Data'!D119)))</f>
        <v/>
      </c>
      <c r="CO125" s="297" t="str">
        <f ca="true">+IF(OFFSET('Sanitation Data'!$D$32,0,10*ROW('Sanitation Data'!D119))="","",OFFSET('Sanitation Data'!$D$32,0,10*ROW('Sanitation Data'!D119)))</f>
        <v/>
      </c>
      <c r="CP125" s="297" t="str">
        <f ca="true">+IF(OFFSET('Sanitation Data'!$E$28,0,10*ROW('Sanitation Data'!E119))="","",OFFSET('Sanitation Data'!$E$28,0,10*ROW('Sanitation Data'!E119)))</f>
        <v/>
      </c>
      <c r="CQ125" s="297" t="str">
        <f ca="true">+IF(OFFSET('Sanitation Data'!$E$29,0,10*ROW('Sanitation Data'!E119))="","",OFFSET('Sanitation Data'!$E$29,0,10*ROW('Sanitation Data'!E119)))</f>
        <v/>
      </c>
      <c r="CR125" s="297" t="str">
        <f ca="true">+IF(OFFSET('Sanitation Data'!$E$30,0,10*ROW('Sanitation Data'!E119))="","",OFFSET('Sanitation Data'!$E$30,0,10*ROW('Sanitation Data'!E119)))</f>
        <v/>
      </c>
      <c r="CS125" s="297" t="str">
        <f ca="true">+IF(OFFSET('Sanitation Data'!$E$31,0,10*ROW('Sanitation Data'!E119))="","",OFFSET('Sanitation Data'!$E$31,0,10*ROW('Sanitation Data'!E119)))</f>
        <v/>
      </c>
      <c r="CT125" s="297" t="str">
        <f ca="true">+IF(OFFSET('Sanitation Data'!$E$32,0,10*ROW('Sanitation Data'!E119))="","",OFFSET('Sanitation Data'!$E$32,0,10*ROW('Sanitation Data'!E119)))</f>
        <v/>
      </c>
      <c r="CU125" s="297" t="str">
        <f ca="true">+IF(OFFSET('Sanitation Data'!$F$28,0,10*ROW('Sanitation Data'!F119))="","",OFFSET('Sanitation Data'!$F$28,0,10*ROW('Sanitation Data'!F119)))</f>
        <v/>
      </c>
      <c r="CV125" s="297" t="str">
        <f ca="true">+IF(OFFSET('Sanitation Data'!$F$29,0,10*ROW('Sanitation Data'!F119))="","",OFFSET('Sanitation Data'!$F$29,0,10*ROW('Sanitation Data'!F119)))</f>
        <v/>
      </c>
      <c r="CW125" s="297" t="str">
        <f ca="true">+IF(OFFSET('Sanitation Data'!$F$30,0,10*ROW('Sanitation Data'!F119))="","",OFFSET('Sanitation Data'!$F$30,0,10*ROW('Sanitation Data'!F119)))</f>
        <v/>
      </c>
      <c r="CX125" s="297" t="str">
        <f ca="true">+IF(OFFSET('Sanitation Data'!$F$31,0,10*ROW('Sanitation Data'!F119))="","",OFFSET('Sanitation Data'!$F$31,0,10*ROW('Sanitation Data'!F119)))</f>
        <v/>
      </c>
      <c r="CY125" s="297" t="str">
        <f ca="true">+IF(OFFSET('Sanitation Data'!$F$32,0,10*ROW('Sanitation Data'!F119))="","",OFFSET('Sanitation Data'!$F$32,0,10*ROW('Sanitation Data'!F119)))</f>
        <v/>
      </c>
      <c r="CZ125" s="297" t="str">
        <f ca="true">+IF(OFFSET('Sanitation Data'!$G$28,0,10*ROW('Sanitation Data'!G119))="","",OFFSET('Sanitation Data'!$G$28,0,10*ROW('Sanitation Data'!G119)))</f>
        <v/>
      </c>
      <c r="DA125" s="297" t="str">
        <f ca="true">+IF(OFFSET('Sanitation Data'!$G$29,0,10*ROW('Sanitation Data'!G119))="","",OFFSET('Sanitation Data'!$G$29,0,10*ROW('Sanitation Data'!G119)))</f>
        <v/>
      </c>
      <c r="DB125" s="297" t="str">
        <f ca="true">+IF(OFFSET('Sanitation Data'!$G$30,0,10*ROW('Sanitation Data'!G119))="","",OFFSET('Sanitation Data'!$G$30,0,10*ROW('Sanitation Data'!G119)))</f>
        <v/>
      </c>
      <c r="DC125" s="297" t="str">
        <f ca="true">+IF(OFFSET('Sanitation Data'!$G$31,0,10*ROW('Sanitation Data'!G119))="","",OFFSET('Sanitation Data'!$G$31,0,10*ROW('Sanitation Data'!G119)))</f>
        <v/>
      </c>
      <c r="DD125" s="297" t="str">
        <f ca="true">+IF(OFFSET('Sanitation Data'!$G$32,0,10*ROW('Sanitation Data'!G119))="","",OFFSET('Sanitation Data'!$G$32,0,10*ROW('Sanitation Data'!G119)))</f>
        <v/>
      </c>
      <c r="DE125" s="297" t="str">
        <f ca="true">+IF(OFFSET('Sanitation Data'!$H$28,0,10*ROW('Sanitation Data'!H119))="","",OFFSET('Sanitation Data'!$H$28,0,10*ROW('Sanitation Data'!H119)))</f>
        <v/>
      </c>
      <c r="DF125" s="297" t="str">
        <f ca="true">+IF(OFFSET('Sanitation Data'!$H$29,0,10*ROW('Sanitation Data'!H119))="","",OFFSET('Sanitation Data'!$H$29,0,10*ROW('Sanitation Data'!H119)))</f>
        <v/>
      </c>
      <c r="DG125" s="297" t="str">
        <f ca="true">+IF(OFFSET('Sanitation Data'!$H$30,0,10*ROW('Sanitation Data'!H119))="","",OFFSET('Sanitation Data'!$H$30,0,10*ROW('Sanitation Data'!H119)))</f>
        <v/>
      </c>
      <c r="DH125" s="297" t="str">
        <f ca="true">+IF(OFFSET('Sanitation Data'!$H$31,0,10*ROW('Sanitation Data'!H119))="","",OFFSET('Sanitation Data'!$H$31,0,10*ROW('Sanitation Data'!H119)))</f>
        <v/>
      </c>
      <c r="DI125" s="297" t="str">
        <f ca="true">+IF(OFFSET('Sanitation Data'!$H$32,0,10*ROW('Sanitation Data'!H119))="","",OFFSET('Sanitation Data'!$H$32,0,10*ROW('Sanitation Data'!H119)))</f>
        <v/>
      </c>
      <c r="DJ125" s="297" t="str">
        <f ca="true">+IF(OFFSET('Sanitation Data'!$I$28,0,10*ROW('Sanitation Data'!I119))="","",OFFSET('Sanitation Data'!$I$28,0,10*ROW('Sanitation Data'!I119)))</f>
        <v/>
      </c>
      <c r="DK125" s="297" t="str">
        <f ca="true">+IF(OFFSET('Sanitation Data'!$I$29,0,10*ROW('Sanitation Data'!I119))="","",OFFSET('Sanitation Data'!$I$29,0,10*ROW('Sanitation Data'!I119)))</f>
        <v/>
      </c>
      <c r="DL125" s="297" t="str">
        <f ca="true">+IF(OFFSET('Sanitation Data'!$I$30,0,10*ROW('Sanitation Data'!I119))="","",OFFSET('Sanitation Data'!$I$30,0,10*ROW('Sanitation Data'!I119)))</f>
        <v/>
      </c>
      <c r="DM125" s="297" t="str">
        <f ca="true">+IF(OFFSET('Sanitation Data'!$I$31,0,10*ROW('Sanitation Data'!I119))="","",OFFSET('Sanitation Data'!$I$31,0,10*ROW('Sanitation Data'!I119)))</f>
        <v/>
      </c>
      <c r="DN125" s="297" t="str">
        <f ca="true">+IF(OFFSET('Sanitation Data'!$I$32,0,10*ROW('Sanitation Data'!I119))="","",OFFSET('Sanitation Data'!$I$32,0,10*ROW('Sanitation Data'!I119)))</f>
        <v/>
      </c>
      <c r="DO125" s="297" t="str">
        <f ca="true">+IF(OFFSET('Hygiene Data'!$D$11,0,10*ROW('Hygiene Data'!D119))="","",OFFSET('Hygiene Data'!$D$11,0,10*ROW('Hygiene Data'!D119)))</f>
        <v/>
      </c>
      <c r="DP125" s="297" t="str">
        <f ca="true">+IF(OFFSET('Hygiene Data'!$D$12,0,10*ROW('Hygiene Data'!D119))="","",OFFSET('Hygiene Data'!$D$12,0,10*ROW('Hygiene Data'!D119)))</f>
        <v/>
      </c>
      <c r="DQ125" s="297" t="str">
        <f ca="true">+IF(OFFSET('Hygiene Data'!$D$13,0,10*ROW('Hygiene Data'!D119))="","",OFFSET('Hygiene Data'!$D$13,0,10*ROW('Hygiene Data'!D119)))</f>
        <v/>
      </c>
      <c r="DR125" s="297" t="str">
        <f ca="true">+IF(OFFSET('Hygiene Data'!$E$11,0,10*ROW('Hygiene Data'!E119))="","",OFFSET('Hygiene Data'!$E$11,0,10*ROW('Hygiene Data'!E119)))</f>
        <v/>
      </c>
      <c r="DS125" s="297" t="str">
        <f ca="true">+IF(OFFSET('Hygiene Data'!$E$12,0,10*ROW('Hygiene Data'!E119))="","",OFFSET('Hygiene Data'!$E$12,0,10*ROW('Hygiene Data'!E119)))</f>
        <v/>
      </c>
      <c r="DT125" s="297" t="str">
        <f ca="true">+IF(OFFSET('Hygiene Data'!$E$13,0,10*ROW('Hygiene Data'!E119))="","",OFFSET('Hygiene Data'!$E$13,0,10*ROW('Hygiene Data'!E119)))</f>
        <v/>
      </c>
      <c r="DU125" s="297" t="str">
        <f ca="true">+IF(OFFSET('Hygiene Data'!$F$11,0,10*ROW('Hygiene Data'!F119))="","",OFFSET('Hygiene Data'!$F$11,0,10*ROW('Hygiene Data'!F119)))</f>
        <v/>
      </c>
      <c r="DV125" s="297" t="str">
        <f ca="true">+IF(OFFSET('Hygiene Data'!$F$12,0,10*ROW('Hygiene Data'!F119))="","",OFFSET('Hygiene Data'!$F$12,0,10*ROW('Hygiene Data'!F119)))</f>
        <v/>
      </c>
      <c r="DW125" s="297" t="str">
        <f ca="true">+IF(OFFSET('Hygiene Data'!$F$13,0,10*ROW('Hygiene Data'!F119))="","",OFFSET('Hygiene Data'!$F$13,0,10*ROW('Hygiene Data'!F119)))</f>
        <v/>
      </c>
      <c r="DX125" s="297" t="str">
        <f ca="true">+IF(OFFSET('Hygiene Data'!$G$11,0,10*ROW('Hygiene Data'!G119))="","",OFFSET('Hygiene Data'!$G$11,0,10*ROW('Hygiene Data'!G119)))</f>
        <v/>
      </c>
      <c r="DY125" s="297" t="str">
        <f ca="true">+IF(OFFSET('Hygiene Data'!$G$12,0,10*ROW('Hygiene Data'!G119))="","",OFFSET('Hygiene Data'!$G$12,0,10*ROW('Hygiene Data'!G119)))</f>
        <v/>
      </c>
      <c r="DZ125" s="297" t="str">
        <f ca="true">+IF(OFFSET('Hygiene Data'!$G$13,0,10*ROW('Hygiene Data'!G119))="","",OFFSET('Hygiene Data'!$G$13,0,10*ROW('Hygiene Data'!G119)))</f>
        <v/>
      </c>
      <c r="EA125" s="297" t="str">
        <f ca="true">+IF(OFFSET('Hygiene Data'!$H$11,0,10*ROW('Hygiene Data'!H119))="","",OFFSET('Hygiene Data'!$H$11,0,10*ROW('Hygiene Data'!H119)))</f>
        <v/>
      </c>
      <c r="EB125" s="297" t="str">
        <f ca="true">+IF(OFFSET('Hygiene Data'!$H$12,0,10*ROW('Hygiene Data'!H119))="","",OFFSET('Hygiene Data'!$H$12,0,10*ROW('Hygiene Data'!H119)))</f>
        <v/>
      </c>
      <c r="EC125" s="297" t="str">
        <f ca="true">+IF(OFFSET('Hygiene Data'!$H$13,0,10*ROW('Hygiene Data'!H119))="","",OFFSET('Hygiene Data'!$H$13,0,10*ROW('Hygiene Data'!H119)))</f>
        <v/>
      </c>
      <c r="ED125" s="297" t="str">
        <f ca="true">+IF(OFFSET('Hygiene Data'!$I$11,0,10*ROW('Hygiene Data'!I119))="","",OFFSET('Hygiene Data'!$I$11,0,10*ROW('Hygiene Data'!I119)))</f>
        <v/>
      </c>
      <c r="EE125" s="297" t="str">
        <f ca="true">+IF(OFFSET('Hygiene Data'!$I$12,0,10*ROW('Hygiene Data'!I119))="","",OFFSET('Hygiene Data'!$I$12,0,10*ROW('Hygiene Data'!I119)))</f>
        <v/>
      </c>
      <c r="EF125" s="297"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53"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97"/>
      <c r="BS126" s="297" t="str">
        <f ca="true">+IF(OFFSET('Water Data'!$D$27,0,10*ROW('Water Data'!D120))="","",OFFSET('Water Data'!$D$27,0,10*ROW('Water Data'!D120)))</f>
        <v/>
      </c>
      <c r="BT126" s="297" t="str">
        <f ca="true">+IF(OFFSET('Water Data'!$D$28,0,10*ROW('Water Data'!D120))="","",OFFSET('Water Data'!$D$28,0,10*ROW('Water Data'!D120)))</f>
        <v/>
      </c>
      <c r="BU126" s="297" t="str">
        <f ca="true">+IF(OFFSET('Water Data'!$D$29,0,10*ROW('Water Data'!D120))="","",OFFSET('Water Data'!$D$29,0,10*ROW('Water Data'!D120)))</f>
        <v/>
      </c>
      <c r="BV126" s="297" t="str">
        <f ca="true">+IF(OFFSET('Water Data'!$E$27,0,10*ROW('Water Data'!E120))="","",OFFSET('Water Data'!$E$27,0,10*ROW('Water Data'!E120)))</f>
        <v/>
      </c>
      <c r="BW126" s="297" t="str">
        <f ca="true">+IF(OFFSET('Water Data'!$E$28,0,10*ROW('Water Data'!E120))="","",OFFSET('Water Data'!$E$28,0,10*ROW('Water Data'!E120)))</f>
        <v/>
      </c>
      <c r="BX126" s="297" t="str">
        <f ca="true">+IF(OFFSET('Water Data'!$E$29,0,10*ROW('Water Data'!E120))="","",OFFSET('Water Data'!$E$29,0,10*ROW('Water Data'!E120)))</f>
        <v/>
      </c>
      <c r="BY126" s="297" t="str">
        <f ca="true">+IF(OFFSET('Water Data'!$F$27,0,10*ROW('Water Data'!F120))="","",OFFSET('Water Data'!$F$27,0,10*ROW('Water Data'!F120)))</f>
        <v/>
      </c>
      <c r="BZ126" s="297" t="str">
        <f ca="true">+IF(OFFSET('Water Data'!$F$28,0,10*ROW('Water Data'!F120))="","",OFFSET('Water Data'!$F$28,0,10*ROW('Water Data'!F120)))</f>
        <v/>
      </c>
      <c r="CA126" s="297" t="str">
        <f ca="true">+IF(OFFSET('Water Data'!$F$29,0,10*ROW('Water Data'!F120))="","",OFFSET('Water Data'!$F$29,0,10*ROW('Water Data'!F120)))</f>
        <v/>
      </c>
      <c r="CB126" s="297" t="str">
        <f ca="true">+IF(OFFSET('Water Data'!$G$27,0,10*ROW('Water Data'!G120))="","",OFFSET('Water Data'!$G$27,0,10*ROW('Water Data'!G120)))</f>
        <v/>
      </c>
      <c r="CC126" s="297" t="str">
        <f ca="true">+IF(OFFSET('Water Data'!$G$28,0,10*ROW('Water Data'!G120))="","",OFFSET('Water Data'!$G$28,0,10*ROW('Water Data'!G120)))</f>
        <v/>
      </c>
      <c r="CD126" s="297" t="str">
        <f ca="true">+IF(OFFSET('Water Data'!$G$29,0,10*ROW('Water Data'!G120))="","",OFFSET('Water Data'!$G$29,0,10*ROW('Water Data'!G120)))</f>
        <v/>
      </c>
      <c r="CE126" s="297" t="str">
        <f ca="true">+IF(OFFSET('Water Data'!$H$27,0,10*ROW('Water Data'!H120))="","",OFFSET('Water Data'!$H$27,0,10*ROW('Water Data'!H120)))</f>
        <v/>
      </c>
      <c r="CF126" s="297" t="str">
        <f ca="true">+IF(OFFSET('Water Data'!$H$28,0,10*ROW('Water Data'!H120))="","",OFFSET('Water Data'!$H$28,0,10*ROW('Water Data'!H120)))</f>
        <v/>
      </c>
      <c r="CG126" s="297" t="str">
        <f ca="true">+IF(OFFSET('Water Data'!$H$29,0,10*ROW('Water Data'!H120))="","",OFFSET('Water Data'!$H$29,0,10*ROW('Water Data'!H120)))</f>
        <v/>
      </c>
      <c r="CH126" s="297" t="str">
        <f ca="true">+IF(OFFSET('Water Data'!$I$27,0,10*ROW('Water Data'!I120))="","",OFFSET('Water Data'!$I$27,0,10*ROW('Water Data'!I120)))</f>
        <v/>
      </c>
      <c r="CI126" s="297" t="str">
        <f ca="true">+IF(OFFSET('Water Data'!$I$28,0,10*ROW('Water Data'!I120))="","",OFFSET('Water Data'!$I$28,0,10*ROW('Water Data'!I120)))</f>
        <v/>
      </c>
      <c r="CJ126" s="297" t="str">
        <f ca="true">+IF(OFFSET('Water Data'!$I$29,0,10*ROW('Water Data'!I120))="","",OFFSET('Water Data'!$I$29,0,10*ROW('Water Data'!I120)))</f>
        <v/>
      </c>
      <c r="CK126" s="297" t="str">
        <f ca="true">+IF(OFFSET('Sanitation Data'!$D$28,0,10*ROW('Sanitation Data'!D120))="","",OFFSET('Sanitation Data'!$D$28,0,10*ROW('Sanitation Data'!D120)))</f>
        <v/>
      </c>
      <c r="CL126" s="297" t="str">
        <f ca="true">+IF(OFFSET('Sanitation Data'!$D$29,0,10*ROW('Sanitation Data'!D120))="","",OFFSET('Sanitation Data'!$D$29,0,10*ROW('Sanitation Data'!D120)))</f>
        <v/>
      </c>
      <c r="CM126" s="297" t="str">
        <f ca="true">+IF(OFFSET('Sanitation Data'!$D$30,0,10*ROW('Sanitation Data'!D120))="","",OFFSET('Sanitation Data'!$D$30,0,10*ROW('Sanitation Data'!D120)))</f>
        <v/>
      </c>
      <c r="CN126" s="297" t="str">
        <f ca="true">+IF(OFFSET('Sanitation Data'!$D$31,0,10*ROW('Sanitation Data'!D120))="","",OFFSET('Sanitation Data'!$D$31,0,10*ROW('Sanitation Data'!D120)))</f>
        <v/>
      </c>
      <c r="CO126" s="297" t="str">
        <f ca="true">+IF(OFFSET('Sanitation Data'!$D$32,0,10*ROW('Sanitation Data'!D120))="","",OFFSET('Sanitation Data'!$D$32,0,10*ROW('Sanitation Data'!D120)))</f>
        <v/>
      </c>
      <c r="CP126" s="297" t="str">
        <f ca="true">+IF(OFFSET('Sanitation Data'!$E$28,0,10*ROW('Sanitation Data'!E120))="","",OFFSET('Sanitation Data'!$E$28,0,10*ROW('Sanitation Data'!E120)))</f>
        <v/>
      </c>
      <c r="CQ126" s="297" t="str">
        <f ca="true">+IF(OFFSET('Sanitation Data'!$E$29,0,10*ROW('Sanitation Data'!E120))="","",OFFSET('Sanitation Data'!$E$29,0,10*ROW('Sanitation Data'!E120)))</f>
        <v/>
      </c>
      <c r="CR126" s="297" t="str">
        <f ca="true">+IF(OFFSET('Sanitation Data'!$E$30,0,10*ROW('Sanitation Data'!E120))="","",OFFSET('Sanitation Data'!$E$30,0,10*ROW('Sanitation Data'!E120)))</f>
        <v/>
      </c>
      <c r="CS126" s="297" t="str">
        <f ca="true">+IF(OFFSET('Sanitation Data'!$E$31,0,10*ROW('Sanitation Data'!E120))="","",OFFSET('Sanitation Data'!$E$31,0,10*ROW('Sanitation Data'!E120)))</f>
        <v/>
      </c>
      <c r="CT126" s="297" t="str">
        <f ca="true">+IF(OFFSET('Sanitation Data'!$E$32,0,10*ROW('Sanitation Data'!E120))="","",OFFSET('Sanitation Data'!$E$32,0,10*ROW('Sanitation Data'!E120)))</f>
        <v/>
      </c>
      <c r="CU126" s="297" t="str">
        <f ca="true">+IF(OFFSET('Sanitation Data'!$F$28,0,10*ROW('Sanitation Data'!F120))="","",OFFSET('Sanitation Data'!$F$28,0,10*ROW('Sanitation Data'!F120)))</f>
        <v/>
      </c>
      <c r="CV126" s="297" t="str">
        <f ca="true">+IF(OFFSET('Sanitation Data'!$F$29,0,10*ROW('Sanitation Data'!F120))="","",OFFSET('Sanitation Data'!$F$29,0,10*ROW('Sanitation Data'!F120)))</f>
        <v/>
      </c>
      <c r="CW126" s="297" t="str">
        <f ca="true">+IF(OFFSET('Sanitation Data'!$F$30,0,10*ROW('Sanitation Data'!F120))="","",OFFSET('Sanitation Data'!$F$30,0,10*ROW('Sanitation Data'!F120)))</f>
        <v/>
      </c>
      <c r="CX126" s="297" t="str">
        <f ca="true">+IF(OFFSET('Sanitation Data'!$F$31,0,10*ROW('Sanitation Data'!F120))="","",OFFSET('Sanitation Data'!$F$31,0,10*ROW('Sanitation Data'!F120)))</f>
        <v/>
      </c>
      <c r="CY126" s="297" t="str">
        <f ca="true">+IF(OFFSET('Sanitation Data'!$F$32,0,10*ROW('Sanitation Data'!F120))="","",OFFSET('Sanitation Data'!$F$32,0,10*ROW('Sanitation Data'!F120)))</f>
        <v/>
      </c>
      <c r="CZ126" s="297" t="str">
        <f ca="true">+IF(OFFSET('Sanitation Data'!$G$28,0,10*ROW('Sanitation Data'!G120))="","",OFFSET('Sanitation Data'!$G$28,0,10*ROW('Sanitation Data'!G120)))</f>
        <v/>
      </c>
      <c r="DA126" s="297" t="str">
        <f ca="true">+IF(OFFSET('Sanitation Data'!$G$29,0,10*ROW('Sanitation Data'!G120))="","",OFFSET('Sanitation Data'!$G$29,0,10*ROW('Sanitation Data'!G120)))</f>
        <v/>
      </c>
      <c r="DB126" s="297" t="str">
        <f ca="true">+IF(OFFSET('Sanitation Data'!$G$30,0,10*ROW('Sanitation Data'!G120))="","",OFFSET('Sanitation Data'!$G$30,0,10*ROW('Sanitation Data'!G120)))</f>
        <v/>
      </c>
      <c r="DC126" s="297" t="str">
        <f ca="true">+IF(OFFSET('Sanitation Data'!$G$31,0,10*ROW('Sanitation Data'!G120))="","",OFFSET('Sanitation Data'!$G$31,0,10*ROW('Sanitation Data'!G120)))</f>
        <v/>
      </c>
      <c r="DD126" s="297" t="str">
        <f ca="true">+IF(OFFSET('Sanitation Data'!$G$32,0,10*ROW('Sanitation Data'!G120))="","",OFFSET('Sanitation Data'!$G$32,0,10*ROW('Sanitation Data'!G120)))</f>
        <v/>
      </c>
      <c r="DE126" s="297" t="str">
        <f ca="true">+IF(OFFSET('Sanitation Data'!$H$28,0,10*ROW('Sanitation Data'!H120))="","",OFFSET('Sanitation Data'!$H$28,0,10*ROW('Sanitation Data'!H120)))</f>
        <v/>
      </c>
      <c r="DF126" s="297" t="str">
        <f ca="true">+IF(OFFSET('Sanitation Data'!$H$29,0,10*ROW('Sanitation Data'!H120))="","",OFFSET('Sanitation Data'!$H$29,0,10*ROW('Sanitation Data'!H120)))</f>
        <v/>
      </c>
      <c r="DG126" s="297" t="str">
        <f ca="true">+IF(OFFSET('Sanitation Data'!$H$30,0,10*ROW('Sanitation Data'!H120))="","",OFFSET('Sanitation Data'!$H$30,0,10*ROW('Sanitation Data'!H120)))</f>
        <v/>
      </c>
      <c r="DH126" s="297" t="str">
        <f ca="true">+IF(OFFSET('Sanitation Data'!$H$31,0,10*ROW('Sanitation Data'!H120))="","",OFFSET('Sanitation Data'!$H$31,0,10*ROW('Sanitation Data'!H120)))</f>
        <v/>
      </c>
      <c r="DI126" s="297" t="str">
        <f ca="true">+IF(OFFSET('Sanitation Data'!$H$32,0,10*ROW('Sanitation Data'!H120))="","",OFFSET('Sanitation Data'!$H$32,0,10*ROW('Sanitation Data'!H120)))</f>
        <v/>
      </c>
      <c r="DJ126" s="297" t="str">
        <f ca="true">+IF(OFFSET('Sanitation Data'!$I$28,0,10*ROW('Sanitation Data'!I120))="","",OFFSET('Sanitation Data'!$I$28,0,10*ROW('Sanitation Data'!I120)))</f>
        <v/>
      </c>
      <c r="DK126" s="297" t="str">
        <f ca="true">+IF(OFFSET('Sanitation Data'!$I$29,0,10*ROW('Sanitation Data'!I120))="","",OFFSET('Sanitation Data'!$I$29,0,10*ROW('Sanitation Data'!I120)))</f>
        <v/>
      </c>
      <c r="DL126" s="297" t="str">
        <f ca="true">+IF(OFFSET('Sanitation Data'!$I$30,0,10*ROW('Sanitation Data'!I120))="","",OFFSET('Sanitation Data'!$I$30,0,10*ROW('Sanitation Data'!I120)))</f>
        <v/>
      </c>
      <c r="DM126" s="297" t="str">
        <f ca="true">+IF(OFFSET('Sanitation Data'!$I$31,0,10*ROW('Sanitation Data'!I120))="","",OFFSET('Sanitation Data'!$I$31,0,10*ROW('Sanitation Data'!I120)))</f>
        <v/>
      </c>
      <c r="DN126" s="297" t="str">
        <f ca="true">+IF(OFFSET('Sanitation Data'!$I$32,0,10*ROW('Sanitation Data'!I120))="","",OFFSET('Sanitation Data'!$I$32,0,10*ROW('Sanitation Data'!I120)))</f>
        <v/>
      </c>
      <c r="DO126" s="297" t="str">
        <f ca="true">+IF(OFFSET('Hygiene Data'!$D$11,0,10*ROW('Hygiene Data'!D120))="","",OFFSET('Hygiene Data'!$D$11,0,10*ROW('Hygiene Data'!D120)))</f>
        <v/>
      </c>
      <c r="DP126" s="297" t="str">
        <f ca="true">+IF(OFFSET('Hygiene Data'!$D$12,0,10*ROW('Hygiene Data'!D120))="","",OFFSET('Hygiene Data'!$D$12,0,10*ROW('Hygiene Data'!D120)))</f>
        <v/>
      </c>
      <c r="DQ126" s="297" t="str">
        <f ca="true">+IF(OFFSET('Hygiene Data'!$D$13,0,10*ROW('Hygiene Data'!D120))="","",OFFSET('Hygiene Data'!$D$13,0,10*ROW('Hygiene Data'!D120)))</f>
        <v/>
      </c>
      <c r="DR126" s="297" t="str">
        <f ca="true">+IF(OFFSET('Hygiene Data'!$E$11,0,10*ROW('Hygiene Data'!E120))="","",OFFSET('Hygiene Data'!$E$11,0,10*ROW('Hygiene Data'!E120)))</f>
        <v/>
      </c>
      <c r="DS126" s="297" t="str">
        <f ca="true">+IF(OFFSET('Hygiene Data'!$E$12,0,10*ROW('Hygiene Data'!E120))="","",OFFSET('Hygiene Data'!$E$12,0,10*ROW('Hygiene Data'!E120)))</f>
        <v/>
      </c>
      <c r="DT126" s="297" t="str">
        <f ca="true">+IF(OFFSET('Hygiene Data'!$E$13,0,10*ROW('Hygiene Data'!E120))="","",OFFSET('Hygiene Data'!$E$13,0,10*ROW('Hygiene Data'!E120)))</f>
        <v/>
      </c>
      <c r="DU126" s="297" t="str">
        <f ca="true">+IF(OFFSET('Hygiene Data'!$F$11,0,10*ROW('Hygiene Data'!F120))="","",OFFSET('Hygiene Data'!$F$11,0,10*ROW('Hygiene Data'!F120)))</f>
        <v/>
      </c>
      <c r="DV126" s="297" t="str">
        <f ca="true">+IF(OFFSET('Hygiene Data'!$F$12,0,10*ROW('Hygiene Data'!F120))="","",OFFSET('Hygiene Data'!$F$12,0,10*ROW('Hygiene Data'!F120)))</f>
        <v/>
      </c>
      <c r="DW126" s="297" t="str">
        <f ca="true">+IF(OFFSET('Hygiene Data'!$F$13,0,10*ROW('Hygiene Data'!F120))="","",OFFSET('Hygiene Data'!$F$13,0,10*ROW('Hygiene Data'!F120)))</f>
        <v/>
      </c>
      <c r="DX126" s="297" t="str">
        <f ca="true">+IF(OFFSET('Hygiene Data'!$G$11,0,10*ROW('Hygiene Data'!G120))="","",OFFSET('Hygiene Data'!$G$11,0,10*ROW('Hygiene Data'!G120)))</f>
        <v/>
      </c>
      <c r="DY126" s="297" t="str">
        <f ca="true">+IF(OFFSET('Hygiene Data'!$G$12,0,10*ROW('Hygiene Data'!G120))="","",OFFSET('Hygiene Data'!$G$12,0,10*ROW('Hygiene Data'!G120)))</f>
        <v/>
      </c>
      <c r="DZ126" s="297" t="str">
        <f ca="true">+IF(OFFSET('Hygiene Data'!$G$13,0,10*ROW('Hygiene Data'!G120))="","",OFFSET('Hygiene Data'!$G$13,0,10*ROW('Hygiene Data'!G120)))</f>
        <v/>
      </c>
      <c r="EA126" s="297" t="str">
        <f ca="true">+IF(OFFSET('Hygiene Data'!$H$11,0,10*ROW('Hygiene Data'!H120))="","",OFFSET('Hygiene Data'!$H$11,0,10*ROW('Hygiene Data'!H120)))</f>
        <v/>
      </c>
      <c r="EB126" s="297" t="str">
        <f ca="true">+IF(OFFSET('Hygiene Data'!$H$12,0,10*ROW('Hygiene Data'!H120))="","",OFFSET('Hygiene Data'!$H$12,0,10*ROW('Hygiene Data'!H120)))</f>
        <v/>
      </c>
      <c r="EC126" s="297" t="str">
        <f ca="true">+IF(OFFSET('Hygiene Data'!$H$13,0,10*ROW('Hygiene Data'!H120))="","",OFFSET('Hygiene Data'!$H$13,0,10*ROW('Hygiene Data'!H120)))</f>
        <v/>
      </c>
      <c r="ED126" s="297" t="str">
        <f ca="true">+IF(OFFSET('Hygiene Data'!$I$11,0,10*ROW('Hygiene Data'!I120))="","",OFFSET('Hygiene Data'!$I$11,0,10*ROW('Hygiene Data'!I120)))</f>
        <v/>
      </c>
      <c r="EE126" s="297" t="str">
        <f ca="true">+IF(OFFSET('Hygiene Data'!$I$12,0,10*ROW('Hygiene Data'!I120))="","",OFFSET('Hygiene Data'!$I$12,0,10*ROW('Hygiene Data'!I120)))</f>
        <v/>
      </c>
      <c r="EF126" s="297"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53"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97"/>
      <c r="BS127" s="297" t="str">
        <f ca="true">+IF(OFFSET('Water Data'!$D$27,0,10*ROW('Water Data'!D121))="","",OFFSET('Water Data'!$D$27,0,10*ROW('Water Data'!D121)))</f>
        <v/>
      </c>
      <c r="BT127" s="297" t="str">
        <f ca="true">+IF(OFFSET('Water Data'!$D$28,0,10*ROW('Water Data'!D121))="","",OFFSET('Water Data'!$D$28,0,10*ROW('Water Data'!D121)))</f>
        <v/>
      </c>
      <c r="BU127" s="297" t="str">
        <f ca="true">+IF(OFFSET('Water Data'!$D$29,0,10*ROW('Water Data'!D121))="","",OFFSET('Water Data'!$D$29,0,10*ROW('Water Data'!D121)))</f>
        <v/>
      </c>
      <c r="BV127" s="297" t="str">
        <f ca="true">+IF(OFFSET('Water Data'!$E$27,0,10*ROW('Water Data'!E121))="","",OFFSET('Water Data'!$E$27,0,10*ROW('Water Data'!E121)))</f>
        <v/>
      </c>
      <c r="BW127" s="297" t="str">
        <f ca="true">+IF(OFFSET('Water Data'!$E$28,0,10*ROW('Water Data'!E121))="","",OFFSET('Water Data'!$E$28,0,10*ROW('Water Data'!E121)))</f>
        <v/>
      </c>
      <c r="BX127" s="297" t="str">
        <f ca="true">+IF(OFFSET('Water Data'!$E$29,0,10*ROW('Water Data'!E121))="","",OFFSET('Water Data'!$E$29,0,10*ROW('Water Data'!E121)))</f>
        <v/>
      </c>
      <c r="BY127" s="297" t="str">
        <f ca="true">+IF(OFFSET('Water Data'!$F$27,0,10*ROW('Water Data'!F121))="","",OFFSET('Water Data'!$F$27,0,10*ROW('Water Data'!F121)))</f>
        <v/>
      </c>
      <c r="BZ127" s="297" t="str">
        <f ca="true">+IF(OFFSET('Water Data'!$F$28,0,10*ROW('Water Data'!F121))="","",OFFSET('Water Data'!$F$28,0,10*ROW('Water Data'!F121)))</f>
        <v/>
      </c>
      <c r="CA127" s="297" t="str">
        <f ca="true">+IF(OFFSET('Water Data'!$F$29,0,10*ROW('Water Data'!F121))="","",OFFSET('Water Data'!$F$29,0,10*ROW('Water Data'!F121)))</f>
        <v/>
      </c>
      <c r="CB127" s="297" t="str">
        <f ca="true">+IF(OFFSET('Water Data'!$G$27,0,10*ROW('Water Data'!G121))="","",OFFSET('Water Data'!$G$27,0,10*ROW('Water Data'!G121)))</f>
        <v/>
      </c>
      <c r="CC127" s="297" t="str">
        <f ca="true">+IF(OFFSET('Water Data'!$G$28,0,10*ROW('Water Data'!G121))="","",OFFSET('Water Data'!$G$28,0,10*ROW('Water Data'!G121)))</f>
        <v/>
      </c>
      <c r="CD127" s="297" t="str">
        <f ca="true">+IF(OFFSET('Water Data'!$G$29,0,10*ROW('Water Data'!G121))="","",OFFSET('Water Data'!$G$29,0,10*ROW('Water Data'!G121)))</f>
        <v/>
      </c>
      <c r="CE127" s="297" t="str">
        <f ca="true">+IF(OFFSET('Water Data'!$H$27,0,10*ROW('Water Data'!H121))="","",OFFSET('Water Data'!$H$27,0,10*ROW('Water Data'!H121)))</f>
        <v/>
      </c>
      <c r="CF127" s="297" t="str">
        <f ca="true">+IF(OFFSET('Water Data'!$H$28,0,10*ROW('Water Data'!H121))="","",OFFSET('Water Data'!$H$28,0,10*ROW('Water Data'!H121)))</f>
        <v/>
      </c>
      <c r="CG127" s="297" t="str">
        <f ca="true">+IF(OFFSET('Water Data'!$H$29,0,10*ROW('Water Data'!H121))="","",OFFSET('Water Data'!$H$29,0,10*ROW('Water Data'!H121)))</f>
        <v/>
      </c>
      <c r="CH127" s="297" t="str">
        <f ca="true">+IF(OFFSET('Water Data'!$I$27,0,10*ROW('Water Data'!I121))="","",OFFSET('Water Data'!$I$27,0,10*ROW('Water Data'!I121)))</f>
        <v/>
      </c>
      <c r="CI127" s="297" t="str">
        <f ca="true">+IF(OFFSET('Water Data'!$I$28,0,10*ROW('Water Data'!I121))="","",OFFSET('Water Data'!$I$28,0,10*ROW('Water Data'!I121)))</f>
        <v/>
      </c>
      <c r="CJ127" s="297" t="str">
        <f ca="true">+IF(OFFSET('Water Data'!$I$29,0,10*ROW('Water Data'!I121))="","",OFFSET('Water Data'!$I$29,0,10*ROW('Water Data'!I121)))</f>
        <v/>
      </c>
      <c r="CK127" s="297" t="str">
        <f ca="true">+IF(OFFSET('Sanitation Data'!$D$28,0,10*ROW('Sanitation Data'!D121))="","",OFFSET('Sanitation Data'!$D$28,0,10*ROW('Sanitation Data'!D121)))</f>
        <v/>
      </c>
      <c r="CL127" s="297" t="str">
        <f ca="true">+IF(OFFSET('Sanitation Data'!$D$29,0,10*ROW('Sanitation Data'!D121))="","",OFFSET('Sanitation Data'!$D$29,0,10*ROW('Sanitation Data'!D121)))</f>
        <v/>
      </c>
      <c r="CM127" s="297" t="str">
        <f ca="true">+IF(OFFSET('Sanitation Data'!$D$30,0,10*ROW('Sanitation Data'!D121))="","",OFFSET('Sanitation Data'!$D$30,0,10*ROW('Sanitation Data'!D121)))</f>
        <v/>
      </c>
      <c r="CN127" s="297" t="str">
        <f ca="true">+IF(OFFSET('Sanitation Data'!$D$31,0,10*ROW('Sanitation Data'!D121))="","",OFFSET('Sanitation Data'!$D$31,0,10*ROW('Sanitation Data'!D121)))</f>
        <v/>
      </c>
      <c r="CO127" s="297" t="str">
        <f ca="true">+IF(OFFSET('Sanitation Data'!$D$32,0,10*ROW('Sanitation Data'!D121))="","",OFFSET('Sanitation Data'!$D$32,0,10*ROW('Sanitation Data'!D121)))</f>
        <v/>
      </c>
      <c r="CP127" s="297" t="str">
        <f ca="true">+IF(OFFSET('Sanitation Data'!$E$28,0,10*ROW('Sanitation Data'!E121))="","",OFFSET('Sanitation Data'!$E$28,0,10*ROW('Sanitation Data'!E121)))</f>
        <v/>
      </c>
      <c r="CQ127" s="297" t="str">
        <f ca="true">+IF(OFFSET('Sanitation Data'!$E$29,0,10*ROW('Sanitation Data'!E121))="","",OFFSET('Sanitation Data'!$E$29,0,10*ROW('Sanitation Data'!E121)))</f>
        <v/>
      </c>
      <c r="CR127" s="297" t="str">
        <f ca="true">+IF(OFFSET('Sanitation Data'!$E$30,0,10*ROW('Sanitation Data'!E121))="","",OFFSET('Sanitation Data'!$E$30,0,10*ROW('Sanitation Data'!E121)))</f>
        <v/>
      </c>
      <c r="CS127" s="297" t="str">
        <f ca="true">+IF(OFFSET('Sanitation Data'!$E$31,0,10*ROW('Sanitation Data'!E121))="","",OFFSET('Sanitation Data'!$E$31,0,10*ROW('Sanitation Data'!E121)))</f>
        <v/>
      </c>
      <c r="CT127" s="297" t="str">
        <f ca="true">+IF(OFFSET('Sanitation Data'!$E$32,0,10*ROW('Sanitation Data'!E121))="","",OFFSET('Sanitation Data'!$E$32,0,10*ROW('Sanitation Data'!E121)))</f>
        <v/>
      </c>
      <c r="CU127" s="297" t="str">
        <f ca="true">+IF(OFFSET('Sanitation Data'!$F$28,0,10*ROW('Sanitation Data'!F121))="","",OFFSET('Sanitation Data'!$F$28,0,10*ROW('Sanitation Data'!F121)))</f>
        <v/>
      </c>
      <c r="CV127" s="297" t="str">
        <f ca="true">+IF(OFFSET('Sanitation Data'!$F$29,0,10*ROW('Sanitation Data'!F121))="","",OFFSET('Sanitation Data'!$F$29,0,10*ROW('Sanitation Data'!F121)))</f>
        <v/>
      </c>
      <c r="CW127" s="297" t="str">
        <f ca="true">+IF(OFFSET('Sanitation Data'!$F$30,0,10*ROW('Sanitation Data'!F121))="","",OFFSET('Sanitation Data'!$F$30,0,10*ROW('Sanitation Data'!F121)))</f>
        <v/>
      </c>
      <c r="CX127" s="297" t="str">
        <f ca="true">+IF(OFFSET('Sanitation Data'!$F$31,0,10*ROW('Sanitation Data'!F121))="","",OFFSET('Sanitation Data'!$F$31,0,10*ROW('Sanitation Data'!F121)))</f>
        <v/>
      </c>
      <c r="CY127" s="297" t="str">
        <f ca="true">+IF(OFFSET('Sanitation Data'!$F$32,0,10*ROW('Sanitation Data'!F121))="","",OFFSET('Sanitation Data'!$F$32,0,10*ROW('Sanitation Data'!F121)))</f>
        <v/>
      </c>
      <c r="CZ127" s="297" t="str">
        <f ca="true">+IF(OFFSET('Sanitation Data'!$G$28,0,10*ROW('Sanitation Data'!G121))="","",OFFSET('Sanitation Data'!$G$28,0,10*ROW('Sanitation Data'!G121)))</f>
        <v/>
      </c>
      <c r="DA127" s="297" t="str">
        <f ca="true">+IF(OFFSET('Sanitation Data'!$G$29,0,10*ROW('Sanitation Data'!G121))="","",OFFSET('Sanitation Data'!$G$29,0,10*ROW('Sanitation Data'!G121)))</f>
        <v/>
      </c>
      <c r="DB127" s="297" t="str">
        <f ca="true">+IF(OFFSET('Sanitation Data'!$G$30,0,10*ROW('Sanitation Data'!G121))="","",OFFSET('Sanitation Data'!$G$30,0,10*ROW('Sanitation Data'!G121)))</f>
        <v/>
      </c>
      <c r="DC127" s="297" t="str">
        <f ca="true">+IF(OFFSET('Sanitation Data'!$G$31,0,10*ROW('Sanitation Data'!G121))="","",OFFSET('Sanitation Data'!$G$31,0,10*ROW('Sanitation Data'!G121)))</f>
        <v/>
      </c>
      <c r="DD127" s="297" t="str">
        <f ca="true">+IF(OFFSET('Sanitation Data'!$G$32,0,10*ROW('Sanitation Data'!G121))="","",OFFSET('Sanitation Data'!$G$32,0,10*ROW('Sanitation Data'!G121)))</f>
        <v/>
      </c>
      <c r="DE127" s="297" t="str">
        <f ca="true">+IF(OFFSET('Sanitation Data'!$H$28,0,10*ROW('Sanitation Data'!H121))="","",OFFSET('Sanitation Data'!$H$28,0,10*ROW('Sanitation Data'!H121)))</f>
        <v/>
      </c>
      <c r="DF127" s="297" t="str">
        <f ca="true">+IF(OFFSET('Sanitation Data'!$H$29,0,10*ROW('Sanitation Data'!H121))="","",OFFSET('Sanitation Data'!$H$29,0,10*ROW('Sanitation Data'!H121)))</f>
        <v/>
      </c>
      <c r="DG127" s="297" t="str">
        <f ca="true">+IF(OFFSET('Sanitation Data'!$H$30,0,10*ROW('Sanitation Data'!H121))="","",OFFSET('Sanitation Data'!$H$30,0,10*ROW('Sanitation Data'!H121)))</f>
        <v/>
      </c>
      <c r="DH127" s="297" t="str">
        <f ca="true">+IF(OFFSET('Sanitation Data'!$H$31,0,10*ROW('Sanitation Data'!H121))="","",OFFSET('Sanitation Data'!$H$31,0,10*ROW('Sanitation Data'!H121)))</f>
        <v/>
      </c>
      <c r="DI127" s="297" t="str">
        <f ca="true">+IF(OFFSET('Sanitation Data'!$H$32,0,10*ROW('Sanitation Data'!H121))="","",OFFSET('Sanitation Data'!$H$32,0,10*ROW('Sanitation Data'!H121)))</f>
        <v/>
      </c>
      <c r="DJ127" s="297" t="str">
        <f ca="true">+IF(OFFSET('Sanitation Data'!$I$28,0,10*ROW('Sanitation Data'!I121))="","",OFFSET('Sanitation Data'!$I$28,0,10*ROW('Sanitation Data'!I121)))</f>
        <v/>
      </c>
      <c r="DK127" s="297" t="str">
        <f ca="true">+IF(OFFSET('Sanitation Data'!$I$29,0,10*ROW('Sanitation Data'!I121))="","",OFFSET('Sanitation Data'!$I$29,0,10*ROW('Sanitation Data'!I121)))</f>
        <v/>
      </c>
      <c r="DL127" s="297" t="str">
        <f ca="true">+IF(OFFSET('Sanitation Data'!$I$30,0,10*ROW('Sanitation Data'!I121))="","",OFFSET('Sanitation Data'!$I$30,0,10*ROW('Sanitation Data'!I121)))</f>
        <v/>
      </c>
      <c r="DM127" s="297" t="str">
        <f ca="true">+IF(OFFSET('Sanitation Data'!$I$31,0,10*ROW('Sanitation Data'!I121))="","",OFFSET('Sanitation Data'!$I$31,0,10*ROW('Sanitation Data'!I121)))</f>
        <v/>
      </c>
      <c r="DN127" s="297" t="str">
        <f ca="true">+IF(OFFSET('Sanitation Data'!$I$32,0,10*ROW('Sanitation Data'!I121))="","",OFFSET('Sanitation Data'!$I$32,0,10*ROW('Sanitation Data'!I121)))</f>
        <v/>
      </c>
      <c r="DO127" s="297" t="str">
        <f ca="true">+IF(OFFSET('Hygiene Data'!$D$11,0,10*ROW('Hygiene Data'!D121))="","",OFFSET('Hygiene Data'!$D$11,0,10*ROW('Hygiene Data'!D121)))</f>
        <v/>
      </c>
      <c r="DP127" s="297" t="str">
        <f ca="true">+IF(OFFSET('Hygiene Data'!$D$12,0,10*ROW('Hygiene Data'!D121))="","",OFFSET('Hygiene Data'!$D$12,0,10*ROW('Hygiene Data'!D121)))</f>
        <v/>
      </c>
      <c r="DQ127" s="297" t="str">
        <f ca="true">+IF(OFFSET('Hygiene Data'!$D$13,0,10*ROW('Hygiene Data'!D121))="","",OFFSET('Hygiene Data'!$D$13,0,10*ROW('Hygiene Data'!D121)))</f>
        <v/>
      </c>
      <c r="DR127" s="297" t="str">
        <f ca="true">+IF(OFFSET('Hygiene Data'!$E$11,0,10*ROW('Hygiene Data'!E121))="","",OFFSET('Hygiene Data'!$E$11,0,10*ROW('Hygiene Data'!E121)))</f>
        <v/>
      </c>
      <c r="DS127" s="297" t="str">
        <f ca="true">+IF(OFFSET('Hygiene Data'!$E$12,0,10*ROW('Hygiene Data'!E121))="","",OFFSET('Hygiene Data'!$E$12,0,10*ROW('Hygiene Data'!E121)))</f>
        <v/>
      </c>
      <c r="DT127" s="297" t="str">
        <f ca="true">+IF(OFFSET('Hygiene Data'!$E$13,0,10*ROW('Hygiene Data'!E121))="","",OFFSET('Hygiene Data'!$E$13,0,10*ROW('Hygiene Data'!E121)))</f>
        <v/>
      </c>
      <c r="DU127" s="297" t="str">
        <f ca="true">+IF(OFFSET('Hygiene Data'!$F$11,0,10*ROW('Hygiene Data'!F121))="","",OFFSET('Hygiene Data'!$F$11,0,10*ROW('Hygiene Data'!F121)))</f>
        <v/>
      </c>
      <c r="DV127" s="297" t="str">
        <f ca="true">+IF(OFFSET('Hygiene Data'!$F$12,0,10*ROW('Hygiene Data'!F121))="","",OFFSET('Hygiene Data'!$F$12,0,10*ROW('Hygiene Data'!F121)))</f>
        <v/>
      </c>
      <c r="DW127" s="297" t="str">
        <f ca="true">+IF(OFFSET('Hygiene Data'!$F$13,0,10*ROW('Hygiene Data'!F121))="","",OFFSET('Hygiene Data'!$F$13,0,10*ROW('Hygiene Data'!F121)))</f>
        <v/>
      </c>
      <c r="DX127" s="297" t="str">
        <f ca="true">+IF(OFFSET('Hygiene Data'!$G$11,0,10*ROW('Hygiene Data'!G121))="","",OFFSET('Hygiene Data'!$G$11,0,10*ROW('Hygiene Data'!G121)))</f>
        <v/>
      </c>
      <c r="DY127" s="297" t="str">
        <f ca="true">+IF(OFFSET('Hygiene Data'!$G$12,0,10*ROW('Hygiene Data'!G121))="","",OFFSET('Hygiene Data'!$G$12,0,10*ROW('Hygiene Data'!G121)))</f>
        <v/>
      </c>
      <c r="DZ127" s="297" t="str">
        <f ca="true">+IF(OFFSET('Hygiene Data'!$G$13,0,10*ROW('Hygiene Data'!G121))="","",OFFSET('Hygiene Data'!$G$13,0,10*ROW('Hygiene Data'!G121)))</f>
        <v/>
      </c>
      <c r="EA127" s="297" t="str">
        <f ca="true">+IF(OFFSET('Hygiene Data'!$H$11,0,10*ROW('Hygiene Data'!H121))="","",OFFSET('Hygiene Data'!$H$11,0,10*ROW('Hygiene Data'!H121)))</f>
        <v/>
      </c>
      <c r="EB127" s="297" t="str">
        <f ca="true">+IF(OFFSET('Hygiene Data'!$H$12,0,10*ROW('Hygiene Data'!H121))="","",OFFSET('Hygiene Data'!$H$12,0,10*ROW('Hygiene Data'!H121)))</f>
        <v/>
      </c>
      <c r="EC127" s="297" t="str">
        <f ca="true">+IF(OFFSET('Hygiene Data'!$H$13,0,10*ROW('Hygiene Data'!H121))="","",OFFSET('Hygiene Data'!$H$13,0,10*ROW('Hygiene Data'!H121)))</f>
        <v/>
      </c>
      <c r="ED127" s="297" t="str">
        <f ca="true">+IF(OFFSET('Hygiene Data'!$I$11,0,10*ROW('Hygiene Data'!I121))="","",OFFSET('Hygiene Data'!$I$11,0,10*ROW('Hygiene Data'!I121)))</f>
        <v/>
      </c>
      <c r="EE127" s="297" t="str">
        <f ca="true">+IF(OFFSET('Hygiene Data'!$I$12,0,10*ROW('Hygiene Data'!I121))="","",OFFSET('Hygiene Data'!$I$12,0,10*ROW('Hygiene Data'!I121)))</f>
        <v/>
      </c>
      <c r="EF127" s="297"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53"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97"/>
      <c r="BS128" s="297" t="str">
        <f ca="true">+IF(OFFSET('Water Data'!$D$27,0,10*ROW('Water Data'!D122))="","",OFFSET('Water Data'!$D$27,0,10*ROW('Water Data'!D122)))</f>
        <v/>
      </c>
      <c r="BT128" s="297" t="str">
        <f ca="true">+IF(OFFSET('Water Data'!$D$28,0,10*ROW('Water Data'!D122))="","",OFFSET('Water Data'!$D$28,0,10*ROW('Water Data'!D122)))</f>
        <v/>
      </c>
      <c r="BU128" s="297" t="str">
        <f ca="true">+IF(OFFSET('Water Data'!$D$29,0,10*ROW('Water Data'!D122))="","",OFFSET('Water Data'!$D$29,0,10*ROW('Water Data'!D122)))</f>
        <v/>
      </c>
      <c r="BV128" s="297" t="str">
        <f ca="true">+IF(OFFSET('Water Data'!$E$27,0,10*ROW('Water Data'!E122))="","",OFFSET('Water Data'!$E$27,0,10*ROW('Water Data'!E122)))</f>
        <v/>
      </c>
      <c r="BW128" s="297" t="str">
        <f ca="true">+IF(OFFSET('Water Data'!$E$28,0,10*ROW('Water Data'!E122))="","",OFFSET('Water Data'!$E$28,0,10*ROW('Water Data'!E122)))</f>
        <v/>
      </c>
      <c r="BX128" s="297" t="str">
        <f ca="true">+IF(OFFSET('Water Data'!$E$29,0,10*ROW('Water Data'!E122))="","",OFFSET('Water Data'!$E$29,0,10*ROW('Water Data'!E122)))</f>
        <v/>
      </c>
      <c r="BY128" s="297" t="str">
        <f ca="true">+IF(OFFSET('Water Data'!$F$27,0,10*ROW('Water Data'!F122))="","",OFFSET('Water Data'!$F$27,0,10*ROW('Water Data'!F122)))</f>
        <v/>
      </c>
      <c r="BZ128" s="297" t="str">
        <f ca="true">+IF(OFFSET('Water Data'!$F$28,0,10*ROW('Water Data'!F122))="","",OFFSET('Water Data'!$F$28,0,10*ROW('Water Data'!F122)))</f>
        <v/>
      </c>
      <c r="CA128" s="297" t="str">
        <f ca="true">+IF(OFFSET('Water Data'!$F$29,0,10*ROW('Water Data'!F122))="","",OFFSET('Water Data'!$F$29,0,10*ROW('Water Data'!F122)))</f>
        <v/>
      </c>
      <c r="CB128" s="297" t="str">
        <f ca="true">+IF(OFFSET('Water Data'!$G$27,0,10*ROW('Water Data'!G122))="","",OFFSET('Water Data'!$G$27,0,10*ROW('Water Data'!G122)))</f>
        <v/>
      </c>
      <c r="CC128" s="297" t="str">
        <f ca="true">+IF(OFFSET('Water Data'!$G$28,0,10*ROW('Water Data'!G122))="","",OFFSET('Water Data'!$G$28,0,10*ROW('Water Data'!G122)))</f>
        <v/>
      </c>
      <c r="CD128" s="297" t="str">
        <f ca="true">+IF(OFFSET('Water Data'!$G$29,0,10*ROW('Water Data'!G122))="","",OFFSET('Water Data'!$G$29,0,10*ROW('Water Data'!G122)))</f>
        <v/>
      </c>
      <c r="CE128" s="297" t="str">
        <f ca="true">+IF(OFFSET('Water Data'!$H$27,0,10*ROW('Water Data'!H122))="","",OFFSET('Water Data'!$H$27,0,10*ROW('Water Data'!H122)))</f>
        <v/>
      </c>
      <c r="CF128" s="297" t="str">
        <f ca="true">+IF(OFFSET('Water Data'!$H$28,0,10*ROW('Water Data'!H122))="","",OFFSET('Water Data'!$H$28,0,10*ROW('Water Data'!H122)))</f>
        <v/>
      </c>
      <c r="CG128" s="297" t="str">
        <f ca="true">+IF(OFFSET('Water Data'!$H$29,0,10*ROW('Water Data'!H122))="","",OFFSET('Water Data'!$H$29,0,10*ROW('Water Data'!H122)))</f>
        <v/>
      </c>
      <c r="CH128" s="297" t="str">
        <f ca="true">+IF(OFFSET('Water Data'!$I$27,0,10*ROW('Water Data'!I122))="","",OFFSET('Water Data'!$I$27,0,10*ROW('Water Data'!I122)))</f>
        <v/>
      </c>
      <c r="CI128" s="297" t="str">
        <f ca="true">+IF(OFFSET('Water Data'!$I$28,0,10*ROW('Water Data'!I122))="","",OFFSET('Water Data'!$I$28,0,10*ROW('Water Data'!I122)))</f>
        <v/>
      </c>
      <c r="CJ128" s="297" t="str">
        <f ca="true">+IF(OFFSET('Water Data'!$I$29,0,10*ROW('Water Data'!I122))="","",OFFSET('Water Data'!$I$29,0,10*ROW('Water Data'!I122)))</f>
        <v/>
      </c>
      <c r="CK128" s="297" t="str">
        <f ca="true">+IF(OFFSET('Sanitation Data'!$D$28,0,10*ROW('Sanitation Data'!D122))="","",OFFSET('Sanitation Data'!$D$28,0,10*ROW('Sanitation Data'!D122)))</f>
        <v/>
      </c>
      <c r="CL128" s="297" t="str">
        <f ca="true">+IF(OFFSET('Sanitation Data'!$D$29,0,10*ROW('Sanitation Data'!D122))="","",OFFSET('Sanitation Data'!$D$29,0,10*ROW('Sanitation Data'!D122)))</f>
        <v/>
      </c>
      <c r="CM128" s="297" t="str">
        <f ca="true">+IF(OFFSET('Sanitation Data'!$D$30,0,10*ROW('Sanitation Data'!D122))="","",OFFSET('Sanitation Data'!$D$30,0,10*ROW('Sanitation Data'!D122)))</f>
        <v/>
      </c>
      <c r="CN128" s="297" t="str">
        <f ca="true">+IF(OFFSET('Sanitation Data'!$D$31,0,10*ROW('Sanitation Data'!D122))="","",OFFSET('Sanitation Data'!$D$31,0,10*ROW('Sanitation Data'!D122)))</f>
        <v/>
      </c>
      <c r="CO128" s="297" t="str">
        <f ca="true">+IF(OFFSET('Sanitation Data'!$D$32,0,10*ROW('Sanitation Data'!D122))="","",OFFSET('Sanitation Data'!$D$32,0,10*ROW('Sanitation Data'!D122)))</f>
        <v/>
      </c>
      <c r="CP128" s="297" t="str">
        <f ca="true">+IF(OFFSET('Sanitation Data'!$E$28,0,10*ROW('Sanitation Data'!E122))="","",OFFSET('Sanitation Data'!$E$28,0,10*ROW('Sanitation Data'!E122)))</f>
        <v/>
      </c>
      <c r="CQ128" s="297" t="str">
        <f ca="true">+IF(OFFSET('Sanitation Data'!$E$29,0,10*ROW('Sanitation Data'!E122))="","",OFFSET('Sanitation Data'!$E$29,0,10*ROW('Sanitation Data'!E122)))</f>
        <v/>
      </c>
      <c r="CR128" s="297" t="str">
        <f ca="true">+IF(OFFSET('Sanitation Data'!$E$30,0,10*ROW('Sanitation Data'!E122))="","",OFFSET('Sanitation Data'!$E$30,0,10*ROW('Sanitation Data'!E122)))</f>
        <v/>
      </c>
      <c r="CS128" s="297" t="str">
        <f ca="true">+IF(OFFSET('Sanitation Data'!$E$31,0,10*ROW('Sanitation Data'!E122))="","",OFFSET('Sanitation Data'!$E$31,0,10*ROW('Sanitation Data'!E122)))</f>
        <v/>
      </c>
      <c r="CT128" s="297" t="str">
        <f ca="true">+IF(OFFSET('Sanitation Data'!$E$32,0,10*ROW('Sanitation Data'!E122))="","",OFFSET('Sanitation Data'!$E$32,0,10*ROW('Sanitation Data'!E122)))</f>
        <v/>
      </c>
      <c r="CU128" s="297" t="str">
        <f ca="true">+IF(OFFSET('Sanitation Data'!$F$28,0,10*ROW('Sanitation Data'!F122))="","",OFFSET('Sanitation Data'!$F$28,0,10*ROW('Sanitation Data'!F122)))</f>
        <v/>
      </c>
      <c r="CV128" s="297" t="str">
        <f ca="true">+IF(OFFSET('Sanitation Data'!$F$29,0,10*ROW('Sanitation Data'!F122))="","",OFFSET('Sanitation Data'!$F$29,0,10*ROW('Sanitation Data'!F122)))</f>
        <v/>
      </c>
      <c r="CW128" s="297" t="str">
        <f ca="true">+IF(OFFSET('Sanitation Data'!$F$30,0,10*ROW('Sanitation Data'!F122))="","",OFFSET('Sanitation Data'!$F$30,0,10*ROW('Sanitation Data'!F122)))</f>
        <v/>
      </c>
      <c r="CX128" s="297" t="str">
        <f ca="true">+IF(OFFSET('Sanitation Data'!$F$31,0,10*ROW('Sanitation Data'!F122))="","",OFFSET('Sanitation Data'!$F$31,0,10*ROW('Sanitation Data'!F122)))</f>
        <v/>
      </c>
      <c r="CY128" s="297" t="str">
        <f ca="true">+IF(OFFSET('Sanitation Data'!$F$32,0,10*ROW('Sanitation Data'!F122))="","",OFFSET('Sanitation Data'!$F$32,0,10*ROW('Sanitation Data'!F122)))</f>
        <v/>
      </c>
      <c r="CZ128" s="297" t="str">
        <f ca="true">+IF(OFFSET('Sanitation Data'!$G$28,0,10*ROW('Sanitation Data'!G122))="","",OFFSET('Sanitation Data'!$G$28,0,10*ROW('Sanitation Data'!G122)))</f>
        <v/>
      </c>
      <c r="DA128" s="297" t="str">
        <f ca="true">+IF(OFFSET('Sanitation Data'!$G$29,0,10*ROW('Sanitation Data'!G122))="","",OFFSET('Sanitation Data'!$G$29,0,10*ROW('Sanitation Data'!G122)))</f>
        <v/>
      </c>
      <c r="DB128" s="297" t="str">
        <f ca="true">+IF(OFFSET('Sanitation Data'!$G$30,0,10*ROW('Sanitation Data'!G122))="","",OFFSET('Sanitation Data'!$G$30,0,10*ROW('Sanitation Data'!G122)))</f>
        <v/>
      </c>
      <c r="DC128" s="297" t="str">
        <f ca="true">+IF(OFFSET('Sanitation Data'!$G$31,0,10*ROW('Sanitation Data'!G122))="","",OFFSET('Sanitation Data'!$G$31,0,10*ROW('Sanitation Data'!G122)))</f>
        <v/>
      </c>
      <c r="DD128" s="297" t="str">
        <f ca="true">+IF(OFFSET('Sanitation Data'!$G$32,0,10*ROW('Sanitation Data'!G122))="","",OFFSET('Sanitation Data'!$G$32,0,10*ROW('Sanitation Data'!G122)))</f>
        <v/>
      </c>
      <c r="DE128" s="297" t="str">
        <f ca="true">+IF(OFFSET('Sanitation Data'!$H$28,0,10*ROW('Sanitation Data'!H122))="","",OFFSET('Sanitation Data'!$H$28,0,10*ROW('Sanitation Data'!H122)))</f>
        <v/>
      </c>
      <c r="DF128" s="297" t="str">
        <f ca="true">+IF(OFFSET('Sanitation Data'!$H$29,0,10*ROW('Sanitation Data'!H122))="","",OFFSET('Sanitation Data'!$H$29,0,10*ROW('Sanitation Data'!H122)))</f>
        <v/>
      </c>
      <c r="DG128" s="297" t="str">
        <f ca="true">+IF(OFFSET('Sanitation Data'!$H$30,0,10*ROW('Sanitation Data'!H122))="","",OFFSET('Sanitation Data'!$H$30,0,10*ROW('Sanitation Data'!H122)))</f>
        <v/>
      </c>
      <c r="DH128" s="297" t="str">
        <f ca="true">+IF(OFFSET('Sanitation Data'!$H$31,0,10*ROW('Sanitation Data'!H122))="","",OFFSET('Sanitation Data'!$H$31,0,10*ROW('Sanitation Data'!H122)))</f>
        <v/>
      </c>
      <c r="DI128" s="297" t="str">
        <f ca="true">+IF(OFFSET('Sanitation Data'!$H$32,0,10*ROW('Sanitation Data'!H122))="","",OFFSET('Sanitation Data'!$H$32,0,10*ROW('Sanitation Data'!H122)))</f>
        <v/>
      </c>
      <c r="DJ128" s="297" t="str">
        <f ca="true">+IF(OFFSET('Sanitation Data'!$I$28,0,10*ROW('Sanitation Data'!I122))="","",OFFSET('Sanitation Data'!$I$28,0,10*ROW('Sanitation Data'!I122)))</f>
        <v/>
      </c>
      <c r="DK128" s="297" t="str">
        <f ca="true">+IF(OFFSET('Sanitation Data'!$I$29,0,10*ROW('Sanitation Data'!I122))="","",OFFSET('Sanitation Data'!$I$29,0,10*ROW('Sanitation Data'!I122)))</f>
        <v/>
      </c>
      <c r="DL128" s="297" t="str">
        <f ca="true">+IF(OFFSET('Sanitation Data'!$I$30,0,10*ROW('Sanitation Data'!I122))="","",OFFSET('Sanitation Data'!$I$30,0,10*ROW('Sanitation Data'!I122)))</f>
        <v/>
      </c>
      <c r="DM128" s="297" t="str">
        <f ca="true">+IF(OFFSET('Sanitation Data'!$I$31,0,10*ROW('Sanitation Data'!I122))="","",OFFSET('Sanitation Data'!$I$31,0,10*ROW('Sanitation Data'!I122)))</f>
        <v/>
      </c>
      <c r="DN128" s="297" t="str">
        <f ca="true">+IF(OFFSET('Sanitation Data'!$I$32,0,10*ROW('Sanitation Data'!I122))="","",OFFSET('Sanitation Data'!$I$32,0,10*ROW('Sanitation Data'!I122)))</f>
        <v/>
      </c>
      <c r="DO128" s="297" t="str">
        <f ca="true">+IF(OFFSET('Hygiene Data'!$D$11,0,10*ROW('Hygiene Data'!D122))="","",OFFSET('Hygiene Data'!$D$11,0,10*ROW('Hygiene Data'!D122)))</f>
        <v/>
      </c>
      <c r="DP128" s="297" t="str">
        <f ca="true">+IF(OFFSET('Hygiene Data'!$D$12,0,10*ROW('Hygiene Data'!D122))="","",OFFSET('Hygiene Data'!$D$12,0,10*ROW('Hygiene Data'!D122)))</f>
        <v/>
      </c>
      <c r="DQ128" s="297" t="str">
        <f ca="true">+IF(OFFSET('Hygiene Data'!$D$13,0,10*ROW('Hygiene Data'!D122))="","",OFFSET('Hygiene Data'!$D$13,0,10*ROW('Hygiene Data'!D122)))</f>
        <v/>
      </c>
      <c r="DR128" s="297" t="str">
        <f ca="true">+IF(OFFSET('Hygiene Data'!$E$11,0,10*ROW('Hygiene Data'!E122))="","",OFFSET('Hygiene Data'!$E$11,0,10*ROW('Hygiene Data'!E122)))</f>
        <v/>
      </c>
      <c r="DS128" s="297" t="str">
        <f ca="true">+IF(OFFSET('Hygiene Data'!$E$12,0,10*ROW('Hygiene Data'!E122))="","",OFFSET('Hygiene Data'!$E$12,0,10*ROW('Hygiene Data'!E122)))</f>
        <v/>
      </c>
      <c r="DT128" s="297" t="str">
        <f ca="true">+IF(OFFSET('Hygiene Data'!$E$13,0,10*ROW('Hygiene Data'!E122))="","",OFFSET('Hygiene Data'!$E$13,0,10*ROW('Hygiene Data'!E122)))</f>
        <v/>
      </c>
      <c r="DU128" s="297" t="str">
        <f ca="true">+IF(OFFSET('Hygiene Data'!$F$11,0,10*ROW('Hygiene Data'!F122))="","",OFFSET('Hygiene Data'!$F$11,0,10*ROW('Hygiene Data'!F122)))</f>
        <v/>
      </c>
      <c r="DV128" s="297" t="str">
        <f ca="true">+IF(OFFSET('Hygiene Data'!$F$12,0,10*ROW('Hygiene Data'!F122))="","",OFFSET('Hygiene Data'!$F$12,0,10*ROW('Hygiene Data'!F122)))</f>
        <v/>
      </c>
      <c r="DW128" s="297" t="str">
        <f ca="true">+IF(OFFSET('Hygiene Data'!$F$13,0,10*ROW('Hygiene Data'!F122))="","",OFFSET('Hygiene Data'!$F$13,0,10*ROW('Hygiene Data'!F122)))</f>
        <v/>
      </c>
      <c r="DX128" s="297" t="str">
        <f ca="true">+IF(OFFSET('Hygiene Data'!$G$11,0,10*ROW('Hygiene Data'!G122))="","",OFFSET('Hygiene Data'!$G$11,0,10*ROW('Hygiene Data'!G122)))</f>
        <v/>
      </c>
      <c r="DY128" s="297" t="str">
        <f ca="true">+IF(OFFSET('Hygiene Data'!$G$12,0,10*ROW('Hygiene Data'!G122))="","",OFFSET('Hygiene Data'!$G$12,0,10*ROW('Hygiene Data'!G122)))</f>
        <v/>
      </c>
      <c r="DZ128" s="297" t="str">
        <f ca="true">+IF(OFFSET('Hygiene Data'!$G$13,0,10*ROW('Hygiene Data'!G122))="","",OFFSET('Hygiene Data'!$G$13,0,10*ROW('Hygiene Data'!G122)))</f>
        <v/>
      </c>
      <c r="EA128" s="297" t="str">
        <f ca="true">+IF(OFFSET('Hygiene Data'!$H$11,0,10*ROW('Hygiene Data'!H122))="","",OFFSET('Hygiene Data'!$H$11,0,10*ROW('Hygiene Data'!H122)))</f>
        <v/>
      </c>
      <c r="EB128" s="297" t="str">
        <f ca="true">+IF(OFFSET('Hygiene Data'!$H$12,0,10*ROW('Hygiene Data'!H122))="","",OFFSET('Hygiene Data'!$H$12,0,10*ROW('Hygiene Data'!H122)))</f>
        <v/>
      </c>
      <c r="EC128" s="297" t="str">
        <f ca="true">+IF(OFFSET('Hygiene Data'!$H$13,0,10*ROW('Hygiene Data'!H122))="","",OFFSET('Hygiene Data'!$H$13,0,10*ROW('Hygiene Data'!H122)))</f>
        <v/>
      </c>
      <c r="ED128" s="297" t="str">
        <f ca="true">+IF(OFFSET('Hygiene Data'!$I$11,0,10*ROW('Hygiene Data'!I122))="","",OFFSET('Hygiene Data'!$I$11,0,10*ROW('Hygiene Data'!I122)))</f>
        <v/>
      </c>
      <c r="EE128" s="297" t="str">
        <f ca="true">+IF(OFFSET('Hygiene Data'!$I$12,0,10*ROW('Hygiene Data'!I122))="","",OFFSET('Hygiene Data'!$I$12,0,10*ROW('Hygiene Data'!I122)))</f>
        <v/>
      </c>
      <c r="EF128" s="297"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53"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97"/>
      <c r="BS129" s="297" t="str">
        <f ca="true">+IF(OFFSET('Water Data'!$D$27,0,10*ROW('Water Data'!D123))="","",OFFSET('Water Data'!$D$27,0,10*ROW('Water Data'!D123)))</f>
        <v/>
      </c>
      <c r="BT129" s="297" t="str">
        <f ca="true">+IF(OFFSET('Water Data'!$D$28,0,10*ROW('Water Data'!D123))="","",OFFSET('Water Data'!$D$28,0,10*ROW('Water Data'!D123)))</f>
        <v/>
      </c>
      <c r="BU129" s="297" t="str">
        <f ca="true">+IF(OFFSET('Water Data'!$D$29,0,10*ROW('Water Data'!D123))="","",OFFSET('Water Data'!$D$29,0,10*ROW('Water Data'!D123)))</f>
        <v/>
      </c>
      <c r="BV129" s="297" t="str">
        <f ca="true">+IF(OFFSET('Water Data'!$E$27,0,10*ROW('Water Data'!E123))="","",OFFSET('Water Data'!$E$27,0,10*ROW('Water Data'!E123)))</f>
        <v/>
      </c>
      <c r="BW129" s="297" t="str">
        <f ca="true">+IF(OFFSET('Water Data'!$E$28,0,10*ROW('Water Data'!E123))="","",OFFSET('Water Data'!$E$28,0,10*ROW('Water Data'!E123)))</f>
        <v/>
      </c>
      <c r="BX129" s="297" t="str">
        <f ca="true">+IF(OFFSET('Water Data'!$E$29,0,10*ROW('Water Data'!E123))="","",OFFSET('Water Data'!$E$29,0,10*ROW('Water Data'!E123)))</f>
        <v/>
      </c>
      <c r="BY129" s="297" t="str">
        <f ca="true">+IF(OFFSET('Water Data'!$F$27,0,10*ROW('Water Data'!F123))="","",OFFSET('Water Data'!$F$27,0,10*ROW('Water Data'!F123)))</f>
        <v/>
      </c>
      <c r="BZ129" s="297" t="str">
        <f ca="true">+IF(OFFSET('Water Data'!$F$28,0,10*ROW('Water Data'!F123))="","",OFFSET('Water Data'!$F$28,0,10*ROW('Water Data'!F123)))</f>
        <v/>
      </c>
      <c r="CA129" s="297" t="str">
        <f ca="true">+IF(OFFSET('Water Data'!$F$29,0,10*ROW('Water Data'!F123))="","",OFFSET('Water Data'!$F$29,0,10*ROW('Water Data'!F123)))</f>
        <v/>
      </c>
      <c r="CB129" s="297" t="str">
        <f ca="true">+IF(OFFSET('Water Data'!$G$27,0,10*ROW('Water Data'!G123))="","",OFFSET('Water Data'!$G$27,0,10*ROW('Water Data'!G123)))</f>
        <v/>
      </c>
      <c r="CC129" s="297" t="str">
        <f ca="true">+IF(OFFSET('Water Data'!$G$28,0,10*ROW('Water Data'!G123))="","",OFFSET('Water Data'!$G$28,0,10*ROW('Water Data'!G123)))</f>
        <v/>
      </c>
      <c r="CD129" s="297" t="str">
        <f ca="true">+IF(OFFSET('Water Data'!$G$29,0,10*ROW('Water Data'!G123))="","",OFFSET('Water Data'!$G$29,0,10*ROW('Water Data'!G123)))</f>
        <v/>
      </c>
      <c r="CE129" s="297" t="str">
        <f ca="true">+IF(OFFSET('Water Data'!$H$27,0,10*ROW('Water Data'!H123))="","",OFFSET('Water Data'!$H$27,0,10*ROW('Water Data'!H123)))</f>
        <v/>
      </c>
      <c r="CF129" s="297" t="str">
        <f ca="true">+IF(OFFSET('Water Data'!$H$28,0,10*ROW('Water Data'!H123))="","",OFFSET('Water Data'!$H$28,0,10*ROW('Water Data'!H123)))</f>
        <v/>
      </c>
      <c r="CG129" s="297" t="str">
        <f ca="true">+IF(OFFSET('Water Data'!$H$29,0,10*ROW('Water Data'!H123))="","",OFFSET('Water Data'!$H$29,0,10*ROW('Water Data'!H123)))</f>
        <v/>
      </c>
      <c r="CH129" s="297" t="str">
        <f ca="true">+IF(OFFSET('Water Data'!$I$27,0,10*ROW('Water Data'!I123))="","",OFFSET('Water Data'!$I$27,0,10*ROW('Water Data'!I123)))</f>
        <v/>
      </c>
      <c r="CI129" s="297" t="str">
        <f ca="true">+IF(OFFSET('Water Data'!$I$28,0,10*ROW('Water Data'!I123))="","",OFFSET('Water Data'!$I$28,0,10*ROW('Water Data'!I123)))</f>
        <v/>
      </c>
      <c r="CJ129" s="297" t="str">
        <f ca="true">+IF(OFFSET('Water Data'!$I$29,0,10*ROW('Water Data'!I123))="","",OFFSET('Water Data'!$I$29,0,10*ROW('Water Data'!I123)))</f>
        <v/>
      </c>
      <c r="CK129" s="297" t="str">
        <f ca="true">+IF(OFFSET('Sanitation Data'!$D$28,0,10*ROW('Sanitation Data'!D123))="","",OFFSET('Sanitation Data'!$D$28,0,10*ROW('Sanitation Data'!D123)))</f>
        <v/>
      </c>
      <c r="CL129" s="297" t="str">
        <f ca="true">+IF(OFFSET('Sanitation Data'!$D$29,0,10*ROW('Sanitation Data'!D123))="","",OFFSET('Sanitation Data'!$D$29,0,10*ROW('Sanitation Data'!D123)))</f>
        <v/>
      </c>
      <c r="CM129" s="297" t="str">
        <f ca="true">+IF(OFFSET('Sanitation Data'!$D$30,0,10*ROW('Sanitation Data'!D123))="","",OFFSET('Sanitation Data'!$D$30,0,10*ROW('Sanitation Data'!D123)))</f>
        <v/>
      </c>
      <c r="CN129" s="297" t="str">
        <f ca="true">+IF(OFFSET('Sanitation Data'!$D$31,0,10*ROW('Sanitation Data'!D123))="","",OFFSET('Sanitation Data'!$D$31,0,10*ROW('Sanitation Data'!D123)))</f>
        <v/>
      </c>
      <c r="CO129" s="297" t="str">
        <f ca="true">+IF(OFFSET('Sanitation Data'!$D$32,0,10*ROW('Sanitation Data'!D123))="","",OFFSET('Sanitation Data'!$D$32,0,10*ROW('Sanitation Data'!D123)))</f>
        <v/>
      </c>
      <c r="CP129" s="297" t="str">
        <f ca="true">+IF(OFFSET('Sanitation Data'!$E$28,0,10*ROW('Sanitation Data'!E123))="","",OFFSET('Sanitation Data'!$E$28,0,10*ROW('Sanitation Data'!E123)))</f>
        <v/>
      </c>
      <c r="CQ129" s="297" t="str">
        <f ca="true">+IF(OFFSET('Sanitation Data'!$E$29,0,10*ROW('Sanitation Data'!E123))="","",OFFSET('Sanitation Data'!$E$29,0,10*ROW('Sanitation Data'!E123)))</f>
        <v/>
      </c>
      <c r="CR129" s="297" t="str">
        <f ca="true">+IF(OFFSET('Sanitation Data'!$E$30,0,10*ROW('Sanitation Data'!E123))="","",OFFSET('Sanitation Data'!$E$30,0,10*ROW('Sanitation Data'!E123)))</f>
        <v/>
      </c>
      <c r="CS129" s="297" t="str">
        <f ca="true">+IF(OFFSET('Sanitation Data'!$E$31,0,10*ROW('Sanitation Data'!E123))="","",OFFSET('Sanitation Data'!$E$31,0,10*ROW('Sanitation Data'!E123)))</f>
        <v/>
      </c>
      <c r="CT129" s="297" t="str">
        <f ca="true">+IF(OFFSET('Sanitation Data'!$E$32,0,10*ROW('Sanitation Data'!E123))="","",OFFSET('Sanitation Data'!$E$32,0,10*ROW('Sanitation Data'!E123)))</f>
        <v/>
      </c>
      <c r="CU129" s="297" t="str">
        <f ca="true">+IF(OFFSET('Sanitation Data'!$F$28,0,10*ROW('Sanitation Data'!F123))="","",OFFSET('Sanitation Data'!$F$28,0,10*ROW('Sanitation Data'!F123)))</f>
        <v/>
      </c>
      <c r="CV129" s="297" t="str">
        <f ca="true">+IF(OFFSET('Sanitation Data'!$F$29,0,10*ROW('Sanitation Data'!F123))="","",OFFSET('Sanitation Data'!$F$29,0,10*ROW('Sanitation Data'!F123)))</f>
        <v/>
      </c>
      <c r="CW129" s="297" t="str">
        <f ca="true">+IF(OFFSET('Sanitation Data'!$F$30,0,10*ROW('Sanitation Data'!F123))="","",OFFSET('Sanitation Data'!$F$30,0,10*ROW('Sanitation Data'!F123)))</f>
        <v/>
      </c>
      <c r="CX129" s="297" t="str">
        <f ca="true">+IF(OFFSET('Sanitation Data'!$F$31,0,10*ROW('Sanitation Data'!F123))="","",OFFSET('Sanitation Data'!$F$31,0,10*ROW('Sanitation Data'!F123)))</f>
        <v/>
      </c>
      <c r="CY129" s="297" t="str">
        <f ca="true">+IF(OFFSET('Sanitation Data'!$F$32,0,10*ROW('Sanitation Data'!F123))="","",OFFSET('Sanitation Data'!$F$32,0,10*ROW('Sanitation Data'!F123)))</f>
        <v/>
      </c>
      <c r="CZ129" s="297" t="str">
        <f ca="true">+IF(OFFSET('Sanitation Data'!$G$28,0,10*ROW('Sanitation Data'!G123))="","",OFFSET('Sanitation Data'!$G$28,0,10*ROW('Sanitation Data'!G123)))</f>
        <v/>
      </c>
      <c r="DA129" s="297" t="str">
        <f ca="true">+IF(OFFSET('Sanitation Data'!$G$29,0,10*ROW('Sanitation Data'!G123))="","",OFFSET('Sanitation Data'!$G$29,0,10*ROW('Sanitation Data'!G123)))</f>
        <v/>
      </c>
      <c r="DB129" s="297" t="str">
        <f ca="true">+IF(OFFSET('Sanitation Data'!$G$30,0,10*ROW('Sanitation Data'!G123))="","",OFFSET('Sanitation Data'!$G$30,0,10*ROW('Sanitation Data'!G123)))</f>
        <v/>
      </c>
      <c r="DC129" s="297" t="str">
        <f ca="true">+IF(OFFSET('Sanitation Data'!$G$31,0,10*ROW('Sanitation Data'!G123))="","",OFFSET('Sanitation Data'!$G$31,0,10*ROW('Sanitation Data'!G123)))</f>
        <v/>
      </c>
      <c r="DD129" s="297" t="str">
        <f ca="true">+IF(OFFSET('Sanitation Data'!$G$32,0,10*ROW('Sanitation Data'!G123))="","",OFFSET('Sanitation Data'!$G$32,0,10*ROW('Sanitation Data'!G123)))</f>
        <v/>
      </c>
      <c r="DE129" s="297" t="str">
        <f ca="true">+IF(OFFSET('Sanitation Data'!$H$28,0,10*ROW('Sanitation Data'!H123))="","",OFFSET('Sanitation Data'!$H$28,0,10*ROW('Sanitation Data'!H123)))</f>
        <v/>
      </c>
      <c r="DF129" s="297" t="str">
        <f ca="true">+IF(OFFSET('Sanitation Data'!$H$29,0,10*ROW('Sanitation Data'!H123))="","",OFFSET('Sanitation Data'!$H$29,0,10*ROW('Sanitation Data'!H123)))</f>
        <v/>
      </c>
      <c r="DG129" s="297" t="str">
        <f ca="true">+IF(OFFSET('Sanitation Data'!$H$30,0,10*ROW('Sanitation Data'!H123))="","",OFFSET('Sanitation Data'!$H$30,0,10*ROW('Sanitation Data'!H123)))</f>
        <v/>
      </c>
      <c r="DH129" s="297" t="str">
        <f ca="true">+IF(OFFSET('Sanitation Data'!$H$31,0,10*ROW('Sanitation Data'!H123))="","",OFFSET('Sanitation Data'!$H$31,0,10*ROW('Sanitation Data'!H123)))</f>
        <v/>
      </c>
      <c r="DI129" s="297" t="str">
        <f ca="true">+IF(OFFSET('Sanitation Data'!$H$32,0,10*ROW('Sanitation Data'!H123))="","",OFFSET('Sanitation Data'!$H$32,0,10*ROW('Sanitation Data'!H123)))</f>
        <v/>
      </c>
      <c r="DJ129" s="297" t="str">
        <f ca="true">+IF(OFFSET('Sanitation Data'!$I$28,0,10*ROW('Sanitation Data'!I123))="","",OFFSET('Sanitation Data'!$I$28,0,10*ROW('Sanitation Data'!I123)))</f>
        <v/>
      </c>
      <c r="DK129" s="297" t="str">
        <f ca="true">+IF(OFFSET('Sanitation Data'!$I$29,0,10*ROW('Sanitation Data'!I123))="","",OFFSET('Sanitation Data'!$I$29,0,10*ROW('Sanitation Data'!I123)))</f>
        <v/>
      </c>
      <c r="DL129" s="297" t="str">
        <f ca="true">+IF(OFFSET('Sanitation Data'!$I$30,0,10*ROW('Sanitation Data'!I123))="","",OFFSET('Sanitation Data'!$I$30,0,10*ROW('Sanitation Data'!I123)))</f>
        <v/>
      </c>
      <c r="DM129" s="297" t="str">
        <f ca="true">+IF(OFFSET('Sanitation Data'!$I$31,0,10*ROW('Sanitation Data'!I123))="","",OFFSET('Sanitation Data'!$I$31,0,10*ROW('Sanitation Data'!I123)))</f>
        <v/>
      </c>
      <c r="DN129" s="297" t="str">
        <f ca="true">+IF(OFFSET('Sanitation Data'!$I$32,0,10*ROW('Sanitation Data'!I123))="","",OFFSET('Sanitation Data'!$I$32,0,10*ROW('Sanitation Data'!I123)))</f>
        <v/>
      </c>
      <c r="DO129" s="297" t="str">
        <f ca="true">+IF(OFFSET('Hygiene Data'!$D$11,0,10*ROW('Hygiene Data'!D123))="","",OFFSET('Hygiene Data'!$D$11,0,10*ROW('Hygiene Data'!D123)))</f>
        <v/>
      </c>
      <c r="DP129" s="297" t="str">
        <f ca="true">+IF(OFFSET('Hygiene Data'!$D$12,0,10*ROW('Hygiene Data'!D123))="","",OFFSET('Hygiene Data'!$D$12,0,10*ROW('Hygiene Data'!D123)))</f>
        <v/>
      </c>
      <c r="DQ129" s="297" t="str">
        <f ca="true">+IF(OFFSET('Hygiene Data'!$D$13,0,10*ROW('Hygiene Data'!D123))="","",OFFSET('Hygiene Data'!$D$13,0,10*ROW('Hygiene Data'!D123)))</f>
        <v/>
      </c>
      <c r="DR129" s="297" t="str">
        <f ca="true">+IF(OFFSET('Hygiene Data'!$E$11,0,10*ROW('Hygiene Data'!E123))="","",OFFSET('Hygiene Data'!$E$11,0,10*ROW('Hygiene Data'!E123)))</f>
        <v/>
      </c>
      <c r="DS129" s="297" t="str">
        <f ca="true">+IF(OFFSET('Hygiene Data'!$E$12,0,10*ROW('Hygiene Data'!E123))="","",OFFSET('Hygiene Data'!$E$12,0,10*ROW('Hygiene Data'!E123)))</f>
        <v/>
      </c>
      <c r="DT129" s="297" t="str">
        <f ca="true">+IF(OFFSET('Hygiene Data'!$E$13,0,10*ROW('Hygiene Data'!E123))="","",OFFSET('Hygiene Data'!$E$13,0,10*ROW('Hygiene Data'!E123)))</f>
        <v/>
      </c>
      <c r="DU129" s="297" t="str">
        <f ca="true">+IF(OFFSET('Hygiene Data'!$F$11,0,10*ROW('Hygiene Data'!F123))="","",OFFSET('Hygiene Data'!$F$11,0,10*ROW('Hygiene Data'!F123)))</f>
        <v/>
      </c>
      <c r="DV129" s="297" t="str">
        <f ca="true">+IF(OFFSET('Hygiene Data'!$F$12,0,10*ROW('Hygiene Data'!F123))="","",OFFSET('Hygiene Data'!$F$12,0,10*ROW('Hygiene Data'!F123)))</f>
        <v/>
      </c>
      <c r="DW129" s="297" t="str">
        <f ca="true">+IF(OFFSET('Hygiene Data'!$F$13,0,10*ROW('Hygiene Data'!F123))="","",OFFSET('Hygiene Data'!$F$13,0,10*ROW('Hygiene Data'!F123)))</f>
        <v/>
      </c>
      <c r="DX129" s="297" t="str">
        <f ca="true">+IF(OFFSET('Hygiene Data'!$G$11,0,10*ROW('Hygiene Data'!G123))="","",OFFSET('Hygiene Data'!$G$11,0,10*ROW('Hygiene Data'!G123)))</f>
        <v/>
      </c>
      <c r="DY129" s="297" t="str">
        <f ca="true">+IF(OFFSET('Hygiene Data'!$G$12,0,10*ROW('Hygiene Data'!G123))="","",OFFSET('Hygiene Data'!$G$12,0,10*ROW('Hygiene Data'!G123)))</f>
        <v/>
      </c>
      <c r="DZ129" s="297" t="str">
        <f ca="true">+IF(OFFSET('Hygiene Data'!$G$13,0,10*ROW('Hygiene Data'!G123))="","",OFFSET('Hygiene Data'!$G$13,0,10*ROW('Hygiene Data'!G123)))</f>
        <v/>
      </c>
      <c r="EA129" s="297" t="str">
        <f ca="true">+IF(OFFSET('Hygiene Data'!$H$11,0,10*ROW('Hygiene Data'!H123))="","",OFFSET('Hygiene Data'!$H$11,0,10*ROW('Hygiene Data'!H123)))</f>
        <v/>
      </c>
      <c r="EB129" s="297" t="str">
        <f ca="true">+IF(OFFSET('Hygiene Data'!$H$12,0,10*ROW('Hygiene Data'!H123))="","",OFFSET('Hygiene Data'!$H$12,0,10*ROW('Hygiene Data'!H123)))</f>
        <v/>
      </c>
      <c r="EC129" s="297" t="str">
        <f ca="true">+IF(OFFSET('Hygiene Data'!$H$13,0,10*ROW('Hygiene Data'!H123))="","",OFFSET('Hygiene Data'!$H$13,0,10*ROW('Hygiene Data'!H123)))</f>
        <v/>
      </c>
      <c r="ED129" s="297" t="str">
        <f ca="true">+IF(OFFSET('Hygiene Data'!$I$11,0,10*ROW('Hygiene Data'!I123))="","",OFFSET('Hygiene Data'!$I$11,0,10*ROW('Hygiene Data'!I123)))</f>
        <v/>
      </c>
      <c r="EE129" s="297" t="str">
        <f ca="true">+IF(OFFSET('Hygiene Data'!$I$12,0,10*ROW('Hygiene Data'!I123))="","",OFFSET('Hygiene Data'!$I$12,0,10*ROW('Hygiene Data'!I123)))</f>
        <v/>
      </c>
      <c r="EF129" s="297"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53"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97"/>
      <c r="BS130" s="297" t="str">
        <f ca="true">+IF(OFFSET('Water Data'!$D$27,0,10*ROW('Water Data'!D124))="","",OFFSET('Water Data'!$D$27,0,10*ROW('Water Data'!D124)))</f>
        <v/>
      </c>
      <c r="BT130" s="297" t="str">
        <f ca="true">+IF(OFFSET('Water Data'!$D$28,0,10*ROW('Water Data'!D124))="","",OFFSET('Water Data'!$D$28,0,10*ROW('Water Data'!D124)))</f>
        <v/>
      </c>
      <c r="BU130" s="297" t="str">
        <f ca="true">+IF(OFFSET('Water Data'!$D$29,0,10*ROW('Water Data'!D124))="","",OFFSET('Water Data'!$D$29,0,10*ROW('Water Data'!D124)))</f>
        <v/>
      </c>
      <c r="BV130" s="297" t="str">
        <f ca="true">+IF(OFFSET('Water Data'!$E$27,0,10*ROW('Water Data'!E124))="","",OFFSET('Water Data'!$E$27,0,10*ROW('Water Data'!E124)))</f>
        <v/>
      </c>
      <c r="BW130" s="297" t="str">
        <f ca="true">+IF(OFFSET('Water Data'!$E$28,0,10*ROW('Water Data'!E124))="","",OFFSET('Water Data'!$E$28,0,10*ROW('Water Data'!E124)))</f>
        <v/>
      </c>
      <c r="BX130" s="297" t="str">
        <f ca="true">+IF(OFFSET('Water Data'!$E$29,0,10*ROW('Water Data'!E124))="","",OFFSET('Water Data'!$E$29,0,10*ROW('Water Data'!E124)))</f>
        <v/>
      </c>
      <c r="BY130" s="297" t="str">
        <f ca="true">+IF(OFFSET('Water Data'!$F$27,0,10*ROW('Water Data'!F124))="","",OFFSET('Water Data'!$F$27,0,10*ROW('Water Data'!F124)))</f>
        <v/>
      </c>
      <c r="BZ130" s="297" t="str">
        <f ca="true">+IF(OFFSET('Water Data'!$F$28,0,10*ROW('Water Data'!F124))="","",OFFSET('Water Data'!$F$28,0,10*ROW('Water Data'!F124)))</f>
        <v/>
      </c>
      <c r="CA130" s="297" t="str">
        <f ca="true">+IF(OFFSET('Water Data'!$F$29,0,10*ROW('Water Data'!F124))="","",OFFSET('Water Data'!$F$29,0,10*ROW('Water Data'!F124)))</f>
        <v/>
      </c>
      <c r="CB130" s="297" t="str">
        <f ca="true">+IF(OFFSET('Water Data'!$G$27,0,10*ROW('Water Data'!G124))="","",OFFSET('Water Data'!$G$27,0,10*ROW('Water Data'!G124)))</f>
        <v/>
      </c>
      <c r="CC130" s="297" t="str">
        <f ca="true">+IF(OFFSET('Water Data'!$G$28,0,10*ROW('Water Data'!G124))="","",OFFSET('Water Data'!$G$28,0,10*ROW('Water Data'!G124)))</f>
        <v/>
      </c>
      <c r="CD130" s="297" t="str">
        <f ca="true">+IF(OFFSET('Water Data'!$G$29,0,10*ROW('Water Data'!G124))="","",OFFSET('Water Data'!$G$29,0,10*ROW('Water Data'!G124)))</f>
        <v/>
      </c>
      <c r="CE130" s="297" t="str">
        <f ca="true">+IF(OFFSET('Water Data'!$H$27,0,10*ROW('Water Data'!H124))="","",OFFSET('Water Data'!$H$27,0,10*ROW('Water Data'!H124)))</f>
        <v/>
      </c>
      <c r="CF130" s="297" t="str">
        <f ca="true">+IF(OFFSET('Water Data'!$H$28,0,10*ROW('Water Data'!H124))="","",OFFSET('Water Data'!$H$28,0,10*ROW('Water Data'!H124)))</f>
        <v/>
      </c>
      <c r="CG130" s="297" t="str">
        <f ca="true">+IF(OFFSET('Water Data'!$H$29,0,10*ROW('Water Data'!H124))="","",OFFSET('Water Data'!$H$29,0,10*ROW('Water Data'!H124)))</f>
        <v/>
      </c>
      <c r="CH130" s="297" t="str">
        <f ca="true">+IF(OFFSET('Water Data'!$I$27,0,10*ROW('Water Data'!I124))="","",OFFSET('Water Data'!$I$27,0,10*ROW('Water Data'!I124)))</f>
        <v/>
      </c>
      <c r="CI130" s="297" t="str">
        <f ca="true">+IF(OFFSET('Water Data'!$I$28,0,10*ROW('Water Data'!I124))="","",OFFSET('Water Data'!$I$28,0,10*ROW('Water Data'!I124)))</f>
        <v/>
      </c>
      <c r="CJ130" s="297" t="str">
        <f ca="true">+IF(OFFSET('Water Data'!$I$29,0,10*ROW('Water Data'!I124))="","",OFFSET('Water Data'!$I$29,0,10*ROW('Water Data'!I124)))</f>
        <v/>
      </c>
      <c r="CK130" s="297" t="str">
        <f ca="true">+IF(OFFSET('Sanitation Data'!$D$28,0,10*ROW('Sanitation Data'!D124))="","",OFFSET('Sanitation Data'!$D$28,0,10*ROW('Sanitation Data'!D124)))</f>
        <v/>
      </c>
      <c r="CL130" s="297" t="str">
        <f ca="true">+IF(OFFSET('Sanitation Data'!$D$29,0,10*ROW('Sanitation Data'!D124))="","",OFFSET('Sanitation Data'!$D$29,0,10*ROW('Sanitation Data'!D124)))</f>
        <v/>
      </c>
      <c r="CM130" s="297" t="str">
        <f ca="true">+IF(OFFSET('Sanitation Data'!$D$30,0,10*ROW('Sanitation Data'!D124))="","",OFFSET('Sanitation Data'!$D$30,0,10*ROW('Sanitation Data'!D124)))</f>
        <v/>
      </c>
      <c r="CN130" s="297" t="str">
        <f ca="true">+IF(OFFSET('Sanitation Data'!$D$31,0,10*ROW('Sanitation Data'!D124))="","",OFFSET('Sanitation Data'!$D$31,0,10*ROW('Sanitation Data'!D124)))</f>
        <v/>
      </c>
      <c r="CO130" s="297" t="str">
        <f ca="true">+IF(OFFSET('Sanitation Data'!$D$32,0,10*ROW('Sanitation Data'!D124))="","",OFFSET('Sanitation Data'!$D$32,0,10*ROW('Sanitation Data'!D124)))</f>
        <v/>
      </c>
      <c r="CP130" s="297" t="str">
        <f ca="true">+IF(OFFSET('Sanitation Data'!$E$28,0,10*ROW('Sanitation Data'!E124))="","",OFFSET('Sanitation Data'!$E$28,0,10*ROW('Sanitation Data'!E124)))</f>
        <v/>
      </c>
      <c r="CQ130" s="297" t="str">
        <f ca="true">+IF(OFFSET('Sanitation Data'!$E$29,0,10*ROW('Sanitation Data'!E124))="","",OFFSET('Sanitation Data'!$E$29,0,10*ROW('Sanitation Data'!E124)))</f>
        <v/>
      </c>
      <c r="CR130" s="297" t="str">
        <f ca="true">+IF(OFFSET('Sanitation Data'!$E$30,0,10*ROW('Sanitation Data'!E124))="","",OFFSET('Sanitation Data'!$E$30,0,10*ROW('Sanitation Data'!E124)))</f>
        <v/>
      </c>
      <c r="CS130" s="297" t="str">
        <f ca="true">+IF(OFFSET('Sanitation Data'!$E$31,0,10*ROW('Sanitation Data'!E124))="","",OFFSET('Sanitation Data'!$E$31,0,10*ROW('Sanitation Data'!E124)))</f>
        <v/>
      </c>
      <c r="CT130" s="297" t="str">
        <f ca="true">+IF(OFFSET('Sanitation Data'!$E$32,0,10*ROW('Sanitation Data'!E124))="","",OFFSET('Sanitation Data'!$E$32,0,10*ROW('Sanitation Data'!E124)))</f>
        <v/>
      </c>
      <c r="CU130" s="297" t="str">
        <f ca="true">+IF(OFFSET('Sanitation Data'!$F$28,0,10*ROW('Sanitation Data'!F124))="","",OFFSET('Sanitation Data'!$F$28,0,10*ROW('Sanitation Data'!F124)))</f>
        <v/>
      </c>
      <c r="CV130" s="297" t="str">
        <f ca="true">+IF(OFFSET('Sanitation Data'!$F$29,0,10*ROW('Sanitation Data'!F124))="","",OFFSET('Sanitation Data'!$F$29,0,10*ROW('Sanitation Data'!F124)))</f>
        <v/>
      </c>
      <c r="CW130" s="297" t="str">
        <f ca="true">+IF(OFFSET('Sanitation Data'!$F$30,0,10*ROW('Sanitation Data'!F124))="","",OFFSET('Sanitation Data'!$F$30,0,10*ROW('Sanitation Data'!F124)))</f>
        <v/>
      </c>
      <c r="CX130" s="297" t="str">
        <f ca="true">+IF(OFFSET('Sanitation Data'!$F$31,0,10*ROW('Sanitation Data'!F124))="","",OFFSET('Sanitation Data'!$F$31,0,10*ROW('Sanitation Data'!F124)))</f>
        <v/>
      </c>
      <c r="CY130" s="297" t="str">
        <f ca="true">+IF(OFFSET('Sanitation Data'!$F$32,0,10*ROW('Sanitation Data'!F124))="","",OFFSET('Sanitation Data'!$F$32,0,10*ROW('Sanitation Data'!F124)))</f>
        <v/>
      </c>
      <c r="CZ130" s="297" t="str">
        <f ca="true">+IF(OFFSET('Sanitation Data'!$G$28,0,10*ROW('Sanitation Data'!G124))="","",OFFSET('Sanitation Data'!$G$28,0,10*ROW('Sanitation Data'!G124)))</f>
        <v/>
      </c>
      <c r="DA130" s="297" t="str">
        <f ca="true">+IF(OFFSET('Sanitation Data'!$G$29,0,10*ROW('Sanitation Data'!G124))="","",OFFSET('Sanitation Data'!$G$29,0,10*ROW('Sanitation Data'!G124)))</f>
        <v/>
      </c>
      <c r="DB130" s="297" t="str">
        <f ca="true">+IF(OFFSET('Sanitation Data'!$G$30,0,10*ROW('Sanitation Data'!G124))="","",OFFSET('Sanitation Data'!$G$30,0,10*ROW('Sanitation Data'!G124)))</f>
        <v/>
      </c>
      <c r="DC130" s="297" t="str">
        <f ca="true">+IF(OFFSET('Sanitation Data'!$G$31,0,10*ROW('Sanitation Data'!G124))="","",OFFSET('Sanitation Data'!$G$31,0,10*ROW('Sanitation Data'!G124)))</f>
        <v/>
      </c>
      <c r="DD130" s="297" t="str">
        <f ca="true">+IF(OFFSET('Sanitation Data'!$G$32,0,10*ROW('Sanitation Data'!G124))="","",OFFSET('Sanitation Data'!$G$32,0,10*ROW('Sanitation Data'!G124)))</f>
        <v/>
      </c>
      <c r="DE130" s="297" t="str">
        <f ca="true">+IF(OFFSET('Sanitation Data'!$H$28,0,10*ROW('Sanitation Data'!H124))="","",OFFSET('Sanitation Data'!$H$28,0,10*ROW('Sanitation Data'!H124)))</f>
        <v/>
      </c>
      <c r="DF130" s="297" t="str">
        <f ca="true">+IF(OFFSET('Sanitation Data'!$H$29,0,10*ROW('Sanitation Data'!H124))="","",OFFSET('Sanitation Data'!$H$29,0,10*ROW('Sanitation Data'!H124)))</f>
        <v/>
      </c>
      <c r="DG130" s="297" t="str">
        <f ca="true">+IF(OFFSET('Sanitation Data'!$H$30,0,10*ROW('Sanitation Data'!H124))="","",OFFSET('Sanitation Data'!$H$30,0,10*ROW('Sanitation Data'!H124)))</f>
        <v/>
      </c>
      <c r="DH130" s="297" t="str">
        <f ca="true">+IF(OFFSET('Sanitation Data'!$H$31,0,10*ROW('Sanitation Data'!H124))="","",OFFSET('Sanitation Data'!$H$31,0,10*ROW('Sanitation Data'!H124)))</f>
        <v/>
      </c>
      <c r="DI130" s="297" t="str">
        <f ca="true">+IF(OFFSET('Sanitation Data'!$H$32,0,10*ROW('Sanitation Data'!H124))="","",OFFSET('Sanitation Data'!$H$32,0,10*ROW('Sanitation Data'!H124)))</f>
        <v/>
      </c>
      <c r="DJ130" s="297" t="str">
        <f ca="true">+IF(OFFSET('Sanitation Data'!$I$28,0,10*ROW('Sanitation Data'!I124))="","",OFFSET('Sanitation Data'!$I$28,0,10*ROW('Sanitation Data'!I124)))</f>
        <v/>
      </c>
      <c r="DK130" s="297" t="str">
        <f ca="true">+IF(OFFSET('Sanitation Data'!$I$29,0,10*ROW('Sanitation Data'!I124))="","",OFFSET('Sanitation Data'!$I$29,0,10*ROW('Sanitation Data'!I124)))</f>
        <v/>
      </c>
      <c r="DL130" s="297" t="str">
        <f ca="true">+IF(OFFSET('Sanitation Data'!$I$30,0,10*ROW('Sanitation Data'!I124))="","",OFFSET('Sanitation Data'!$I$30,0,10*ROW('Sanitation Data'!I124)))</f>
        <v/>
      </c>
      <c r="DM130" s="297" t="str">
        <f ca="true">+IF(OFFSET('Sanitation Data'!$I$31,0,10*ROW('Sanitation Data'!I124))="","",OFFSET('Sanitation Data'!$I$31,0,10*ROW('Sanitation Data'!I124)))</f>
        <v/>
      </c>
      <c r="DN130" s="297" t="str">
        <f ca="true">+IF(OFFSET('Sanitation Data'!$I$32,0,10*ROW('Sanitation Data'!I124))="","",OFFSET('Sanitation Data'!$I$32,0,10*ROW('Sanitation Data'!I124)))</f>
        <v/>
      </c>
      <c r="DO130" s="297" t="str">
        <f ca="true">+IF(OFFSET('Hygiene Data'!$D$11,0,10*ROW('Hygiene Data'!D124))="","",OFFSET('Hygiene Data'!$D$11,0,10*ROW('Hygiene Data'!D124)))</f>
        <v/>
      </c>
      <c r="DP130" s="297" t="str">
        <f ca="true">+IF(OFFSET('Hygiene Data'!$D$12,0,10*ROW('Hygiene Data'!D124))="","",OFFSET('Hygiene Data'!$D$12,0,10*ROW('Hygiene Data'!D124)))</f>
        <v/>
      </c>
      <c r="DQ130" s="297" t="str">
        <f ca="true">+IF(OFFSET('Hygiene Data'!$D$13,0,10*ROW('Hygiene Data'!D124))="","",OFFSET('Hygiene Data'!$D$13,0,10*ROW('Hygiene Data'!D124)))</f>
        <v/>
      </c>
      <c r="DR130" s="297" t="str">
        <f ca="true">+IF(OFFSET('Hygiene Data'!$E$11,0,10*ROW('Hygiene Data'!E124))="","",OFFSET('Hygiene Data'!$E$11,0,10*ROW('Hygiene Data'!E124)))</f>
        <v/>
      </c>
      <c r="DS130" s="297" t="str">
        <f ca="true">+IF(OFFSET('Hygiene Data'!$E$12,0,10*ROW('Hygiene Data'!E124))="","",OFFSET('Hygiene Data'!$E$12,0,10*ROW('Hygiene Data'!E124)))</f>
        <v/>
      </c>
      <c r="DT130" s="297" t="str">
        <f ca="true">+IF(OFFSET('Hygiene Data'!$E$13,0,10*ROW('Hygiene Data'!E124))="","",OFFSET('Hygiene Data'!$E$13,0,10*ROW('Hygiene Data'!E124)))</f>
        <v/>
      </c>
      <c r="DU130" s="297" t="str">
        <f ca="true">+IF(OFFSET('Hygiene Data'!$F$11,0,10*ROW('Hygiene Data'!F124))="","",OFFSET('Hygiene Data'!$F$11,0,10*ROW('Hygiene Data'!F124)))</f>
        <v/>
      </c>
      <c r="DV130" s="297" t="str">
        <f ca="true">+IF(OFFSET('Hygiene Data'!$F$12,0,10*ROW('Hygiene Data'!F124))="","",OFFSET('Hygiene Data'!$F$12,0,10*ROW('Hygiene Data'!F124)))</f>
        <v/>
      </c>
      <c r="DW130" s="297" t="str">
        <f ca="true">+IF(OFFSET('Hygiene Data'!$F$13,0,10*ROW('Hygiene Data'!F124))="","",OFFSET('Hygiene Data'!$F$13,0,10*ROW('Hygiene Data'!F124)))</f>
        <v/>
      </c>
      <c r="DX130" s="297" t="str">
        <f ca="true">+IF(OFFSET('Hygiene Data'!$G$11,0,10*ROW('Hygiene Data'!G124))="","",OFFSET('Hygiene Data'!$G$11,0,10*ROW('Hygiene Data'!G124)))</f>
        <v/>
      </c>
      <c r="DY130" s="297" t="str">
        <f ca="true">+IF(OFFSET('Hygiene Data'!$G$12,0,10*ROW('Hygiene Data'!G124))="","",OFFSET('Hygiene Data'!$G$12,0,10*ROW('Hygiene Data'!G124)))</f>
        <v/>
      </c>
      <c r="DZ130" s="297" t="str">
        <f ca="true">+IF(OFFSET('Hygiene Data'!$G$13,0,10*ROW('Hygiene Data'!G124))="","",OFFSET('Hygiene Data'!$G$13,0,10*ROW('Hygiene Data'!G124)))</f>
        <v/>
      </c>
      <c r="EA130" s="297" t="str">
        <f ca="true">+IF(OFFSET('Hygiene Data'!$H$11,0,10*ROW('Hygiene Data'!H124))="","",OFFSET('Hygiene Data'!$H$11,0,10*ROW('Hygiene Data'!H124)))</f>
        <v/>
      </c>
      <c r="EB130" s="297" t="str">
        <f ca="true">+IF(OFFSET('Hygiene Data'!$H$12,0,10*ROW('Hygiene Data'!H124))="","",OFFSET('Hygiene Data'!$H$12,0,10*ROW('Hygiene Data'!H124)))</f>
        <v/>
      </c>
      <c r="EC130" s="297" t="str">
        <f ca="true">+IF(OFFSET('Hygiene Data'!$H$13,0,10*ROW('Hygiene Data'!H124))="","",OFFSET('Hygiene Data'!$H$13,0,10*ROW('Hygiene Data'!H124)))</f>
        <v/>
      </c>
      <c r="ED130" s="297" t="str">
        <f ca="true">+IF(OFFSET('Hygiene Data'!$I$11,0,10*ROW('Hygiene Data'!I124))="","",OFFSET('Hygiene Data'!$I$11,0,10*ROW('Hygiene Data'!I124)))</f>
        <v/>
      </c>
      <c r="EE130" s="297" t="str">
        <f ca="true">+IF(OFFSET('Hygiene Data'!$I$12,0,10*ROW('Hygiene Data'!I124))="","",OFFSET('Hygiene Data'!$I$12,0,10*ROW('Hygiene Data'!I124)))</f>
        <v/>
      </c>
      <c r="EF130" s="297"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53"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97"/>
      <c r="BS131" s="297" t="str">
        <f ca="true">+IF(OFFSET('Water Data'!$D$27,0,10*ROW('Water Data'!D125))="","",OFFSET('Water Data'!$D$27,0,10*ROW('Water Data'!D125)))</f>
        <v/>
      </c>
      <c r="BT131" s="297" t="str">
        <f ca="true">+IF(OFFSET('Water Data'!$D$28,0,10*ROW('Water Data'!D125))="","",OFFSET('Water Data'!$D$28,0,10*ROW('Water Data'!D125)))</f>
        <v/>
      </c>
      <c r="BU131" s="297" t="str">
        <f ca="true">+IF(OFFSET('Water Data'!$D$29,0,10*ROW('Water Data'!D125))="","",OFFSET('Water Data'!$D$29,0,10*ROW('Water Data'!D125)))</f>
        <v/>
      </c>
      <c r="BV131" s="297" t="str">
        <f ca="true">+IF(OFFSET('Water Data'!$E$27,0,10*ROW('Water Data'!E125))="","",OFFSET('Water Data'!$E$27,0,10*ROW('Water Data'!E125)))</f>
        <v/>
      </c>
      <c r="BW131" s="297" t="str">
        <f ca="true">+IF(OFFSET('Water Data'!$E$28,0,10*ROW('Water Data'!E125))="","",OFFSET('Water Data'!$E$28,0,10*ROW('Water Data'!E125)))</f>
        <v/>
      </c>
      <c r="BX131" s="297" t="str">
        <f ca="true">+IF(OFFSET('Water Data'!$E$29,0,10*ROW('Water Data'!E125))="","",OFFSET('Water Data'!$E$29,0,10*ROW('Water Data'!E125)))</f>
        <v/>
      </c>
      <c r="BY131" s="297" t="str">
        <f ca="true">+IF(OFFSET('Water Data'!$F$27,0,10*ROW('Water Data'!F125))="","",OFFSET('Water Data'!$F$27,0,10*ROW('Water Data'!F125)))</f>
        <v/>
      </c>
      <c r="BZ131" s="297" t="str">
        <f ca="true">+IF(OFFSET('Water Data'!$F$28,0,10*ROW('Water Data'!F125))="","",OFFSET('Water Data'!$F$28,0,10*ROW('Water Data'!F125)))</f>
        <v/>
      </c>
      <c r="CA131" s="297" t="str">
        <f ca="true">+IF(OFFSET('Water Data'!$F$29,0,10*ROW('Water Data'!F125))="","",OFFSET('Water Data'!$F$29,0,10*ROW('Water Data'!F125)))</f>
        <v/>
      </c>
      <c r="CB131" s="297" t="str">
        <f ca="true">+IF(OFFSET('Water Data'!$G$27,0,10*ROW('Water Data'!G125))="","",OFFSET('Water Data'!$G$27,0,10*ROW('Water Data'!G125)))</f>
        <v/>
      </c>
      <c r="CC131" s="297" t="str">
        <f ca="true">+IF(OFFSET('Water Data'!$G$28,0,10*ROW('Water Data'!G125))="","",OFFSET('Water Data'!$G$28,0,10*ROW('Water Data'!G125)))</f>
        <v/>
      </c>
      <c r="CD131" s="297" t="str">
        <f ca="true">+IF(OFFSET('Water Data'!$G$29,0,10*ROW('Water Data'!G125))="","",OFFSET('Water Data'!$G$29,0,10*ROW('Water Data'!G125)))</f>
        <v/>
      </c>
      <c r="CE131" s="297" t="str">
        <f ca="true">+IF(OFFSET('Water Data'!$H$27,0,10*ROW('Water Data'!H125))="","",OFFSET('Water Data'!$H$27,0,10*ROW('Water Data'!H125)))</f>
        <v/>
      </c>
      <c r="CF131" s="297" t="str">
        <f ca="true">+IF(OFFSET('Water Data'!$H$28,0,10*ROW('Water Data'!H125))="","",OFFSET('Water Data'!$H$28,0,10*ROW('Water Data'!H125)))</f>
        <v/>
      </c>
      <c r="CG131" s="297" t="str">
        <f ca="true">+IF(OFFSET('Water Data'!$H$29,0,10*ROW('Water Data'!H125))="","",OFFSET('Water Data'!$H$29,0,10*ROW('Water Data'!H125)))</f>
        <v/>
      </c>
      <c r="CH131" s="297" t="str">
        <f ca="true">+IF(OFFSET('Water Data'!$I$27,0,10*ROW('Water Data'!I125))="","",OFFSET('Water Data'!$I$27,0,10*ROW('Water Data'!I125)))</f>
        <v/>
      </c>
      <c r="CI131" s="297" t="str">
        <f ca="true">+IF(OFFSET('Water Data'!$I$28,0,10*ROW('Water Data'!I125))="","",OFFSET('Water Data'!$I$28,0,10*ROW('Water Data'!I125)))</f>
        <v/>
      </c>
      <c r="CJ131" s="297" t="str">
        <f ca="true">+IF(OFFSET('Water Data'!$I$29,0,10*ROW('Water Data'!I125))="","",OFFSET('Water Data'!$I$29,0,10*ROW('Water Data'!I125)))</f>
        <v/>
      </c>
      <c r="CK131" s="297" t="str">
        <f ca="true">+IF(OFFSET('Sanitation Data'!$D$28,0,10*ROW('Sanitation Data'!D125))="","",OFFSET('Sanitation Data'!$D$28,0,10*ROW('Sanitation Data'!D125)))</f>
        <v/>
      </c>
      <c r="CL131" s="297" t="str">
        <f ca="true">+IF(OFFSET('Sanitation Data'!$D$29,0,10*ROW('Sanitation Data'!D125))="","",OFFSET('Sanitation Data'!$D$29,0,10*ROW('Sanitation Data'!D125)))</f>
        <v/>
      </c>
      <c r="CM131" s="297" t="str">
        <f ca="true">+IF(OFFSET('Sanitation Data'!$D$30,0,10*ROW('Sanitation Data'!D125))="","",OFFSET('Sanitation Data'!$D$30,0,10*ROW('Sanitation Data'!D125)))</f>
        <v/>
      </c>
      <c r="CN131" s="297" t="str">
        <f ca="true">+IF(OFFSET('Sanitation Data'!$D$31,0,10*ROW('Sanitation Data'!D125))="","",OFFSET('Sanitation Data'!$D$31,0,10*ROW('Sanitation Data'!D125)))</f>
        <v/>
      </c>
      <c r="CO131" s="297" t="str">
        <f ca="true">+IF(OFFSET('Sanitation Data'!$D$32,0,10*ROW('Sanitation Data'!D125))="","",OFFSET('Sanitation Data'!$D$32,0,10*ROW('Sanitation Data'!D125)))</f>
        <v/>
      </c>
      <c r="CP131" s="297" t="str">
        <f ca="true">+IF(OFFSET('Sanitation Data'!$E$28,0,10*ROW('Sanitation Data'!E125))="","",OFFSET('Sanitation Data'!$E$28,0,10*ROW('Sanitation Data'!E125)))</f>
        <v/>
      </c>
      <c r="CQ131" s="297" t="str">
        <f ca="true">+IF(OFFSET('Sanitation Data'!$E$29,0,10*ROW('Sanitation Data'!E125))="","",OFFSET('Sanitation Data'!$E$29,0,10*ROW('Sanitation Data'!E125)))</f>
        <v/>
      </c>
      <c r="CR131" s="297" t="str">
        <f ca="true">+IF(OFFSET('Sanitation Data'!$E$30,0,10*ROW('Sanitation Data'!E125))="","",OFFSET('Sanitation Data'!$E$30,0,10*ROW('Sanitation Data'!E125)))</f>
        <v/>
      </c>
      <c r="CS131" s="297" t="str">
        <f ca="true">+IF(OFFSET('Sanitation Data'!$E$31,0,10*ROW('Sanitation Data'!E125))="","",OFFSET('Sanitation Data'!$E$31,0,10*ROW('Sanitation Data'!E125)))</f>
        <v/>
      </c>
      <c r="CT131" s="297" t="str">
        <f ca="true">+IF(OFFSET('Sanitation Data'!$E$32,0,10*ROW('Sanitation Data'!E125))="","",OFFSET('Sanitation Data'!$E$32,0,10*ROW('Sanitation Data'!E125)))</f>
        <v/>
      </c>
      <c r="CU131" s="297" t="str">
        <f ca="true">+IF(OFFSET('Sanitation Data'!$F$28,0,10*ROW('Sanitation Data'!F125))="","",OFFSET('Sanitation Data'!$F$28,0,10*ROW('Sanitation Data'!F125)))</f>
        <v/>
      </c>
      <c r="CV131" s="297" t="str">
        <f ca="true">+IF(OFFSET('Sanitation Data'!$F$29,0,10*ROW('Sanitation Data'!F125))="","",OFFSET('Sanitation Data'!$F$29,0,10*ROW('Sanitation Data'!F125)))</f>
        <v/>
      </c>
      <c r="CW131" s="297" t="str">
        <f ca="true">+IF(OFFSET('Sanitation Data'!$F$30,0,10*ROW('Sanitation Data'!F125))="","",OFFSET('Sanitation Data'!$F$30,0,10*ROW('Sanitation Data'!F125)))</f>
        <v/>
      </c>
      <c r="CX131" s="297" t="str">
        <f ca="true">+IF(OFFSET('Sanitation Data'!$F$31,0,10*ROW('Sanitation Data'!F125))="","",OFFSET('Sanitation Data'!$F$31,0,10*ROW('Sanitation Data'!F125)))</f>
        <v/>
      </c>
      <c r="CY131" s="297" t="str">
        <f ca="true">+IF(OFFSET('Sanitation Data'!$F$32,0,10*ROW('Sanitation Data'!F125))="","",OFFSET('Sanitation Data'!$F$32,0,10*ROW('Sanitation Data'!F125)))</f>
        <v/>
      </c>
      <c r="CZ131" s="297" t="str">
        <f ca="true">+IF(OFFSET('Sanitation Data'!$G$28,0,10*ROW('Sanitation Data'!G125))="","",OFFSET('Sanitation Data'!$G$28,0,10*ROW('Sanitation Data'!G125)))</f>
        <v/>
      </c>
      <c r="DA131" s="297" t="str">
        <f ca="true">+IF(OFFSET('Sanitation Data'!$G$29,0,10*ROW('Sanitation Data'!G125))="","",OFFSET('Sanitation Data'!$G$29,0,10*ROW('Sanitation Data'!G125)))</f>
        <v/>
      </c>
      <c r="DB131" s="297" t="str">
        <f ca="true">+IF(OFFSET('Sanitation Data'!$G$30,0,10*ROW('Sanitation Data'!G125))="","",OFFSET('Sanitation Data'!$G$30,0,10*ROW('Sanitation Data'!G125)))</f>
        <v/>
      </c>
      <c r="DC131" s="297" t="str">
        <f ca="true">+IF(OFFSET('Sanitation Data'!$G$31,0,10*ROW('Sanitation Data'!G125))="","",OFFSET('Sanitation Data'!$G$31,0,10*ROW('Sanitation Data'!G125)))</f>
        <v/>
      </c>
      <c r="DD131" s="297" t="str">
        <f ca="true">+IF(OFFSET('Sanitation Data'!$G$32,0,10*ROW('Sanitation Data'!G125))="","",OFFSET('Sanitation Data'!$G$32,0,10*ROW('Sanitation Data'!G125)))</f>
        <v/>
      </c>
      <c r="DE131" s="297" t="str">
        <f ca="true">+IF(OFFSET('Sanitation Data'!$H$28,0,10*ROW('Sanitation Data'!H125))="","",OFFSET('Sanitation Data'!$H$28,0,10*ROW('Sanitation Data'!H125)))</f>
        <v/>
      </c>
      <c r="DF131" s="297" t="str">
        <f ca="true">+IF(OFFSET('Sanitation Data'!$H$29,0,10*ROW('Sanitation Data'!H125))="","",OFFSET('Sanitation Data'!$H$29,0,10*ROW('Sanitation Data'!H125)))</f>
        <v/>
      </c>
      <c r="DG131" s="297" t="str">
        <f ca="true">+IF(OFFSET('Sanitation Data'!$H$30,0,10*ROW('Sanitation Data'!H125))="","",OFFSET('Sanitation Data'!$H$30,0,10*ROW('Sanitation Data'!H125)))</f>
        <v/>
      </c>
      <c r="DH131" s="297" t="str">
        <f ca="true">+IF(OFFSET('Sanitation Data'!$H$31,0,10*ROW('Sanitation Data'!H125))="","",OFFSET('Sanitation Data'!$H$31,0,10*ROW('Sanitation Data'!H125)))</f>
        <v/>
      </c>
      <c r="DI131" s="297" t="str">
        <f ca="true">+IF(OFFSET('Sanitation Data'!$H$32,0,10*ROW('Sanitation Data'!H125))="","",OFFSET('Sanitation Data'!$H$32,0,10*ROW('Sanitation Data'!H125)))</f>
        <v/>
      </c>
      <c r="DJ131" s="297" t="str">
        <f ca="true">+IF(OFFSET('Sanitation Data'!$I$28,0,10*ROW('Sanitation Data'!I125))="","",OFFSET('Sanitation Data'!$I$28,0,10*ROW('Sanitation Data'!I125)))</f>
        <v/>
      </c>
      <c r="DK131" s="297" t="str">
        <f ca="true">+IF(OFFSET('Sanitation Data'!$I$29,0,10*ROW('Sanitation Data'!I125))="","",OFFSET('Sanitation Data'!$I$29,0,10*ROW('Sanitation Data'!I125)))</f>
        <v/>
      </c>
      <c r="DL131" s="297" t="str">
        <f ca="true">+IF(OFFSET('Sanitation Data'!$I$30,0,10*ROW('Sanitation Data'!I125))="","",OFFSET('Sanitation Data'!$I$30,0,10*ROW('Sanitation Data'!I125)))</f>
        <v/>
      </c>
      <c r="DM131" s="297" t="str">
        <f ca="true">+IF(OFFSET('Sanitation Data'!$I$31,0,10*ROW('Sanitation Data'!I125))="","",OFFSET('Sanitation Data'!$I$31,0,10*ROW('Sanitation Data'!I125)))</f>
        <v/>
      </c>
      <c r="DN131" s="297" t="str">
        <f ca="true">+IF(OFFSET('Sanitation Data'!$I$32,0,10*ROW('Sanitation Data'!I125))="","",OFFSET('Sanitation Data'!$I$32,0,10*ROW('Sanitation Data'!I125)))</f>
        <v/>
      </c>
      <c r="DO131" s="297" t="str">
        <f ca="true">+IF(OFFSET('Hygiene Data'!$D$11,0,10*ROW('Hygiene Data'!D125))="","",OFFSET('Hygiene Data'!$D$11,0,10*ROW('Hygiene Data'!D125)))</f>
        <v/>
      </c>
      <c r="DP131" s="297" t="str">
        <f ca="true">+IF(OFFSET('Hygiene Data'!$D$12,0,10*ROW('Hygiene Data'!D125))="","",OFFSET('Hygiene Data'!$D$12,0,10*ROW('Hygiene Data'!D125)))</f>
        <v/>
      </c>
      <c r="DQ131" s="297" t="str">
        <f ca="true">+IF(OFFSET('Hygiene Data'!$D$13,0,10*ROW('Hygiene Data'!D125))="","",OFFSET('Hygiene Data'!$D$13,0,10*ROW('Hygiene Data'!D125)))</f>
        <v/>
      </c>
      <c r="DR131" s="297" t="str">
        <f ca="true">+IF(OFFSET('Hygiene Data'!$E$11,0,10*ROW('Hygiene Data'!E125))="","",OFFSET('Hygiene Data'!$E$11,0,10*ROW('Hygiene Data'!E125)))</f>
        <v/>
      </c>
      <c r="DS131" s="297" t="str">
        <f ca="true">+IF(OFFSET('Hygiene Data'!$E$12,0,10*ROW('Hygiene Data'!E125))="","",OFFSET('Hygiene Data'!$E$12,0,10*ROW('Hygiene Data'!E125)))</f>
        <v/>
      </c>
      <c r="DT131" s="297" t="str">
        <f ca="true">+IF(OFFSET('Hygiene Data'!$E$13,0,10*ROW('Hygiene Data'!E125))="","",OFFSET('Hygiene Data'!$E$13,0,10*ROW('Hygiene Data'!E125)))</f>
        <v/>
      </c>
      <c r="DU131" s="297" t="str">
        <f ca="true">+IF(OFFSET('Hygiene Data'!$F$11,0,10*ROW('Hygiene Data'!F125))="","",OFFSET('Hygiene Data'!$F$11,0,10*ROW('Hygiene Data'!F125)))</f>
        <v/>
      </c>
      <c r="DV131" s="297" t="str">
        <f ca="true">+IF(OFFSET('Hygiene Data'!$F$12,0,10*ROW('Hygiene Data'!F125))="","",OFFSET('Hygiene Data'!$F$12,0,10*ROW('Hygiene Data'!F125)))</f>
        <v/>
      </c>
      <c r="DW131" s="297" t="str">
        <f ca="true">+IF(OFFSET('Hygiene Data'!$F$13,0,10*ROW('Hygiene Data'!F125))="","",OFFSET('Hygiene Data'!$F$13,0,10*ROW('Hygiene Data'!F125)))</f>
        <v/>
      </c>
      <c r="DX131" s="297" t="str">
        <f ca="true">+IF(OFFSET('Hygiene Data'!$G$11,0,10*ROW('Hygiene Data'!G125))="","",OFFSET('Hygiene Data'!$G$11,0,10*ROW('Hygiene Data'!G125)))</f>
        <v/>
      </c>
      <c r="DY131" s="297" t="str">
        <f ca="true">+IF(OFFSET('Hygiene Data'!$G$12,0,10*ROW('Hygiene Data'!G125))="","",OFFSET('Hygiene Data'!$G$12,0,10*ROW('Hygiene Data'!G125)))</f>
        <v/>
      </c>
      <c r="DZ131" s="297" t="str">
        <f ca="true">+IF(OFFSET('Hygiene Data'!$G$13,0,10*ROW('Hygiene Data'!G125))="","",OFFSET('Hygiene Data'!$G$13,0,10*ROW('Hygiene Data'!G125)))</f>
        <v/>
      </c>
      <c r="EA131" s="297" t="str">
        <f ca="true">+IF(OFFSET('Hygiene Data'!$H$11,0,10*ROW('Hygiene Data'!H125))="","",OFFSET('Hygiene Data'!$H$11,0,10*ROW('Hygiene Data'!H125)))</f>
        <v/>
      </c>
      <c r="EB131" s="297" t="str">
        <f ca="true">+IF(OFFSET('Hygiene Data'!$H$12,0,10*ROW('Hygiene Data'!H125))="","",OFFSET('Hygiene Data'!$H$12,0,10*ROW('Hygiene Data'!H125)))</f>
        <v/>
      </c>
      <c r="EC131" s="297" t="str">
        <f ca="true">+IF(OFFSET('Hygiene Data'!$H$13,0,10*ROW('Hygiene Data'!H125))="","",OFFSET('Hygiene Data'!$H$13,0,10*ROW('Hygiene Data'!H125)))</f>
        <v/>
      </c>
      <c r="ED131" s="297" t="str">
        <f ca="true">+IF(OFFSET('Hygiene Data'!$I$11,0,10*ROW('Hygiene Data'!I125))="","",OFFSET('Hygiene Data'!$I$11,0,10*ROW('Hygiene Data'!I125)))</f>
        <v/>
      </c>
      <c r="EE131" s="297" t="str">
        <f ca="true">+IF(OFFSET('Hygiene Data'!$I$12,0,10*ROW('Hygiene Data'!I125))="","",OFFSET('Hygiene Data'!$I$12,0,10*ROW('Hygiene Data'!I125)))</f>
        <v/>
      </c>
      <c r="EF131" s="297"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53"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97"/>
      <c r="BS132" s="297" t="str">
        <f ca="true">+IF(OFFSET('Water Data'!$D$27,0,10*ROW('Water Data'!D126))="","",OFFSET('Water Data'!$D$27,0,10*ROW('Water Data'!D126)))</f>
        <v/>
      </c>
      <c r="BT132" s="297" t="str">
        <f ca="true">+IF(OFFSET('Water Data'!$D$28,0,10*ROW('Water Data'!D126))="","",OFFSET('Water Data'!$D$28,0,10*ROW('Water Data'!D126)))</f>
        <v/>
      </c>
      <c r="BU132" s="297" t="str">
        <f ca="true">+IF(OFFSET('Water Data'!$D$29,0,10*ROW('Water Data'!D126))="","",OFFSET('Water Data'!$D$29,0,10*ROW('Water Data'!D126)))</f>
        <v/>
      </c>
      <c r="BV132" s="297" t="str">
        <f ca="true">+IF(OFFSET('Water Data'!$E$27,0,10*ROW('Water Data'!E126))="","",OFFSET('Water Data'!$E$27,0,10*ROW('Water Data'!E126)))</f>
        <v/>
      </c>
      <c r="BW132" s="297" t="str">
        <f ca="true">+IF(OFFSET('Water Data'!$E$28,0,10*ROW('Water Data'!E126))="","",OFFSET('Water Data'!$E$28,0,10*ROW('Water Data'!E126)))</f>
        <v/>
      </c>
      <c r="BX132" s="297" t="str">
        <f ca="true">+IF(OFFSET('Water Data'!$E$29,0,10*ROW('Water Data'!E126))="","",OFFSET('Water Data'!$E$29,0,10*ROW('Water Data'!E126)))</f>
        <v/>
      </c>
      <c r="BY132" s="297" t="str">
        <f ca="true">+IF(OFFSET('Water Data'!$F$27,0,10*ROW('Water Data'!F126))="","",OFFSET('Water Data'!$F$27,0,10*ROW('Water Data'!F126)))</f>
        <v/>
      </c>
      <c r="BZ132" s="297" t="str">
        <f ca="true">+IF(OFFSET('Water Data'!$F$28,0,10*ROW('Water Data'!F126))="","",OFFSET('Water Data'!$F$28,0,10*ROW('Water Data'!F126)))</f>
        <v/>
      </c>
      <c r="CA132" s="297" t="str">
        <f ca="true">+IF(OFFSET('Water Data'!$F$29,0,10*ROW('Water Data'!F126))="","",OFFSET('Water Data'!$F$29,0,10*ROW('Water Data'!F126)))</f>
        <v/>
      </c>
      <c r="CB132" s="297" t="str">
        <f ca="true">+IF(OFFSET('Water Data'!$G$27,0,10*ROW('Water Data'!G126))="","",OFFSET('Water Data'!$G$27,0,10*ROW('Water Data'!G126)))</f>
        <v/>
      </c>
      <c r="CC132" s="297" t="str">
        <f ca="true">+IF(OFFSET('Water Data'!$G$28,0,10*ROW('Water Data'!G126))="","",OFFSET('Water Data'!$G$28,0,10*ROW('Water Data'!G126)))</f>
        <v/>
      </c>
      <c r="CD132" s="297" t="str">
        <f ca="true">+IF(OFFSET('Water Data'!$G$29,0,10*ROW('Water Data'!G126))="","",OFFSET('Water Data'!$G$29,0,10*ROW('Water Data'!G126)))</f>
        <v/>
      </c>
      <c r="CE132" s="297" t="str">
        <f ca="true">+IF(OFFSET('Water Data'!$H$27,0,10*ROW('Water Data'!H126))="","",OFFSET('Water Data'!$H$27,0,10*ROW('Water Data'!H126)))</f>
        <v/>
      </c>
      <c r="CF132" s="297" t="str">
        <f ca="true">+IF(OFFSET('Water Data'!$H$28,0,10*ROW('Water Data'!H126))="","",OFFSET('Water Data'!$H$28,0,10*ROW('Water Data'!H126)))</f>
        <v/>
      </c>
      <c r="CG132" s="297" t="str">
        <f ca="true">+IF(OFFSET('Water Data'!$H$29,0,10*ROW('Water Data'!H126))="","",OFFSET('Water Data'!$H$29,0,10*ROW('Water Data'!H126)))</f>
        <v/>
      </c>
      <c r="CH132" s="297" t="str">
        <f ca="true">+IF(OFFSET('Water Data'!$I$27,0,10*ROW('Water Data'!I126))="","",OFFSET('Water Data'!$I$27,0,10*ROW('Water Data'!I126)))</f>
        <v/>
      </c>
      <c r="CI132" s="297" t="str">
        <f ca="true">+IF(OFFSET('Water Data'!$I$28,0,10*ROW('Water Data'!I126))="","",OFFSET('Water Data'!$I$28,0,10*ROW('Water Data'!I126)))</f>
        <v/>
      </c>
      <c r="CJ132" s="297" t="str">
        <f ca="true">+IF(OFFSET('Water Data'!$I$29,0,10*ROW('Water Data'!I126))="","",OFFSET('Water Data'!$I$29,0,10*ROW('Water Data'!I126)))</f>
        <v/>
      </c>
      <c r="CK132" s="297" t="str">
        <f ca="true">+IF(OFFSET('Sanitation Data'!$D$28,0,10*ROW('Sanitation Data'!D126))="","",OFFSET('Sanitation Data'!$D$28,0,10*ROW('Sanitation Data'!D126)))</f>
        <v/>
      </c>
      <c r="CL132" s="297" t="str">
        <f ca="true">+IF(OFFSET('Sanitation Data'!$D$29,0,10*ROW('Sanitation Data'!D126))="","",OFFSET('Sanitation Data'!$D$29,0,10*ROW('Sanitation Data'!D126)))</f>
        <v/>
      </c>
      <c r="CM132" s="297" t="str">
        <f ca="true">+IF(OFFSET('Sanitation Data'!$D$30,0,10*ROW('Sanitation Data'!D126))="","",OFFSET('Sanitation Data'!$D$30,0,10*ROW('Sanitation Data'!D126)))</f>
        <v/>
      </c>
      <c r="CN132" s="297" t="str">
        <f ca="true">+IF(OFFSET('Sanitation Data'!$D$31,0,10*ROW('Sanitation Data'!D126))="","",OFFSET('Sanitation Data'!$D$31,0,10*ROW('Sanitation Data'!D126)))</f>
        <v/>
      </c>
      <c r="CO132" s="297" t="str">
        <f ca="true">+IF(OFFSET('Sanitation Data'!$D$32,0,10*ROW('Sanitation Data'!D126))="","",OFFSET('Sanitation Data'!$D$32,0,10*ROW('Sanitation Data'!D126)))</f>
        <v/>
      </c>
      <c r="CP132" s="297" t="str">
        <f ca="true">+IF(OFFSET('Sanitation Data'!$E$28,0,10*ROW('Sanitation Data'!E126))="","",OFFSET('Sanitation Data'!$E$28,0,10*ROW('Sanitation Data'!E126)))</f>
        <v/>
      </c>
      <c r="CQ132" s="297" t="str">
        <f ca="true">+IF(OFFSET('Sanitation Data'!$E$29,0,10*ROW('Sanitation Data'!E126))="","",OFFSET('Sanitation Data'!$E$29,0,10*ROW('Sanitation Data'!E126)))</f>
        <v/>
      </c>
      <c r="CR132" s="297" t="str">
        <f ca="true">+IF(OFFSET('Sanitation Data'!$E$30,0,10*ROW('Sanitation Data'!E126))="","",OFFSET('Sanitation Data'!$E$30,0,10*ROW('Sanitation Data'!E126)))</f>
        <v/>
      </c>
      <c r="CS132" s="297" t="str">
        <f ca="true">+IF(OFFSET('Sanitation Data'!$E$31,0,10*ROW('Sanitation Data'!E126))="","",OFFSET('Sanitation Data'!$E$31,0,10*ROW('Sanitation Data'!E126)))</f>
        <v/>
      </c>
      <c r="CT132" s="297" t="str">
        <f ca="true">+IF(OFFSET('Sanitation Data'!$E$32,0,10*ROW('Sanitation Data'!E126))="","",OFFSET('Sanitation Data'!$E$32,0,10*ROW('Sanitation Data'!E126)))</f>
        <v/>
      </c>
      <c r="CU132" s="297" t="str">
        <f ca="true">+IF(OFFSET('Sanitation Data'!$F$28,0,10*ROW('Sanitation Data'!F126))="","",OFFSET('Sanitation Data'!$F$28,0,10*ROW('Sanitation Data'!F126)))</f>
        <v/>
      </c>
      <c r="CV132" s="297" t="str">
        <f ca="true">+IF(OFFSET('Sanitation Data'!$F$29,0,10*ROW('Sanitation Data'!F126))="","",OFFSET('Sanitation Data'!$F$29,0,10*ROW('Sanitation Data'!F126)))</f>
        <v/>
      </c>
      <c r="CW132" s="297" t="str">
        <f ca="true">+IF(OFFSET('Sanitation Data'!$F$30,0,10*ROW('Sanitation Data'!F126))="","",OFFSET('Sanitation Data'!$F$30,0,10*ROW('Sanitation Data'!F126)))</f>
        <v/>
      </c>
      <c r="CX132" s="297" t="str">
        <f ca="true">+IF(OFFSET('Sanitation Data'!$F$31,0,10*ROW('Sanitation Data'!F126))="","",OFFSET('Sanitation Data'!$F$31,0,10*ROW('Sanitation Data'!F126)))</f>
        <v/>
      </c>
      <c r="CY132" s="297" t="str">
        <f ca="true">+IF(OFFSET('Sanitation Data'!$F$32,0,10*ROW('Sanitation Data'!F126))="","",OFFSET('Sanitation Data'!$F$32,0,10*ROW('Sanitation Data'!F126)))</f>
        <v/>
      </c>
      <c r="CZ132" s="297" t="str">
        <f ca="true">+IF(OFFSET('Sanitation Data'!$G$28,0,10*ROW('Sanitation Data'!G126))="","",OFFSET('Sanitation Data'!$G$28,0,10*ROW('Sanitation Data'!G126)))</f>
        <v/>
      </c>
      <c r="DA132" s="297" t="str">
        <f ca="true">+IF(OFFSET('Sanitation Data'!$G$29,0,10*ROW('Sanitation Data'!G126))="","",OFFSET('Sanitation Data'!$G$29,0,10*ROW('Sanitation Data'!G126)))</f>
        <v/>
      </c>
      <c r="DB132" s="297" t="str">
        <f ca="true">+IF(OFFSET('Sanitation Data'!$G$30,0,10*ROW('Sanitation Data'!G126))="","",OFFSET('Sanitation Data'!$G$30,0,10*ROW('Sanitation Data'!G126)))</f>
        <v/>
      </c>
      <c r="DC132" s="297" t="str">
        <f ca="true">+IF(OFFSET('Sanitation Data'!$G$31,0,10*ROW('Sanitation Data'!G126))="","",OFFSET('Sanitation Data'!$G$31,0,10*ROW('Sanitation Data'!G126)))</f>
        <v/>
      </c>
      <c r="DD132" s="297" t="str">
        <f ca="true">+IF(OFFSET('Sanitation Data'!$G$32,0,10*ROW('Sanitation Data'!G126))="","",OFFSET('Sanitation Data'!$G$32,0,10*ROW('Sanitation Data'!G126)))</f>
        <v/>
      </c>
      <c r="DE132" s="297" t="str">
        <f ca="true">+IF(OFFSET('Sanitation Data'!$H$28,0,10*ROW('Sanitation Data'!H126))="","",OFFSET('Sanitation Data'!$H$28,0,10*ROW('Sanitation Data'!H126)))</f>
        <v/>
      </c>
      <c r="DF132" s="297" t="str">
        <f ca="true">+IF(OFFSET('Sanitation Data'!$H$29,0,10*ROW('Sanitation Data'!H126))="","",OFFSET('Sanitation Data'!$H$29,0,10*ROW('Sanitation Data'!H126)))</f>
        <v/>
      </c>
      <c r="DG132" s="297" t="str">
        <f ca="true">+IF(OFFSET('Sanitation Data'!$H$30,0,10*ROW('Sanitation Data'!H126))="","",OFFSET('Sanitation Data'!$H$30,0,10*ROW('Sanitation Data'!H126)))</f>
        <v/>
      </c>
      <c r="DH132" s="297" t="str">
        <f ca="true">+IF(OFFSET('Sanitation Data'!$H$31,0,10*ROW('Sanitation Data'!H126))="","",OFFSET('Sanitation Data'!$H$31,0,10*ROW('Sanitation Data'!H126)))</f>
        <v/>
      </c>
      <c r="DI132" s="297" t="str">
        <f ca="true">+IF(OFFSET('Sanitation Data'!$H$32,0,10*ROW('Sanitation Data'!H126))="","",OFFSET('Sanitation Data'!$H$32,0,10*ROW('Sanitation Data'!H126)))</f>
        <v/>
      </c>
      <c r="DJ132" s="297" t="str">
        <f ca="true">+IF(OFFSET('Sanitation Data'!$I$28,0,10*ROW('Sanitation Data'!I126))="","",OFFSET('Sanitation Data'!$I$28,0,10*ROW('Sanitation Data'!I126)))</f>
        <v/>
      </c>
      <c r="DK132" s="297" t="str">
        <f ca="true">+IF(OFFSET('Sanitation Data'!$I$29,0,10*ROW('Sanitation Data'!I126))="","",OFFSET('Sanitation Data'!$I$29,0,10*ROW('Sanitation Data'!I126)))</f>
        <v/>
      </c>
      <c r="DL132" s="297" t="str">
        <f ca="true">+IF(OFFSET('Sanitation Data'!$I$30,0,10*ROW('Sanitation Data'!I126))="","",OFFSET('Sanitation Data'!$I$30,0,10*ROW('Sanitation Data'!I126)))</f>
        <v/>
      </c>
      <c r="DM132" s="297" t="str">
        <f ca="true">+IF(OFFSET('Sanitation Data'!$I$31,0,10*ROW('Sanitation Data'!I126))="","",OFFSET('Sanitation Data'!$I$31,0,10*ROW('Sanitation Data'!I126)))</f>
        <v/>
      </c>
      <c r="DN132" s="297" t="str">
        <f ca="true">+IF(OFFSET('Sanitation Data'!$I$32,0,10*ROW('Sanitation Data'!I126))="","",OFFSET('Sanitation Data'!$I$32,0,10*ROW('Sanitation Data'!I126)))</f>
        <v/>
      </c>
      <c r="DO132" s="297" t="str">
        <f ca="true">+IF(OFFSET('Hygiene Data'!$D$11,0,10*ROW('Hygiene Data'!D126))="","",OFFSET('Hygiene Data'!$D$11,0,10*ROW('Hygiene Data'!D126)))</f>
        <v/>
      </c>
      <c r="DP132" s="297" t="str">
        <f ca="true">+IF(OFFSET('Hygiene Data'!$D$12,0,10*ROW('Hygiene Data'!D126))="","",OFFSET('Hygiene Data'!$D$12,0,10*ROW('Hygiene Data'!D126)))</f>
        <v/>
      </c>
      <c r="DQ132" s="297" t="str">
        <f ca="true">+IF(OFFSET('Hygiene Data'!$D$13,0,10*ROW('Hygiene Data'!D126))="","",OFFSET('Hygiene Data'!$D$13,0,10*ROW('Hygiene Data'!D126)))</f>
        <v/>
      </c>
      <c r="DR132" s="297" t="str">
        <f ca="true">+IF(OFFSET('Hygiene Data'!$E$11,0,10*ROW('Hygiene Data'!E126))="","",OFFSET('Hygiene Data'!$E$11,0,10*ROW('Hygiene Data'!E126)))</f>
        <v/>
      </c>
      <c r="DS132" s="297" t="str">
        <f ca="true">+IF(OFFSET('Hygiene Data'!$E$12,0,10*ROW('Hygiene Data'!E126))="","",OFFSET('Hygiene Data'!$E$12,0,10*ROW('Hygiene Data'!E126)))</f>
        <v/>
      </c>
      <c r="DT132" s="297" t="str">
        <f ca="true">+IF(OFFSET('Hygiene Data'!$E$13,0,10*ROW('Hygiene Data'!E126))="","",OFFSET('Hygiene Data'!$E$13,0,10*ROW('Hygiene Data'!E126)))</f>
        <v/>
      </c>
      <c r="DU132" s="297" t="str">
        <f ca="true">+IF(OFFSET('Hygiene Data'!$F$11,0,10*ROW('Hygiene Data'!F126))="","",OFFSET('Hygiene Data'!$F$11,0,10*ROW('Hygiene Data'!F126)))</f>
        <v/>
      </c>
      <c r="DV132" s="297" t="str">
        <f ca="true">+IF(OFFSET('Hygiene Data'!$F$12,0,10*ROW('Hygiene Data'!F126))="","",OFFSET('Hygiene Data'!$F$12,0,10*ROW('Hygiene Data'!F126)))</f>
        <v/>
      </c>
      <c r="DW132" s="297" t="str">
        <f ca="true">+IF(OFFSET('Hygiene Data'!$F$13,0,10*ROW('Hygiene Data'!F126))="","",OFFSET('Hygiene Data'!$F$13,0,10*ROW('Hygiene Data'!F126)))</f>
        <v/>
      </c>
      <c r="DX132" s="297" t="str">
        <f ca="true">+IF(OFFSET('Hygiene Data'!$G$11,0,10*ROW('Hygiene Data'!G126))="","",OFFSET('Hygiene Data'!$G$11,0,10*ROW('Hygiene Data'!G126)))</f>
        <v/>
      </c>
      <c r="DY132" s="297" t="str">
        <f ca="true">+IF(OFFSET('Hygiene Data'!$G$12,0,10*ROW('Hygiene Data'!G126))="","",OFFSET('Hygiene Data'!$G$12,0,10*ROW('Hygiene Data'!G126)))</f>
        <v/>
      </c>
      <c r="DZ132" s="297" t="str">
        <f ca="true">+IF(OFFSET('Hygiene Data'!$G$13,0,10*ROW('Hygiene Data'!G126))="","",OFFSET('Hygiene Data'!$G$13,0,10*ROW('Hygiene Data'!G126)))</f>
        <v/>
      </c>
      <c r="EA132" s="297" t="str">
        <f ca="true">+IF(OFFSET('Hygiene Data'!$H$11,0,10*ROW('Hygiene Data'!H126))="","",OFFSET('Hygiene Data'!$H$11,0,10*ROW('Hygiene Data'!H126)))</f>
        <v/>
      </c>
      <c r="EB132" s="297" t="str">
        <f ca="true">+IF(OFFSET('Hygiene Data'!$H$12,0,10*ROW('Hygiene Data'!H126))="","",OFFSET('Hygiene Data'!$H$12,0,10*ROW('Hygiene Data'!H126)))</f>
        <v/>
      </c>
      <c r="EC132" s="297" t="str">
        <f ca="true">+IF(OFFSET('Hygiene Data'!$H$13,0,10*ROW('Hygiene Data'!H126))="","",OFFSET('Hygiene Data'!$H$13,0,10*ROW('Hygiene Data'!H126)))</f>
        <v/>
      </c>
      <c r="ED132" s="297" t="str">
        <f ca="true">+IF(OFFSET('Hygiene Data'!$I$11,0,10*ROW('Hygiene Data'!I126))="","",OFFSET('Hygiene Data'!$I$11,0,10*ROW('Hygiene Data'!I126)))</f>
        <v/>
      </c>
      <c r="EE132" s="297" t="str">
        <f ca="true">+IF(OFFSET('Hygiene Data'!$I$12,0,10*ROW('Hygiene Data'!I126))="","",OFFSET('Hygiene Data'!$I$12,0,10*ROW('Hygiene Data'!I126)))</f>
        <v/>
      </c>
      <c r="EF132" s="297"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53"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97"/>
      <c r="BS133" s="297" t="str">
        <f ca="true">+IF(OFFSET('Water Data'!$D$27,0,10*ROW('Water Data'!D127))="","",OFFSET('Water Data'!$D$27,0,10*ROW('Water Data'!D127)))</f>
        <v/>
      </c>
      <c r="BT133" s="297" t="str">
        <f ca="true">+IF(OFFSET('Water Data'!$D$28,0,10*ROW('Water Data'!D127))="","",OFFSET('Water Data'!$D$28,0,10*ROW('Water Data'!D127)))</f>
        <v/>
      </c>
      <c r="BU133" s="297" t="str">
        <f ca="true">+IF(OFFSET('Water Data'!$D$29,0,10*ROW('Water Data'!D127))="","",OFFSET('Water Data'!$D$29,0,10*ROW('Water Data'!D127)))</f>
        <v/>
      </c>
      <c r="BV133" s="297" t="str">
        <f ca="true">+IF(OFFSET('Water Data'!$E$27,0,10*ROW('Water Data'!E127))="","",OFFSET('Water Data'!$E$27,0,10*ROW('Water Data'!E127)))</f>
        <v/>
      </c>
      <c r="BW133" s="297" t="str">
        <f ca="true">+IF(OFFSET('Water Data'!$E$28,0,10*ROW('Water Data'!E127))="","",OFFSET('Water Data'!$E$28,0,10*ROW('Water Data'!E127)))</f>
        <v/>
      </c>
      <c r="BX133" s="297" t="str">
        <f ca="true">+IF(OFFSET('Water Data'!$E$29,0,10*ROW('Water Data'!E127))="","",OFFSET('Water Data'!$E$29,0,10*ROW('Water Data'!E127)))</f>
        <v/>
      </c>
      <c r="BY133" s="297" t="str">
        <f ca="true">+IF(OFFSET('Water Data'!$F$27,0,10*ROW('Water Data'!F127))="","",OFFSET('Water Data'!$F$27,0,10*ROW('Water Data'!F127)))</f>
        <v/>
      </c>
      <c r="BZ133" s="297" t="str">
        <f ca="true">+IF(OFFSET('Water Data'!$F$28,0,10*ROW('Water Data'!F127))="","",OFFSET('Water Data'!$F$28,0,10*ROW('Water Data'!F127)))</f>
        <v/>
      </c>
      <c r="CA133" s="297" t="str">
        <f ca="true">+IF(OFFSET('Water Data'!$F$29,0,10*ROW('Water Data'!F127))="","",OFFSET('Water Data'!$F$29,0,10*ROW('Water Data'!F127)))</f>
        <v/>
      </c>
      <c r="CB133" s="297" t="str">
        <f ca="true">+IF(OFFSET('Water Data'!$G$27,0,10*ROW('Water Data'!G127))="","",OFFSET('Water Data'!$G$27,0,10*ROW('Water Data'!G127)))</f>
        <v/>
      </c>
      <c r="CC133" s="297" t="str">
        <f ca="true">+IF(OFFSET('Water Data'!$G$28,0,10*ROW('Water Data'!G127))="","",OFFSET('Water Data'!$G$28,0,10*ROW('Water Data'!G127)))</f>
        <v/>
      </c>
      <c r="CD133" s="297" t="str">
        <f ca="true">+IF(OFFSET('Water Data'!$G$29,0,10*ROW('Water Data'!G127))="","",OFFSET('Water Data'!$G$29,0,10*ROW('Water Data'!G127)))</f>
        <v/>
      </c>
      <c r="CE133" s="297" t="str">
        <f ca="true">+IF(OFFSET('Water Data'!$H$27,0,10*ROW('Water Data'!H127))="","",OFFSET('Water Data'!$H$27,0,10*ROW('Water Data'!H127)))</f>
        <v/>
      </c>
      <c r="CF133" s="297" t="str">
        <f ca="true">+IF(OFFSET('Water Data'!$H$28,0,10*ROW('Water Data'!H127))="","",OFFSET('Water Data'!$H$28,0,10*ROW('Water Data'!H127)))</f>
        <v/>
      </c>
      <c r="CG133" s="297" t="str">
        <f ca="true">+IF(OFFSET('Water Data'!$H$29,0,10*ROW('Water Data'!H127))="","",OFFSET('Water Data'!$H$29,0,10*ROW('Water Data'!H127)))</f>
        <v/>
      </c>
      <c r="CH133" s="297" t="str">
        <f ca="true">+IF(OFFSET('Water Data'!$I$27,0,10*ROW('Water Data'!I127))="","",OFFSET('Water Data'!$I$27,0,10*ROW('Water Data'!I127)))</f>
        <v/>
      </c>
      <c r="CI133" s="297" t="str">
        <f ca="true">+IF(OFFSET('Water Data'!$I$28,0,10*ROW('Water Data'!I127))="","",OFFSET('Water Data'!$I$28,0,10*ROW('Water Data'!I127)))</f>
        <v/>
      </c>
      <c r="CJ133" s="297" t="str">
        <f ca="true">+IF(OFFSET('Water Data'!$I$29,0,10*ROW('Water Data'!I127))="","",OFFSET('Water Data'!$I$29,0,10*ROW('Water Data'!I127)))</f>
        <v/>
      </c>
      <c r="CK133" s="297" t="str">
        <f ca="true">+IF(OFFSET('Sanitation Data'!$D$28,0,10*ROW('Sanitation Data'!D127))="","",OFFSET('Sanitation Data'!$D$28,0,10*ROW('Sanitation Data'!D127)))</f>
        <v/>
      </c>
      <c r="CL133" s="297" t="str">
        <f ca="true">+IF(OFFSET('Sanitation Data'!$D$29,0,10*ROW('Sanitation Data'!D127))="","",OFFSET('Sanitation Data'!$D$29,0,10*ROW('Sanitation Data'!D127)))</f>
        <v/>
      </c>
      <c r="CM133" s="297" t="str">
        <f ca="true">+IF(OFFSET('Sanitation Data'!$D$30,0,10*ROW('Sanitation Data'!D127))="","",OFFSET('Sanitation Data'!$D$30,0,10*ROW('Sanitation Data'!D127)))</f>
        <v/>
      </c>
      <c r="CN133" s="297" t="str">
        <f ca="true">+IF(OFFSET('Sanitation Data'!$D$31,0,10*ROW('Sanitation Data'!D127))="","",OFFSET('Sanitation Data'!$D$31,0,10*ROW('Sanitation Data'!D127)))</f>
        <v/>
      </c>
      <c r="CO133" s="297" t="str">
        <f ca="true">+IF(OFFSET('Sanitation Data'!$D$32,0,10*ROW('Sanitation Data'!D127))="","",OFFSET('Sanitation Data'!$D$32,0,10*ROW('Sanitation Data'!D127)))</f>
        <v/>
      </c>
      <c r="CP133" s="297" t="str">
        <f ca="true">+IF(OFFSET('Sanitation Data'!$E$28,0,10*ROW('Sanitation Data'!E127))="","",OFFSET('Sanitation Data'!$E$28,0,10*ROW('Sanitation Data'!E127)))</f>
        <v/>
      </c>
      <c r="CQ133" s="297" t="str">
        <f ca="true">+IF(OFFSET('Sanitation Data'!$E$29,0,10*ROW('Sanitation Data'!E127))="","",OFFSET('Sanitation Data'!$E$29,0,10*ROW('Sanitation Data'!E127)))</f>
        <v/>
      </c>
      <c r="CR133" s="297" t="str">
        <f ca="true">+IF(OFFSET('Sanitation Data'!$E$30,0,10*ROW('Sanitation Data'!E127))="","",OFFSET('Sanitation Data'!$E$30,0,10*ROW('Sanitation Data'!E127)))</f>
        <v/>
      </c>
      <c r="CS133" s="297" t="str">
        <f ca="true">+IF(OFFSET('Sanitation Data'!$E$31,0,10*ROW('Sanitation Data'!E127))="","",OFFSET('Sanitation Data'!$E$31,0,10*ROW('Sanitation Data'!E127)))</f>
        <v/>
      </c>
      <c r="CT133" s="297" t="str">
        <f ca="true">+IF(OFFSET('Sanitation Data'!$E$32,0,10*ROW('Sanitation Data'!E127))="","",OFFSET('Sanitation Data'!$E$32,0,10*ROW('Sanitation Data'!E127)))</f>
        <v/>
      </c>
      <c r="CU133" s="297" t="str">
        <f ca="true">+IF(OFFSET('Sanitation Data'!$F$28,0,10*ROW('Sanitation Data'!F127))="","",OFFSET('Sanitation Data'!$F$28,0,10*ROW('Sanitation Data'!F127)))</f>
        <v/>
      </c>
      <c r="CV133" s="297" t="str">
        <f ca="true">+IF(OFFSET('Sanitation Data'!$F$29,0,10*ROW('Sanitation Data'!F127))="","",OFFSET('Sanitation Data'!$F$29,0,10*ROW('Sanitation Data'!F127)))</f>
        <v/>
      </c>
      <c r="CW133" s="297" t="str">
        <f ca="true">+IF(OFFSET('Sanitation Data'!$F$30,0,10*ROW('Sanitation Data'!F127))="","",OFFSET('Sanitation Data'!$F$30,0,10*ROW('Sanitation Data'!F127)))</f>
        <v/>
      </c>
      <c r="CX133" s="297" t="str">
        <f ca="true">+IF(OFFSET('Sanitation Data'!$F$31,0,10*ROW('Sanitation Data'!F127))="","",OFFSET('Sanitation Data'!$F$31,0,10*ROW('Sanitation Data'!F127)))</f>
        <v/>
      </c>
      <c r="CY133" s="297" t="str">
        <f ca="true">+IF(OFFSET('Sanitation Data'!$F$32,0,10*ROW('Sanitation Data'!F127))="","",OFFSET('Sanitation Data'!$F$32,0,10*ROW('Sanitation Data'!F127)))</f>
        <v/>
      </c>
      <c r="CZ133" s="297" t="str">
        <f ca="true">+IF(OFFSET('Sanitation Data'!$G$28,0,10*ROW('Sanitation Data'!G127))="","",OFFSET('Sanitation Data'!$G$28,0,10*ROW('Sanitation Data'!G127)))</f>
        <v/>
      </c>
      <c r="DA133" s="297" t="str">
        <f ca="true">+IF(OFFSET('Sanitation Data'!$G$29,0,10*ROW('Sanitation Data'!G127))="","",OFFSET('Sanitation Data'!$G$29,0,10*ROW('Sanitation Data'!G127)))</f>
        <v/>
      </c>
      <c r="DB133" s="297" t="str">
        <f ca="true">+IF(OFFSET('Sanitation Data'!$G$30,0,10*ROW('Sanitation Data'!G127))="","",OFFSET('Sanitation Data'!$G$30,0,10*ROW('Sanitation Data'!G127)))</f>
        <v/>
      </c>
      <c r="DC133" s="297" t="str">
        <f ca="true">+IF(OFFSET('Sanitation Data'!$G$31,0,10*ROW('Sanitation Data'!G127))="","",OFFSET('Sanitation Data'!$G$31,0,10*ROW('Sanitation Data'!G127)))</f>
        <v/>
      </c>
      <c r="DD133" s="297" t="str">
        <f ca="true">+IF(OFFSET('Sanitation Data'!$G$32,0,10*ROW('Sanitation Data'!G127))="","",OFFSET('Sanitation Data'!$G$32,0,10*ROW('Sanitation Data'!G127)))</f>
        <v/>
      </c>
      <c r="DE133" s="297" t="str">
        <f ca="true">+IF(OFFSET('Sanitation Data'!$H$28,0,10*ROW('Sanitation Data'!H127))="","",OFFSET('Sanitation Data'!$H$28,0,10*ROW('Sanitation Data'!H127)))</f>
        <v/>
      </c>
      <c r="DF133" s="297" t="str">
        <f ca="true">+IF(OFFSET('Sanitation Data'!$H$29,0,10*ROW('Sanitation Data'!H127))="","",OFFSET('Sanitation Data'!$H$29,0,10*ROW('Sanitation Data'!H127)))</f>
        <v/>
      </c>
      <c r="DG133" s="297" t="str">
        <f ca="true">+IF(OFFSET('Sanitation Data'!$H$30,0,10*ROW('Sanitation Data'!H127))="","",OFFSET('Sanitation Data'!$H$30,0,10*ROW('Sanitation Data'!H127)))</f>
        <v/>
      </c>
      <c r="DH133" s="297" t="str">
        <f ca="true">+IF(OFFSET('Sanitation Data'!$H$31,0,10*ROW('Sanitation Data'!H127))="","",OFFSET('Sanitation Data'!$H$31,0,10*ROW('Sanitation Data'!H127)))</f>
        <v/>
      </c>
      <c r="DI133" s="297" t="str">
        <f ca="true">+IF(OFFSET('Sanitation Data'!$H$32,0,10*ROW('Sanitation Data'!H127))="","",OFFSET('Sanitation Data'!$H$32,0,10*ROW('Sanitation Data'!H127)))</f>
        <v/>
      </c>
      <c r="DJ133" s="297" t="str">
        <f ca="true">+IF(OFFSET('Sanitation Data'!$I$28,0,10*ROW('Sanitation Data'!I127))="","",OFFSET('Sanitation Data'!$I$28,0,10*ROW('Sanitation Data'!I127)))</f>
        <v/>
      </c>
      <c r="DK133" s="297" t="str">
        <f ca="true">+IF(OFFSET('Sanitation Data'!$I$29,0,10*ROW('Sanitation Data'!I127))="","",OFFSET('Sanitation Data'!$I$29,0,10*ROW('Sanitation Data'!I127)))</f>
        <v/>
      </c>
      <c r="DL133" s="297" t="str">
        <f ca="true">+IF(OFFSET('Sanitation Data'!$I$30,0,10*ROW('Sanitation Data'!I127))="","",OFFSET('Sanitation Data'!$I$30,0,10*ROW('Sanitation Data'!I127)))</f>
        <v/>
      </c>
      <c r="DM133" s="297" t="str">
        <f ca="true">+IF(OFFSET('Sanitation Data'!$I$31,0,10*ROW('Sanitation Data'!I127))="","",OFFSET('Sanitation Data'!$I$31,0,10*ROW('Sanitation Data'!I127)))</f>
        <v/>
      </c>
      <c r="DN133" s="297" t="str">
        <f ca="true">+IF(OFFSET('Sanitation Data'!$I$32,0,10*ROW('Sanitation Data'!I127))="","",OFFSET('Sanitation Data'!$I$32,0,10*ROW('Sanitation Data'!I127)))</f>
        <v/>
      </c>
      <c r="DO133" s="297" t="str">
        <f ca="true">+IF(OFFSET('Hygiene Data'!$D$11,0,10*ROW('Hygiene Data'!D127))="","",OFFSET('Hygiene Data'!$D$11,0,10*ROW('Hygiene Data'!D127)))</f>
        <v/>
      </c>
      <c r="DP133" s="297" t="str">
        <f ca="true">+IF(OFFSET('Hygiene Data'!$D$12,0,10*ROW('Hygiene Data'!D127))="","",OFFSET('Hygiene Data'!$D$12,0,10*ROW('Hygiene Data'!D127)))</f>
        <v/>
      </c>
      <c r="DQ133" s="297" t="str">
        <f ca="true">+IF(OFFSET('Hygiene Data'!$D$13,0,10*ROW('Hygiene Data'!D127))="","",OFFSET('Hygiene Data'!$D$13,0,10*ROW('Hygiene Data'!D127)))</f>
        <v/>
      </c>
      <c r="DR133" s="297" t="str">
        <f ca="true">+IF(OFFSET('Hygiene Data'!$E$11,0,10*ROW('Hygiene Data'!E127))="","",OFFSET('Hygiene Data'!$E$11,0,10*ROW('Hygiene Data'!E127)))</f>
        <v/>
      </c>
      <c r="DS133" s="297" t="str">
        <f ca="true">+IF(OFFSET('Hygiene Data'!$E$12,0,10*ROW('Hygiene Data'!E127))="","",OFFSET('Hygiene Data'!$E$12,0,10*ROW('Hygiene Data'!E127)))</f>
        <v/>
      </c>
      <c r="DT133" s="297" t="str">
        <f ca="true">+IF(OFFSET('Hygiene Data'!$E$13,0,10*ROW('Hygiene Data'!E127))="","",OFFSET('Hygiene Data'!$E$13,0,10*ROW('Hygiene Data'!E127)))</f>
        <v/>
      </c>
      <c r="DU133" s="297" t="str">
        <f ca="true">+IF(OFFSET('Hygiene Data'!$F$11,0,10*ROW('Hygiene Data'!F127))="","",OFFSET('Hygiene Data'!$F$11,0,10*ROW('Hygiene Data'!F127)))</f>
        <v/>
      </c>
      <c r="DV133" s="297" t="str">
        <f ca="true">+IF(OFFSET('Hygiene Data'!$F$12,0,10*ROW('Hygiene Data'!F127))="","",OFFSET('Hygiene Data'!$F$12,0,10*ROW('Hygiene Data'!F127)))</f>
        <v/>
      </c>
      <c r="DW133" s="297" t="str">
        <f ca="true">+IF(OFFSET('Hygiene Data'!$F$13,0,10*ROW('Hygiene Data'!F127))="","",OFFSET('Hygiene Data'!$F$13,0,10*ROW('Hygiene Data'!F127)))</f>
        <v/>
      </c>
      <c r="DX133" s="297" t="str">
        <f ca="true">+IF(OFFSET('Hygiene Data'!$G$11,0,10*ROW('Hygiene Data'!G127))="","",OFFSET('Hygiene Data'!$G$11,0,10*ROW('Hygiene Data'!G127)))</f>
        <v/>
      </c>
      <c r="DY133" s="297" t="str">
        <f ca="true">+IF(OFFSET('Hygiene Data'!$G$12,0,10*ROW('Hygiene Data'!G127))="","",OFFSET('Hygiene Data'!$G$12,0,10*ROW('Hygiene Data'!G127)))</f>
        <v/>
      </c>
      <c r="DZ133" s="297" t="str">
        <f ca="true">+IF(OFFSET('Hygiene Data'!$G$13,0,10*ROW('Hygiene Data'!G127))="","",OFFSET('Hygiene Data'!$G$13,0,10*ROW('Hygiene Data'!G127)))</f>
        <v/>
      </c>
      <c r="EA133" s="297" t="str">
        <f ca="true">+IF(OFFSET('Hygiene Data'!$H$11,0,10*ROW('Hygiene Data'!H127))="","",OFFSET('Hygiene Data'!$H$11,0,10*ROW('Hygiene Data'!H127)))</f>
        <v/>
      </c>
      <c r="EB133" s="297" t="str">
        <f ca="true">+IF(OFFSET('Hygiene Data'!$H$12,0,10*ROW('Hygiene Data'!H127))="","",OFFSET('Hygiene Data'!$H$12,0,10*ROW('Hygiene Data'!H127)))</f>
        <v/>
      </c>
      <c r="EC133" s="297" t="str">
        <f ca="true">+IF(OFFSET('Hygiene Data'!$H$13,0,10*ROW('Hygiene Data'!H127))="","",OFFSET('Hygiene Data'!$H$13,0,10*ROW('Hygiene Data'!H127)))</f>
        <v/>
      </c>
      <c r="ED133" s="297" t="str">
        <f ca="true">+IF(OFFSET('Hygiene Data'!$I$11,0,10*ROW('Hygiene Data'!I127))="","",OFFSET('Hygiene Data'!$I$11,0,10*ROW('Hygiene Data'!I127)))</f>
        <v/>
      </c>
      <c r="EE133" s="297" t="str">
        <f ca="true">+IF(OFFSET('Hygiene Data'!$I$12,0,10*ROW('Hygiene Data'!I127))="","",OFFSET('Hygiene Data'!$I$12,0,10*ROW('Hygiene Data'!I127)))</f>
        <v/>
      </c>
      <c r="EF133" s="297"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53"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97"/>
      <c r="BS134" s="297" t="str">
        <f ca="true">+IF(OFFSET('Water Data'!$D$27,0,10*ROW('Water Data'!D128))="","",OFFSET('Water Data'!$D$27,0,10*ROW('Water Data'!D128)))</f>
        <v/>
      </c>
      <c r="BT134" s="297" t="str">
        <f ca="true">+IF(OFFSET('Water Data'!$D$28,0,10*ROW('Water Data'!D128))="","",OFFSET('Water Data'!$D$28,0,10*ROW('Water Data'!D128)))</f>
        <v/>
      </c>
      <c r="BU134" s="297" t="str">
        <f ca="true">+IF(OFFSET('Water Data'!$D$29,0,10*ROW('Water Data'!D128))="","",OFFSET('Water Data'!$D$29,0,10*ROW('Water Data'!D128)))</f>
        <v/>
      </c>
      <c r="BV134" s="297" t="str">
        <f ca="true">+IF(OFFSET('Water Data'!$E$27,0,10*ROW('Water Data'!E128))="","",OFFSET('Water Data'!$E$27,0,10*ROW('Water Data'!E128)))</f>
        <v/>
      </c>
      <c r="BW134" s="297" t="str">
        <f ca="true">+IF(OFFSET('Water Data'!$E$28,0,10*ROW('Water Data'!E128))="","",OFFSET('Water Data'!$E$28,0,10*ROW('Water Data'!E128)))</f>
        <v/>
      </c>
      <c r="BX134" s="297" t="str">
        <f ca="true">+IF(OFFSET('Water Data'!$E$29,0,10*ROW('Water Data'!E128))="","",OFFSET('Water Data'!$E$29,0,10*ROW('Water Data'!E128)))</f>
        <v/>
      </c>
      <c r="BY134" s="297" t="str">
        <f ca="true">+IF(OFFSET('Water Data'!$F$27,0,10*ROW('Water Data'!F128))="","",OFFSET('Water Data'!$F$27,0,10*ROW('Water Data'!F128)))</f>
        <v/>
      </c>
      <c r="BZ134" s="297" t="str">
        <f ca="true">+IF(OFFSET('Water Data'!$F$28,0,10*ROW('Water Data'!F128))="","",OFFSET('Water Data'!$F$28,0,10*ROW('Water Data'!F128)))</f>
        <v/>
      </c>
      <c r="CA134" s="297" t="str">
        <f ca="true">+IF(OFFSET('Water Data'!$F$29,0,10*ROW('Water Data'!F128))="","",OFFSET('Water Data'!$F$29,0,10*ROW('Water Data'!F128)))</f>
        <v/>
      </c>
      <c r="CB134" s="297" t="str">
        <f ca="true">+IF(OFFSET('Water Data'!$G$27,0,10*ROW('Water Data'!G128))="","",OFFSET('Water Data'!$G$27,0,10*ROW('Water Data'!G128)))</f>
        <v/>
      </c>
      <c r="CC134" s="297" t="str">
        <f ca="true">+IF(OFFSET('Water Data'!$G$28,0,10*ROW('Water Data'!G128))="","",OFFSET('Water Data'!$G$28,0,10*ROW('Water Data'!G128)))</f>
        <v/>
      </c>
      <c r="CD134" s="297" t="str">
        <f ca="true">+IF(OFFSET('Water Data'!$G$29,0,10*ROW('Water Data'!G128))="","",OFFSET('Water Data'!$G$29,0,10*ROW('Water Data'!G128)))</f>
        <v/>
      </c>
      <c r="CE134" s="297" t="str">
        <f ca="true">+IF(OFFSET('Water Data'!$H$27,0,10*ROW('Water Data'!H128))="","",OFFSET('Water Data'!$H$27,0,10*ROW('Water Data'!H128)))</f>
        <v/>
      </c>
      <c r="CF134" s="297" t="str">
        <f ca="true">+IF(OFFSET('Water Data'!$H$28,0,10*ROW('Water Data'!H128))="","",OFFSET('Water Data'!$H$28,0,10*ROW('Water Data'!H128)))</f>
        <v/>
      </c>
      <c r="CG134" s="297" t="str">
        <f ca="true">+IF(OFFSET('Water Data'!$H$29,0,10*ROW('Water Data'!H128))="","",OFFSET('Water Data'!$H$29,0,10*ROW('Water Data'!H128)))</f>
        <v/>
      </c>
      <c r="CH134" s="297" t="str">
        <f ca="true">+IF(OFFSET('Water Data'!$I$27,0,10*ROW('Water Data'!I128))="","",OFFSET('Water Data'!$I$27,0,10*ROW('Water Data'!I128)))</f>
        <v/>
      </c>
      <c r="CI134" s="297" t="str">
        <f ca="true">+IF(OFFSET('Water Data'!$I$28,0,10*ROW('Water Data'!I128))="","",OFFSET('Water Data'!$I$28,0,10*ROW('Water Data'!I128)))</f>
        <v/>
      </c>
      <c r="CJ134" s="297" t="str">
        <f ca="true">+IF(OFFSET('Water Data'!$I$29,0,10*ROW('Water Data'!I128))="","",OFFSET('Water Data'!$I$29,0,10*ROW('Water Data'!I128)))</f>
        <v/>
      </c>
      <c r="CK134" s="297" t="str">
        <f ca="true">+IF(OFFSET('Sanitation Data'!$D$28,0,10*ROW('Sanitation Data'!D128))="","",OFFSET('Sanitation Data'!$D$28,0,10*ROW('Sanitation Data'!D128)))</f>
        <v/>
      </c>
      <c r="CL134" s="297" t="str">
        <f ca="true">+IF(OFFSET('Sanitation Data'!$D$29,0,10*ROW('Sanitation Data'!D128))="","",OFFSET('Sanitation Data'!$D$29,0,10*ROW('Sanitation Data'!D128)))</f>
        <v/>
      </c>
      <c r="CM134" s="297" t="str">
        <f ca="true">+IF(OFFSET('Sanitation Data'!$D$30,0,10*ROW('Sanitation Data'!D128))="","",OFFSET('Sanitation Data'!$D$30,0,10*ROW('Sanitation Data'!D128)))</f>
        <v/>
      </c>
      <c r="CN134" s="297" t="str">
        <f ca="true">+IF(OFFSET('Sanitation Data'!$D$31,0,10*ROW('Sanitation Data'!D128))="","",OFFSET('Sanitation Data'!$D$31,0,10*ROW('Sanitation Data'!D128)))</f>
        <v/>
      </c>
      <c r="CO134" s="297" t="str">
        <f ca="true">+IF(OFFSET('Sanitation Data'!$D$32,0,10*ROW('Sanitation Data'!D128))="","",OFFSET('Sanitation Data'!$D$32,0,10*ROW('Sanitation Data'!D128)))</f>
        <v/>
      </c>
      <c r="CP134" s="297" t="str">
        <f ca="true">+IF(OFFSET('Sanitation Data'!$E$28,0,10*ROW('Sanitation Data'!E128))="","",OFFSET('Sanitation Data'!$E$28,0,10*ROW('Sanitation Data'!E128)))</f>
        <v/>
      </c>
      <c r="CQ134" s="297" t="str">
        <f ca="true">+IF(OFFSET('Sanitation Data'!$E$29,0,10*ROW('Sanitation Data'!E128))="","",OFFSET('Sanitation Data'!$E$29,0,10*ROW('Sanitation Data'!E128)))</f>
        <v/>
      </c>
      <c r="CR134" s="297" t="str">
        <f ca="true">+IF(OFFSET('Sanitation Data'!$E$30,0,10*ROW('Sanitation Data'!E128))="","",OFFSET('Sanitation Data'!$E$30,0,10*ROW('Sanitation Data'!E128)))</f>
        <v/>
      </c>
      <c r="CS134" s="297" t="str">
        <f ca="true">+IF(OFFSET('Sanitation Data'!$E$31,0,10*ROW('Sanitation Data'!E128))="","",OFFSET('Sanitation Data'!$E$31,0,10*ROW('Sanitation Data'!E128)))</f>
        <v/>
      </c>
      <c r="CT134" s="297" t="str">
        <f ca="true">+IF(OFFSET('Sanitation Data'!$E$32,0,10*ROW('Sanitation Data'!E128))="","",OFFSET('Sanitation Data'!$E$32,0,10*ROW('Sanitation Data'!E128)))</f>
        <v/>
      </c>
      <c r="CU134" s="297" t="str">
        <f ca="true">+IF(OFFSET('Sanitation Data'!$F$28,0,10*ROW('Sanitation Data'!F128))="","",OFFSET('Sanitation Data'!$F$28,0,10*ROW('Sanitation Data'!F128)))</f>
        <v/>
      </c>
      <c r="CV134" s="297" t="str">
        <f ca="true">+IF(OFFSET('Sanitation Data'!$F$29,0,10*ROW('Sanitation Data'!F128))="","",OFFSET('Sanitation Data'!$F$29,0,10*ROW('Sanitation Data'!F128)))</f>
        <v/>
      </c>
      <c r="CW134" s="297" t="str">
        <f ca="true">+IF(OFFSET('Sanitation Data'!$F$30,0,10*ROW('Sanitation Data'!F128))="","",OFFSET('Sanitation Data'!$F$30,0,10*ROW('Sanitation Data'!F128)))</f>
        <v/>
      </c>
      <c r="CX134" s="297" t="str">
        <f ca="true">+IF(OFFSET('Sanitation Data'!$F$31,0,10*ROW('Sanitation Data'!F128))="","",OFFSET('Sanitation Data'!$F$31,0,10*ROW('Sanitation Data'!F128)))</f>
        <v/>
      </c>
      <c r="CY134" s="297" t="str">
        <f ca="true">+IF(OFFSET('Sanitation Data'!$F$32,0,10*ROW('Sanitation Data'!F128))="","",OFFSET('Sanitation Data'!$F$32,0,10*ROW('Sanitation Data'!F128)))</f>
        <v/>
      </c>
      <c r="CZ134" s="297" t="str">
        <f ca="true">+IF(OFFSET('Sanitation Data'!$G$28,0,10*ROW('Sanitation Data'!G128))="","",OFFSET('Sanitation Data'!$G$28,0,10*ROW('Sanitation Data'!G128)))</f>
        <v/>
      </c>
      <c r="DA134" s="297" t="str">
        <f ca="true">+IF(OFFSET('Sanitation Data'!$G$29,0,10*ROW('Sanitation Data'!G128))="","",OFFSET('Sanitation Data'!$G$29,0,10*ROW('Sanitation Data'!G128)))</f>
        <v/>
      </c>
      <c r="DB134" s="297" t="str">
        <f ca="true">+IF(OFFSET('Sanitation Data'!$G$30,0,10*ROW('Sanitation Data'!G128))="","",OFFSET('Sanitation Data'!$G$30,0,10*ROW('Sanitation Data'!G128)))</f>
        <v/>
      </c>
      <c r="DC134" s="297" t="str">
        <f ca="true">+IF(OFFSET('Sanitation Data'!$G$31,0,10*ROW('Sanitation Data'!G128))="","",OFFSET('Sanitation Data'!$G$31,0,10*ROW('Sanitation Data'!G128)))</f>
        <v/>
      </c>
      <c r="DD134" s="297" t="str">
        <f ca="true">+IF(OFFSET('Sanitation Data'!$G$32,0,10*ROW('Sanitation Data'!G128))="","",OFFSET('Sanitation Data'!$G$32,0,10*ROW('Sanitation Data'!G128)))</f>
        <v/>
      </c>
      <c r="DE134" s="297" t="str">
        <f ca="true">+IF(OFFSET('Sanitation Data'!$H$28,0,10*ROW('Sanitation Data'!H128))="","",OFFSET('Sanitation Data'!$H$28,0,10*ROW('Sanitation Data'!H128)))</f>
        <v/>
      </c>
      <c r="DF134" s="297" t="str">
        <f ca="true">+IF(OFFSET('Sanitation Data'!$H$29,0,10*ROW('Sanitation Data'!H128))="","",OFFSET('Sanitation Data'!$H$29,0,10*ROW('Sanitation Data'!H128)))</f>
        <v/>
      </c>
      <c r="DG134" s="297" t="str">
        <f ca="true">+IF(OFFSET('Sanitation Data'!$H$30,0,10*ROW('Sanitation Data'!H128))="","",OFFSET('Sanitation Data'!$H$30,0,10*ROW('Sanitation Data'!H128)))</f>
        <v/>
      </c>
      <c r="DH134" s="297" t="str">
        <f ca="true">+IF(OFFSET('Sanitation Data'!$H$31,0,10*ROW('Sanitation Data'!H128))="","",OFFSET('Sanitation Data'!$H$31,0,10*ROW('Sanitation Data'!H128)))</f>
        <v/>
      </c>
      <c r="DI134" s="297" t="str">
        <f ca="true">+IF(OFFSET('Sanitation Data'!$H$32,0,10*ROW('Sanitation Data'!H128))="","",OFFSET('Sanitation Data'!$H$32,0,10*ROW('Sanitation Data'!H128)))</f>
        <v/>
      </c>
      <c r="DJ134" s="297" t="str">
        <f ca="true">+IF(OFFSET('Sanitation Data'!$I$28,0,10*ROW('Sanitation Data'!I128))="","",OFFSET('Sanitation Data'!$I$28,0,10*ROW('Sanitation Data'!I128)))</f>
        <v/>
      </c>
      <c r="DK134" s="297" t="str">
        <f ca="true">+IF(OFFSET('Sanitation Data'!$I$29,0,10*ROW('Sanitation Data'!I128))="","",OFFSET('Sanitation Data'!$I$29,0,10*ROW('Sanitation Data'!I128)))</f>
        <v/>
      </c>
      <c r="DL134" s="297" t="str">
        <f ca="true">+IF(OFFSET('Sanitation Data'!$I$30,0,10*ROW('Sanitation Data'!I128))="","",OFFSET('Sanitation Data'!$I$30,0,10*ROW('Sanitation Data'!I128)))</f>
        <v/>
      </c>
      <c r="DM134" s="297" t="str">
        <f ca="true">+IF(OFFSET('Sanitation Data'!$I$31,0,10*ROW('Sanitation Data'!I128))="","",OFFSET('Sanitation Data'!$I$31,0,10*ROW('Sanitation Data'!I128)))</f>
        <v/>
      </c>
      <c r="DN134" s="297" t="str">
        <f ca="true">+IF(OFFSET('Sanitation Data'!$I$32,0,10*ROW('Sanitation Data'!I128))="","",OFFSET('Sanitation Data'!$I$32,0,10*ROW('Sanitation Data'!I128)))</f>
        <v/>
      </c>
      <c r="DO134" s="297" t="str">
        <f ca="true">+IF(OFFSET('Hygiene Data'!$D$11,0,10*ROW('Hygiene Data'!D128))="","",OFFSET('Hygiene Data'!$D$11,0,10*ROW('Hygiene Data'!D128)))</f>
        <v/>
      </c>
      <c r="DP134" s="297" t="str">
        <f ca="true">+IF(OFFSET('Hygiene Data'!$D$12,0,10*ROW('Hygiene Data'!D128))="","",OFFSET('Hygiene Data'!$D$12,0,10*ROW('Hygiene Data'!D128)))</f>
        <v/>
      </c>
      <c r="DQ134" s="297" t="str">
        <f ca="true">+IF(OFFSET('Hygiene Data'!$D$13,0,10*ROW('Hygiene Data'!D128))="","",OFFSET('Hygiene Data'!$D$13,0,10*ROW('Hygiene Data'!D128)))</f>
        <v/>
      </c>
      <c r="DR134" s="297" t="str">
        <f ca="true">+IF(OFFSET('Hygiene Data'!$E$11,0,10*ROW('Hygiene Data'!E128))="","",OFFSET('Hygiene Data'!$E$11,0,10*ROW('Hygiene Data'!E128)))</f>
        <v/>
      </c>
      <c r="DS134" s="297" t="str">
        <f ca="true">+IF(OFFSET('Hygiene Data'!$E$12,0,10*ROW('Hygiene Data'!E128))="","",OFFSET('Hygiene Data'!$E$12,0,10*ROW('Hygiene Data'!E128)))</f>
        <v/>
      </c>
      <c r="DT134" s="297" t="str">
        <f ca="true">+IF(OFFSET('Hygiene Data'!$E$13,0,10*ROW('Hygiene Data'!E128))="","",OFFSET('Hygiene Data'!$E$13,0,10*ROW('Hygiene Data'!E128)))</f>
        <v/>
      </c>
      <c r="DU134" s="297" t="str">
        <f ca="true">+IF(OFFSET('Hygiene Data'!$F$11,0,10*ROW('Hygiene Data'!F128))="","",OFFSET('Hygiene Data'!$F$11,0,10*ROW('Hygiene Data'!F128)))</f>
        <v/>
      </c>
      <c r="DV134" s="297" t="str">
        <f ca="true">+IF(OFFSET('Hygiene Data'!$F$12,0,10*ROW('Hygiene Data'!F128))="","",OFFSET('Hygiene Data'!$F$12,0,10*ROW('Hygiene Data'!F128)))</f>
        <v/>
      </c>
      <c r="DW134" s="297" t="str">
        <f ca="true">+IF(OFFSET('Hygiene Data'!$F$13,0,10*ROW('Hygiene Data'!F128))="","",OFFSET('Hygiene Data'!$F$13,0,10*ROW('Hygiene Data'!F128)))</f>
        <v/>
      </c>
      <c r="DX134" s="297" t="str">
        <f ca="true">+IF(OFFSET('Hygiene Data'!$G$11,0,10*ROW('Hygiene Data'!G128))="","",OFFSET('Hygiene Data'!$G$11,0,10*ROW('Hygiene Data'!G128)))</f>
        <v/>
      </c>
      <c r="DY134" s="297" t="str">
        <f ca="true">+IF(OFFSET('Hygiene Data'!$G$12,0,10*ROW('Hygiene Data'!G128))="","",OFFSET('Hygiene Data'!$G$12,0,10*ROW('Hygiene Data'!G128)))</f>
        <v/>
      </c>
      <c r="DZ134" s="297" t="str">
        <f ca="true">+IF(OFFSET('Hygiene Data'!$G$13,0,10*ROW('Hygiene Data'!G128))="","",OFFSET('Hygiene Data'!$G$13,0,10*ROW('Hygiene Data'!G128)))</f>
        <v/>
      </c>
      <c r="EA134" s="297" t="str">
        <f ca="true">+IF(OFFSET('Hygiene Data'!$H$11,0,10*ROW('Hygiene Data'!H128))="","",OFFSET('Hygiene Data'!$H$11,0,10*ROW('Hygiene Data'!H128)))</f>
        <v/>
      </c>
      <c r="EB134" s="297" t="str">
        <f ca="true">+IF(OFFSET('Hygiene Data'!$H$12,0,10*ROW('Hygiene Data'!H128))="","",OFFSET('Hygiene Data'!$H$12,0,10*ROW('Hygiene Data'!H128)))</f>
        <v/>
      </c>
      <c r="EC134" s="297" t="str">
        <f ca="true">+IF(OFFSET('Hygiene Data'!$H$13,0,10*ROW('Hygiene Data'!H128))="","",OFFSET('Hygiene Data'!$H$13,0,10*ROW('Hygiene Data'!H128)))</f>
        <v/>
      </c>
      <c r="ED134" s="297" t="str">
        <f ca="true">+IF(OFFSET('Hygiene Data'!$I$11,0,10*ROW('Hygiene Data'!I128))="","",OFFSET('Hygiene Data'!$I$11,0,10*ROW('Hygiene Data'!I128)))</f>
        <v/>
      </c>
      <c r="EE134" s="297" t="str">
        <f ca="true">+IF(OFFSET('Hygiene Data'!$I$12,0,10*ROW('Hygiene Data'!I128))="","",OFFSET('Hygiene Data'!$I$12,0,10*ROW('Hygiene Data'!I128)))</f>
        <v/>
      </c>
      <c r="EF134" s="297"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53"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97"/>
      <c r="BS135" s="297" t="str">
        <f ca="true">+IF(OFFSET('Water Data'!$D$27,0,10*ROW('Water Data'!D129))="","",OFFSET('Water Data'!$D$27,0,10*ROW('Water Data'!D129)))</f>
        <v/>
      </c>
      <c r="BT135" s="297" t="str">
        <f ca="true">+IF(OFFSET('Water Data'!$D$28,0,10*ROW('Water Data'!D129))="","",OFFSET('Water Data'!$D$28,0,10*ROW('Water Data'!D129)))</f>
        <v/>
      </c>
      <c r="BU135" s="297" t="str">
        <f ca="true">+IF(OFFSET('Water Data'!$D$29,0,10*ROW('Water Data'!D129))="","",OFFSET('Water Data'!$D$29,0,10*ROW('Water Data'!D129)))</f>
        <v/>
      </c>
      <c r="BV135" s="297" t="str">
        <f ca="true">+IF(OFFSET('Water Data'!$E$27,0,10*ROW('Water Data'!E129))="","",OFFSET('Water Data'!$E$27,0,10*ROW('Water Data'!E129)))</f>
        <v/>
      </c>
      <c r="BW135" s="297" t="str">
        <f ca="true">+IF(OFFSET('Water Data'!$E$28,0,10*ROW('Water Data'!E129))="","",OFFSET('Water Data'!$E$28,0,10*ROW('Water Data'!E129)))</f>
        <v/>
      </c>
      <c r="BX135" s="297" t="str">
        <f ca="true">+IF(OFFSET('Water Data'!$E$29,0,10*ROW('Water Data'!E129))="","",OFFSET('Water Data'!$E$29,0,10*ROW('Water Data'!E129)))</f>
        <v/>
      </c>
      <c r="BY135" s="297" t="str">
        <f ca="true">+IF(OFFSET('Water Data'!$F$27,0,10*ROW('Water Data'!F129))="","",OFFSET('Water Data'!$F$27,0,10*ROW('Water Data'!F129)))</f>
        <v/>
      </c>
      <c r="BZ135" s="297" t="str">
        <f ca="true">+IF(OFFSET('Water Data'!$F$28,0,10*ROW('Water Data'!F129))="","",OFFSET('Water Data'!$F$28,0,10*ROW('Water Data'!F129)))</f>
        <v/>
      </c>
      <c r="CA135" s="297" t="str">
        <f ca="true">+IF(OFFSET('Water Data'!$F$29,0,10*ROW('Water Data'!F129))="","",OFFSET('Water Data'!$F$29,0,10*ROW('Water Data'!F129)))</f>
        <v/>
      </c>
      <c r="CB135" s="297" t="str">
        <f ca="true">+IF(OFFSET('Water Data'!$G$27,0,10*ROW('Water Data'!G129))="","",OFFSET('Water Data'!$G$27,0,10*ROW('Water Data'!G129)))</f>
        <v/>
      </c>
      <c r="CC135" s="297" t="str">
        <f ca="true">+IF(OFFSET('Water Data'!$G$28,0,10*ROW('Water Data'!G129))="","",OFFSET('Water Data'!$G$28,0,10*ROW('Water Data'!G129)))</f>
        <v/>
      </c>
      <c r="CD135" s="297" t="str">
        <f ca="true">+IF(OFFSET('Water Data'!$G$29,0,10*ROW('Water Data'!G129))="","",OFFSET('Water Data'!$G$29,0,10*ROW('Water Data'!G129)))</f>
        <v/>
      </c>
      <c r="CE135" s="297" t="str">
        <f ca="true">+IF(OFFSET('Water Data'!$H$27,0,10*ROW('Water Data'!H129))="","",OFFSET('Water Data'!$H$27,0,10*ROW('Water Data'!H129)))</f>
        <v/>
      </c>
      <c r="CF135" s="297" t="str">
        <f ca="true">+IF(OFFSET('Water Data'!$H$28,0,10*ROW('Water Data'!H129))="","",OFFSET('Water Data'!$H$28,0,10*ROW('Water Data'!H129)))</f>
        <v/>
      </c>
      <c r="CG135" s="297" t="str">
        <f ca="true">+IF(OFFSET('Water Data'!$H$29,0,10*ROW('Water Data'!H129))="","",OFFSET('Water Data'!$H$29,0,10*ROW('Water Data'!H129)))</f>
        <v/>
      </c>
      <c r="CH135" s="297" t="str">
        <f ca="true">+IF(OFFSET('Water Data'!$I$27,0,10*ROW('Water Data'!I129))="","",OFFSET('Water Data'!$I$27,0,10*ROW('Water Data'!I129)))</f>
        <v/>
      </c>
      <c r="CI135" s="297" t="str">
        <f ca="true">+IF(OFFSET('Water Data'!$I$28,0,10*ROW('Water Data'!I129))="","",OFFSET('Water Data'!$I$28,0,10*ROW('Water Data'!I129)))</f>
        <v/>
      </c>
      <c r="CJ135" s="297" t="str">
        <f ca="true">+IF(OFFSET('Water Data'!$I$29,0,10*ROW('Water Data'!I129))="","",OFFSET('Water Data'!$I$29,0,10*ROW('Water Data'!I129)))</f>
        <v/>
      </c>
      <c r="CK135" s="297" t="str">
        <f ca="true">+IF(OFFSET('Sanitation Data'!$D$28,0,10*ROW('Sanitation Data'!D129))="","",OFFSET('Sanitation Data'!$D$28,0,10*ROW('Sanitation Data'!D129)))</f>
        <v/>
      </c>
      <c r="CL135" s="297" t="str">
        <f ca="true">+IF(OFFSET('Sanitation Data'!$D$29,0,10*ROW('Sanitation Data'!D129))="","",OFFSET('Sanitation Data'!$D$29,0,10*ROW('Sanitation Data'!D129)))</f>
        <v/>
      </c>
      <c r="CM135" s="297" t="str">
        <f ca="true">+IF(OFFSET('Sanitation Data'!$D$30,0,10*ROW('Sanitation Data'!D129))="","",OFFSET('Sanitation Data'!$D$30,0,10*ROW('Sanitation Data'!D129)))</f>
        <v/>
      </c>
      <c r="CN135" s="297" t="str">
        <f ca="true">+IF(OFFSET('Sanitation Data'!$D$31,0,10*ROW('Sanitation Data'!D129))="","",OFFSET('Sanitation Data'!$D$31,0,10*ROW('Sanitation Data'!D129)))</f>
        <v/>
      </c>
      <c r="CO135" s="297" t="str">
        <f ca="true">+IF(OFFSET('Sanitation Data'!$D$32,0,10*ROW('Sanitation Data'!D129))="","",OFFSET('Sanitation Data'!$D$32,0,10*ROW('Sanitation Data'!D129)))</f>
        <v/>
      </c>
      <c r="CP135" s="297" t="str">
        <f ca="true">+IF(OFFSET('Sanitation Data'!$E$28,0,10*ROW('Sanitation Data'!E129))="","",OFFSET('Sanitation Data'!$E$28,0,10*ROW('Sanitation Data'!E129)))</f>
        <v/>
      </c>
      <c r="CQ135" s="297" t="str">
        <f ca="true">+IF(OFFSET('Sanitation Data'!$E$29,0,10*ROW('Sanitation Data'!E129))="","",OFFSET('Sanitation Data'!$E$29,0,10*ROW('Sanitation Data'!E129)))</f>
        <v/>
      </c>
      <c r="CR135" s="297" t="str">
        <f ca="true">+IF(OFFSET('Sanitation Data'!$E$30,0,10*ROW('Sanitation Data'!E129))="","",OFFSET('Sanitation Data'!$E$30,0,10*ROW('Sanitation Data'!E129)))</f>
        <v/>
      </c>
      <c r="CS135" s="297" t="str">
        <f ca="true">+IF(OFFSET('Sanitation Data'!$E$31,0,10*ROW('Sanitation Data'!E129))="","",OFFSET('Sanitation Data'!$E$31,0,10*ROW('Sanitation Data'!E129)))</f>
        <v/>
      </c>
      <c r="CT135" s="297" t="str">
        <f ca="true">+IF(OFFSET('Sanitation Data'!$E$32,0,10*ROW('Sanitation Data'!E129))="","",OFFSET('Sanitation Data'!$E$32,0,10*ROW('Sanitation Data'!E129)))</f>
        <v/>
      </c>
      <c r="CU135" s="297" t="str">
        <f ca="true">+IF(OFFSET('Sanitation Data'!$F$28,0,10*ROW('Sanitation Data'!F129))="","",OFFSET('Sanitation Data'!$F$28,0,10*ROW('Sanitation Data'!F129)))</f>
        <v/>
      </c>
      <c r="CV135" s="297" t="str">
        <f ca="true">+IF(OFFSET('Sanitation Data'!$F$29,0,10*ROW('Sanitation Data'!F129))="","",OFFSET('Sanitation Data'!$F$29,0,10*ROW('Sanitation Data'!F129)))</f>
        <v/>
      </c>
      <c r="CW135" s="297" t="str">
        <f ca="true">+IF(OFFSET('Sanitation Data'!$F$30,0,10*ROW('Sanitation Data'!F129))="","",OFFSET('Sanitation Data'!$F$30,0,10*ROW('Sanitation Data'!F129)))</f>
        <v/>
      </c>
      <c r="CX135" s="297" t="str">
        <f ca="true">+IF(OFFSET('Sanitation Data'!$F$31,0,10*ROW('Sanitation Data'!F129))="","",OFFSET('Sanitation Data'!$F$31,0,10*ROW('Sanitation Data'!F129)))</f>
        <v/>
      </c>
      <c r="CY135" s="297" t="str">
        <f ca="true">+IF(OFFSET('Sanitation Data'!$F$32,0,10*ROW('Sanitation Data'!F129))="","",OFFSET('Sanitation Data'!$F$32,0,10*ROW('Sanitation Data'!F129)))</f>
        <v/>
      </c>
      <c r="CZ135" s="297" t="str">
        <f ca="true">+IF(OFFSET('Sanitation Data'!$G$28,0,10*ROW('Sanitation Data'!G129))="","",OFFSET('Sanitation Data'!$G$28,0,10*ROW('Sanitation Data'!G129)))</f>
        <v/>
      </c>
      <c r="DA135" s="297" t="str">
        <f ca="true">+IF(OFFSET('Sanitation Data'!$G$29,0,10*ROW('Sanitation Data'!G129))="","",OFFSET('Sanitation Data'!$G$29,0,10*ROW('Sanitation Data'!G129)))</f>
        <v/>
      </c>
      <c r="DB135" s="297" t="str">
        <f ca="true">+IF(OFFSET('Sanitation Data'!$G$30,0,10*ROW('Sanitation Data'!G129))="","",OFFSET('Sanitation Data'!$G$30,0,10*ROW('Sanitation Data'!G129)))</f>
        <v/>
      </c>
      <c r="DC135" s="297" t="str">
        <f ca="true">+IF(OFFSET('Sanitation Data'!$G$31,0,10*ROW('Sanitation Data'!G129))="","",OFFSET('Sanitation Data'!$G$31,0,10*ROW('Sanitation Data'!G129)))</f>
        <v/>
      </c>
      <c r="DD135" s="297" t="str">
        <f ca="true">+IF(OFFSET('Sanitation Data'!$G$32,0,10*ROW('Sanitation Data'!G129))="","",OFFSET('Sanitation Data'!$G$32,0,10*ROW('Sanitation Data'!G129)))</f>
        <v/>
      </c>
      <c r="DE135" s="297" t="str">
        <f ca="true">+IF(OFFSET('Sanitation Data'!$H$28,0,10*ROW('Sanitation Data'!H129))="","",OFFSET('Sanitation Data'!$H$28,0,10*ROW('Sanitation Data'!H129)))</f>
        <v/>
      </c>
      <c r="DF135" s="297" t="str">
        <f ca="true">+IF(OFFSET('Sanitation Data'!$H$29,0,10*ROW('Sanitation Data'!H129))="","",OFFSET('Sanitation Data'!$H$29,0,10*ROW('Sanitation Data'!H129)))</f>
        <v/>
      </c>
      <c r="DG135" s="297" t="str">
        <f ca="true">+IF(OFFSET('Sanitation Data'!$H$30,0,10*ROW('Sanitation Data'!H129))="","",OFFSET('Sanitation Data'!$H$30,0,10*ROW('Sanitation Data'!H129)))</f>
        <v/>
      </c>
      <c r="DH135" s="297" t="str">
        <f ca="true">+IF(OFFSET('Sanitation Data'!$H$31,0,10*ROW('Sanitation Data'!H129))="","",OFFSET('Sanitation Data'!$H$31,0,10*ROW('Sanitation Data'!H129)))</f>
        <v/>
      </c>
      <c r="DI135" s="297" t="str">
        <f ca="true">+IF(OFFSET('Sanitation Data'!$H$32,0,10*ROW('Sanitation Data'!H129))="","",OFFSET('Sanitation Data'!$H$32,0,10*ROW('Sanitation Data'!H129)))</f>
        <v/>
      </c>
      <c r="DJ135" s="297" t="str">
        <f ca="true">+IF(OFFSET('Sanitation Data'!$I$28,0,10*ROW('Sanitation Data'!I129))="","",OFFSET('Sanitation Data'!$I$28,0,10*ROW('Sanitation Data'!I129)))</f>
        <v/>
      </c>
      <c r="DK135" s="297" t="str">
        <f ca="true">+IF(OFFSET('Sanitation Data'!$I$29,0,10*ROW('Sanitation Data'!I129))="","",OFFSET('Sanitation Data'!$I$29,0,10*ROW('Sanitation Data'!I129)))</f>
        <v/>
      </c>
      <c r="DL135" s="297" t="str">
        <f ca="true">+IF(OFFSET('Sanitation Data'!$I$30,0,10*ROW('Sanitation Data'!I129))="","",OFFSET('Sanitation Data'!$I$30,0,10*ROW('Sanitation Data'!I129)))</f>
        <v/>
      </c>
      <c r="DM135" s="297" t="str">
        <f ca="true">+IF(OFFSET('Sanitation Data'!$I$31,0,10*ROW('Sanitation Data'!I129))="","",OFFSET('Sanitation Data'!$I$31,0,10*ROW('Sanitation Data'!I129)))</f>
        <v/>
      </c>
      <c r="DN135" s="297" t="str">
        <f ca="true">+IF(OFFSET('Sanitation Data'!$I$32,0,10*ROW('Sanitation Data'!I129))="","",OFFSET('Sanitation Data'!$I$32,0,10*ROW('Sanitation Data'!I129)))</f>
        <v/>
      </c>
      <c r="DO135" s="297" t="str">
        <f ca="true">+IF(OFFSET('Hygiene Data'!$D$11,0,10*ROW('Hygiene Data'!D129))="","",OFFSET('Hygiene Data'!$D$11,0,10*ROW('Hygiene Data'!D129)))</f>
        <v/>
      </c>
      <c r="DP135" s="297" t="str">
        <f ca="true">+IF(OFFSET('Hygiene Data'!$D$12,0,10*ROW('Hygiene Data'!D129))="","",OFFSET('Hygiene Data'!$D$12,0,10*ROW('Hygiene Data'!D129)))</f>
        <v/>
      </c>
      <c r="DQ135" s="297" t="str">
        <f ca="true">+IF(OFFSET('Hygiene Data'!$D$13,0,10*ROW('Hygiene Data'!D129))="","",OFFSET('Hygiene Data'!$D$13,0,10*ROW('Hygiene Data'!D129)))</f>
        <v/>
      </c>
      <c r="DR135" s="297" t="str">
        <f ca="true">+IF(OFFSET('Hygiene Data'!$E$11,0,10*ROW('Hygiene Data'!E129))="","",OFFSET('Hygiene Data'!$E$11,0,10*ROW('Hygiene Data'!E129)))</f>
        <v/>
      </c>
      <c r="DS135" s="297" t="str">
        <f ca="true">+IF(OFFSET('Hygiene Data'!$E$12,0,10*ROW('Hygiene Data'!E129))="","",OFFSET('Hygiene Data'!$E$12,0,10*ROW('Hygiene Data'!E129)))</f>
        <v/>
      </c>
      <c r="DT135" s="297" t="str">
        <f ca="true">+IF(OFFSET('Hygiene Data'!$E$13,0,10*ROW('Hygiene Data'!E129))="","",OFFSET('Hygiene Data'!$E$13,0,10*ROW('Hygiene Data'!E129)))</f>
        <v/>
      </c>
      <c r="DU135" s="297" t="str">
        <f ca="true">+IF(OFFSET('Hygiene Data'!$F$11,0,10*ROW('Hygiene Data'!F129))="","",OFFSET('Hygiene Data'!$F$11,0,10*ROW('Hygiene Data'!F129)))</f>
        <v/>
      </c>
      <c r="DV135" s="297" t="str">
        <f ca="true">+IF(OFFSET('Hygiene Data'!$F$12,0,10*ROW('Hygiene Data'!F129))="","",OFFSET('Hygiene Data'!$F$12,0,10*ROW('Hygiene Data'!F129)))</f>
        <v/>
      </c>
      <c r="DW135" s="297" t="str">
        <f ca="true">+IF(OFFSET('Hygiene Data'!$F$13,0,10*ROW('Hygiene Data'!F129))="","",OFFSET('Hygiene Data'!$F$13,0,10*ROW('Hygiene Data'!F129)))</f>
        <v/>
      </c>
      <c r="DX135" s="297" t="str">
        <f ca="true">+IF(OFFSET('Hygiene Data'!$G$11,0,10*ROW('Hygiene Data'!G129))="","",OFFSET('Hygiene Data'!$G$11,0,10*ROW('Hygiene Data'!G129)))</f>
        <v/>
      </c>
      <c r="DY135" s="297" t="str">
        <f ca="true">+IF(OFFSET('Hygiene Data'!$G$12,0,10*ROW('Hygiene Data'!G129))="","",OFFSET('Hygiene Data'!$G$12,0,10*ROW('Hygiene Data'!G129)))</f>
        <v/>
      </c>
      <c r="DZ135" s="297" t="str">
        <f ca="true">+IF(OFFSET('Hygiene Data'!$G$13,0,10*ROW('Hygiene Data'!G129))="","",OFFSET('Hygiene Data'!$G$13,0,10*ROW('Hygiene Data'!G129)))</f>
        <v/>
      </c>
      <c r="EA135" s="297" t="str">
        <f ca="true">+IF(OFFSET('Hygiene Data'!$H$11,0,10*ROW('Hygiene Data'!H129))="","",OFFSET('Hygiene Data'!$H$11,0,10*ROW('Hygiene Data'!H129)))</f>
        <v/>
      </c>
      <c r="EB135" s="297" t="str">
        <f ca="true">+IF(OFFSET('Hygiene Data'!$H$12,0,10*ROW('Hygiene Data'!H129))="","",OFFSET('Hygiene Data'!$H$12,0,10*ROW('Hygiene Data'!H129)))</f>
        <v/>
      </c>
      <c r="EC135" s="297" t="str">
        <f ca="true">+IF(OFFSET('Hygiene Data'!$H$13,0,10*ROW('Hygiene Data'!H129))="","",OFFSET('Hygiene Data'!$H$13,0,10*ROW('Hygiene Data'!H129)))</f>
        <v/>
      </c>
      <c r="ED135" s="297" t="str">
        <f ca="true">+IF(OFFSET('Hygiene Data'!$I$11,0,10*ROW('Hygiene Data'!I129))="","",OFFSET('Hygiene Data'!$I$11,0,10*ROW('Hygiene Data'!I129)))</f>
        <v/>
      </c>
      <c r="EE135" s="297" t="str">
        <f ca="true">+IF(OFFSET('Hygiene Data'!$I$12,0,10*ROW('Hygiene Data'!I129))="","",OFFSET('Hygiene Data'!$I$12,0,10*ROW('Hygiene Data'!I129)))</f>
        <v/>
      </c>
      <c r="EF135" s="297"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53"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97"/>
      <c r="BS136" s="297" t="str">
        <f ca="true">+IF(OFFSET('Water Data'!$D$27,0,10*ROW('Water Data'!D130))="","",OFFSET('Water Data'!$D$27,0,10*ROW('Water Data'!D130)))</f>
        <v/>
      </c>
      <c r="BT136" s="297" t="str">
        <f ca="true">+IF(OFFSET('Water Data'!$D$28,0,10*ROW('Water Data'!D130))="","",OFFSET('Water Data'!$D$28,0,10*ROW('Water Data'!D130)))</f>
        <v/>
      </c>
      <c r="BU136" s="297" t="str">
        <f ca="true">+IF(OFFSET('Water Data'!$D$29,0,10*ROW('Water Data'!D130))="","",OFFSET('Water Data'!$D$29,0,10*ROW('Water Data'!D130)))</f>
        <v/>
      </c>
      <c r="BV136" s="297" t="str">
        <f ca="true">+IF(OFFSET('Water Data'!$E$27,0,10*ROW('Water Data'!E130))="","",OFFSET('Water Data'!$E$27,0,10*ROW('Water Data'!E130)))</f>
        <v/>
      </c>
      <c r="BW136" s="297" t="str">
        <f ca="true">+IF(OFFSET('Water Data'!$E$28,0,10*ROW('Water Data'!E130))="","",OFFSET('Water Data'!$E$28,0,10*ROW('Water Data'!E130)))</f>
        <v/>
      </c>
      <c r="BX136" s="297" t="str">
        <f ca="true">+IF(OFFSET('Water Data'!$E$29,0,10*ROW('Water Data'!E130))="","",OFFSET('Water Data'!$E$29,0,10*ROW('Water Data'!E130)))</f>
        <v/>
      </c>
      <c r="BY136" s="297" t="str">
        <f ca="true">+IF(OFFSET('Water Data'!$F$27,0,10*ROW('Water Data'!F130))="","",OFFSET('Water Data'!$F$27,0,10*ROW('Water Data'!F130)))</f>
        <v/>
      </c>
      <c r="BZ136" s="297" t="str">
        <f ca="true">+IF(OFFSET('Water Data'!$F$28,0,10*ROW('Water Data'!F130))="","",OFFSET('Water Data'!$F$28,0,10*ROW('Water Data'!F130)))</f>
        <v/>
      </c>
      <c r="CA136" s="297" t="str">
        <f ca="true">+IF(OFFSET('Water Data'!$F$29,0,10*ROW('Water Data'!F130))="","",OFFSET('Water Data'!$F$29,0,10*ROW('Water Data'!F130)))</f>
        <v/>
      </c>
      <c r="CB136" s="297" t="str">
        <f ca="true">+IF(OFFSET('Water Data'!$G$27,0,10*ROW('Water Data'!G130))="","",OFFSET('Water Data'!$G$27,0,10*ROW('Water Data'!G130)))</f>
        <v/>
      </c>
      <c r="CC136" s="297" t="str">
        <f ca="true">+IF(OFFSET('Water Data'!$G$28,0,10*ROW('Water Data'!G130))="","",OFFSET('Water Data'!$G$28,0,10*ROW('Water Data'!G130)))</f>
        <v/>
      </c>
      <c r="CD136" s="297" t="str">
        <f ca="true">+IF(OFFSET('Water Data'!$G$29,0,10*ROW('Water Data'!G130))="","",OFFSET('Water Data'!$G$29,0,10*ROW('Water Data'!G130)))</f>
        <v/>
      </c>
      <c r="CE136" s="297" t="str">
        <f ca="true">+IF(OFFSET('Water Data'!$H$27,0,10*ROW('Water Data'!H130))="","",OFFSET('Water Data'!$H$27,0,10*ROW('Water Data'!H130)))</f>
        <v/>
      </c>
      <c r="CF136" s="297" t="str">
        <f ca="true">+IF(OFFSET('Water Data'!$H$28,0,10*ROW('Water Data'!H130))="","",OFFSET('Water Data'!$H$28,0,10*ROW('Water Data'!H130)))</f>
        <v/>
      </c>
      <c r="CG136" s="297" t="str">
        <f ca="true">+IF(OFFSET('Water Data'!$H$29,0,10*ROW('Water Data'!H130))="","",OFFSET('Water Data'!$H$29,0,10*ROW('Water Data'!H130)))</f>
        <v/>
      </c>
      <c r="CH136" s="297" t="str">
        <f ca="true">+IF(OFFSET('Water Data'!$I$27,0,10*ROW('Water Data'!I130))="","",OFFSET('Water Data'!$I$27,0,10*ROW('Water Data'!I130)))</f>
        <v/>
      </c>
      <c r="CI136" s="297" t="str">
        <f ca="true">+IF(OFFSET('Water Data'!$I$28,0,10*ROW('Water Data'!I130))="","",OFFSET('Water Data'!$I$28,0,10*ROW('Water Data'!I130)))</f>
        <v/>
      </c>
      <c r="CJ136" s="297" t="str">
        <f ca="true">+IF(OFFSET('Water Data'!$I$29,0,10*ROW('Water Data'!I130))="","",OFFSET('Water Data'!$I$29,0,10*ROW('Water Data'!I130)))</f>
        <v/>
      </c>
      <c r="CK136" s="297" t="str">
        <f ca="true">+IF(OFFSET('Sanitation Data'!$D$28,0,10*ROW('Sanitation Data'!D130))="","",OFFSET('Sanitation Data'!$D$28,0,10*ROW('Sanitation Data'!D130)))</f>
        <v/>
      </c>
      <c r="CL136" s="297" t="str">
        <f ca="true">+IF(OFFSET('Sanitation Data'!$D$29,0,10*ROW('Sanitation Data'!D130))="","",OFFSET('Sanitation Data'!$D$29,0,10*ROW('Sanitation Data'!D130)))</f>
        <v/>
      </c>
      <c r="CM136" s="297" t="str">
        <f ca="true">+IF(OFFSET('Sanitation Data'!$D$30,0,10*ROW('Sanitation Data'!D130))="","",OFFSET('Sanitation Data'!$D$30,0,10*ROW('Sanitation Data'!D130)))</f>
        <v/>
      </c>
      <c r="CN136" s="297" t="str">
        <f ca="true">+IF(OFFSET('Sanitation Data'!$D$31,0,10*ROW('Sanitation Data'!D130))="","",OFFSET('Sanitation Data'!$D$31,0,10*ROW('Sanitation Data'!D130)))</f>
        <v/>
      </c>
      <c r="CO136" s="297" t="str">
        <f ca="true">+IF(OFFSET('Sanitation Data'!$D$32,0,10*ROW('Sanitation Data'!D130))="","",OFFSET('Sanitation Data'!$D$32,0,10*ROW('Sanitation Data'!D130)))</f>
        <v/>
      </c>
      <c r="CP136" s="297" t="str">
        <f ca="true">+IF(OFFSET('Sanitation Data'!$E$28,0,10*ROW('Sanitation Data'!E130))="","",OFFSET('Sanitation Data'!$E$28,0,10*ROW('Sanitation Data'!E130)))</f>
        <v/>
      </c>
      <c r="CQ136" s="297" t="str">
        <f ca="true">+IF(OFFSET('Sanitation Data'!$E$29,0,10*ROW('Sanitation Data'!E130))="","",OFFSET('Sanitation Data'!$E$29,0,10*ROW('Sanitation Data'!E130)))</f>
        <v/>
      </c>
      <c r="CR136" s="297" t="str">
        <f ca="true">+IF(OFFSET('Sanitation Data'!$E$30,0,10*ROW('Sanitation Data'!E130))="","",OFFSET('Sanitation Data'!$E$30,0,10*ROW('Sanitation Data'!E130)))</f>
        <v/>
      </c>
      <c r="CS136" s="297" t="str">
        <f ca="true">+IF(OFFSET('Sanitation Data'!$E$31,0,10*ROW('Sanitation Data'!E130))="","",OFFSET('Sanitation Data'!$E$31,0,10*ROW('Sanitation Data'!E130)))</f>
        <v/>
      </c>
      <c r="CT136" s="297" t="str">
        <f ca="true">+IF(OFFSET('Sanitation Data'!$E$32,0,10*ROW('Sanitation Data'!E130))="","",OFFSET('Sanitation Data'!$E$32,0,10*ROW('Sanitation Data'!E130)))</f>
        <v/>
      </c>
      <c r="CU136" s="297" t="str">
        <f ca="true">+IF(OFFSET('Sanitation Data'!$F$28,0,10*ROW('Sanitation Data'!F130))="","",OFFSET('Sanitation Data'!$F$28,0,10*ROW('Sanitation Data'!F130)))</f>
        <v/>
      </c>
      <c r="CV136" s="297" t="str">
        <f ca="true">+IF(OFFSET('Sanitation Data'!$F$29,0,10*ROW('Sanitation Data'!F130))="","",OFFSET('Sanitation Data'!$F$29,0,10*ROW('Sanitation Data'!F130)))</f>
        <v/>
      </c>
      <c r="CW136" s="297" t="str">
        <f ca="true">+IF(OFFSET('Sanitation Data'!$F$30,0,10*ROW('Sanitation Data'!F130))="","",OFFSET('Sanitation Data'!$F$30,0,10*ROW('Sanitation Data'!F130)))</f>
        <v/>
      </c>
      <c r="CX136" s="297" t="str">
        <f ca="true">+IF(OFFSET('Sanitation Data'!$F$31,0,10*ROW('Sanitation Data'!F130))="","",OFFSET('Sanitation Data'!$F$31,0,10*ROW('Sanitation Data'!F130)))</f>
        <v/>
      </c>
      <c r="CY136" s="297" t="str">
        <f ca="true">+IF(OFFSET('Sanitation Data'!$F$32,0,10*ROW('Sanitation Data'!F130))="","",OFFSET('Sanitation Data'!$F$32,0,10*ROW('Sanitation Data'!F130)))</f>
        <v/>
      </c>
      <c r="CZ136" s="297" t="str">
        <f ca="true">+IF(OFFSET('Sanitation Data'!$G$28,0,10*ROW('Sanitation Data'!G130))="","",OFFSET('Sanitation Data'!$G$28,0,10*ROW('Sanitation Data'!G130)))</f>
        <v/>
      </c>
      <c r="DA136" s="297" t="str">
        <f ca="true">+IF(OFFSET('Sanitation Data'!$G$29,0,10*ROW('Sanitation Data'!G130))="","",OFFSET('Sanitation Data'!$G$29,0,10*ROW('Sanitation Data'!G130)))</f>
        <v/>
      </c>
      <c r="DB136" s="297" t="str">
        <f ca="true">+IF(OFFSET('Sanitation Data'!$G$30,0,10*ROW('Sanitation Data'!G130))="","",OFFSET('Sanitation Data'!$G$30,0,10*ROW('Sanitation Data'!G130)))</f>
        <v/>
      </c>
      <c r="DC136" s="297" t="str">
        <f ca="true">+IF(OFFSET('Sanitation Data'!$G$31,0,10*ROW('Sanitation Data'!G130))="","",OFFSET('Sanitation Data'!$G$31,0,10*ROW('Sanitation Data'!G130)))</f>
        <v/>
      </c>
      <c r="DD136" s="297" t="str">
        <f ca="true">+IF(OFFSET('Sanitation Data'!$G$32,0,10*ROW('Sanitation Data'!G130))="","",OFFSET('Sanitation Data'!$G$32,0,10*ROW('Sanitation Data'!G130)))</f>
        <v/>
      </c>
      <c r="DE136" s="297" t="str">
        <f ca="true">+IF(OFFSET('Sanitation Data'!$H$28,0,10*ROW('Sanitation Data'!H130))="","",OFFSET('Sanitation Data'!$H$28,0,10*ROW('Sanitation Data'!H130)))</f>
        <v/>
      </c>
      <c r="DF136" s="297" t="str">
        <f ca="true">+IF(OFFSET('Sanitation Data'!$H$29,0,10*ROW('Sanitation Data'!H130))="","",OFFSET('Sanitation Data'!$H$29,0,10*ROW('Sanitation Data'!H130)))</f>
        <v/>
      </c>
      <c r="DG136" s="297" t="str">
        <f ca="true">+IF(OFFSET('Sanitation Data'!$H$30,0,10*ROW('Sanitation Data'!H130))="","",OFFSET('Sanitation Data'!$H$30,0,10*ROW('Sanitation Data'!H130)))</f>
        <v/>
      </c>
      <c r="DH136" s="297" t="str">
        <f ca="true">+IF(OFFSET('Sanitation Data'!$H$31,0,10*ROW('Sanitation Data'!H130))="","",OFFSET('Sanitation Data'!$H$31,0,10*ROW('Sanitation Data'!H130)))</f>
        <v/>
      </c>
      <c r="DI136" s="297" t="str">
        <f ca="true">+IF(OFFSET('Sanitation Data'!$H$32,0,10*ROW('Sanitation Data'!H130))="","",OFFSET('Sanitation Data'!$H$32,0,10*ROW('Sanitation Data'!H130)))</f>
        <v/>
      </c>
      <c r="DJ136" s="297" t="str">
        <f ca="true">+IF(OFFSET('Sanitation Data'!$I$28,0,10*ROW('Sanitation Data'!I130))="","",OFFSET('Sanitation Data'!$I$28,0,10*ROW('Sanitation Data'!I130)))</f>
        <v/>
      </c>
      <c r="DK136" s="297" t="str">
        <f ca="true">+IF(OFFSET('Sanitation Data'!$I$29,0,10*ROW('Sanitation Data'!I130))="","",OFFSET('Sanitation Data'!$I$29,0,10*ROW('Sanitation Data'!I130)))</f>
        <v/>
      </c>
      <c r="DL136" s="297" t="str">
        <f ca="true">+IF(OFFSET('Sanitation Data'!$I$30,0,10*ROW('Sanitation Data'!I130))="","",OFFSET('Sanitation Data'!$I$30,0,10*ROW('Sanitation Data'!I130)))</f>
        <v/>
      </c>
      <c r="DM136" s="297" t="str">
        <f ca="true">+IF(OFFSET('Sanitation Data'!$I$31,0,10*ROW('Sanitation Data'!I130))="","",OFFSET('Sanitation Data'!$I$31,0,10*ROW('Sanitation Data'!I130)))</f>
        <v/>
      </c>
      <c r="DN136" s="297" t="str">
        <f ca="true">+IF(OFFSET('Sanitation Data'!$I$32,0,10*ROW('Sanitation Data'!I130))="","",OFFSET('Sanitation Data'!$I$32,0,10*ROW('Sanitation Data'!I130)))</f>
        <v/>
      </c>
      <c r="DO136" s="297" t="str">
        <f ca="true">+IF(OFFSET('Hygiene Data'!$D$11,0,10*ROW('Hygiene Data'!D130))="","",OFFSET('Hygiene Data'!$D$11,0,10*ROW('Hygiene Data'!D130)))</f>
        <v/>
      </c>
      <c r="DP136" s="297" t="str">
        <f ca="true">+IF(OFFSET('Hygiene Data'!$D$12,0,10*ROW('Hygiene Data'!D130))="","",OFFSET('Hygiene Data'!$D$12,0,10*ROW('Hygiene Data'!D130)))</f>
        <v/>
      </c>
      <c r="DQ136" s="297" t="str">
        <f ca="true">+IF(OFFSET('Hygiene Data'!$D$13,0,10*ROW('Hygiene Data'!D130))="","",OFFSET('Hygiene Data'!$D$13,0,10*ROW('Hygiene Data'!D130)))</f>
        <v/>
      </c>
      <c r="DR136" s="297" t="str">
        <f ca="true">+IF(OFFSET('Hygiene Data'!$E$11,0,10*ROW('Hygiene Data'!E130))="","",OFFSET('Hygiene Data'!$E$11,0,10*ROW('Hygiene Data'!E130)))</f>
        <v/>
      </c>
      <c r="DS136" s="297" t="str">
        <f ca="true">+IF(OFFSET('Hygiene Data'!$E$12,0,10*ROW('Hygiene Data'!E130))="","",OFFSET('Hygiene Data'!$E$12,0,10*ROW('Hygiene Data'!E130)))</f>
        <v/>
      </c>
      <c r="DT136" s="297" t="str">
        <f ca="true">+IF(OFFSET('Hygiene Data'!$E$13,0,10*ROW('Hygiene Data'!E130))="","",OFFSET('Hygiene Data'!$E$13,0,10*ROW('Hygiene Data'!E130)))</f>
        <v/>
      </c>
      <c r="DU136" s="297" t="str">
        <f ca="true">+IF(OFFSET('Hygiene Data'!$F$11,0,10*ROW('Hygiene Data'!F130))="","",OFFSET('Hygiene Data'!$F$11,0,10*ROW('Hygiene Data'!F130)))</f>
        <v/>
      </c>
      <c r="DV136" s="297" t="str">
        <f ca="true">+IF(OFFSET('Hygiene Data'!$F$12,0,10*ROW('Hygiene Data'!F130))="","",OFFSET('Hygiene Data'!$F$12,0,10*ROW('Hygiene Data'!F130)))</f>
        <v/>
      </c>
      <c r="DW136" s="297" t="str">
        <f ca="true">+IF(OFFSET('Hygiene Data'!$F$13,0,10*ROW('Hygiene Data'!F130))="","",OFFSET('Hygiene Data'!$F$13,0,10*ROW('Hygiene Data'!F130)))</f>
        <v/>
      </c>
      <c r="DX136" s="297" t="str">
        <f ca="true">+IF(OFFSET('Hygiene Data'!$G$11,0,10*ROW('Hygiene Data'!G130))="","",OFFSET('Hygiene Data'!$G$11,0,10*ROW('Hygiene Data'!G130)))</f>
        <v/>
      </c>
      <c r="DY136" s="297" t="str">
        <f ca="true">+IF(OFFSET('Hygiene Data'!$G$12,0,10*ROW('Hygiene Data'!G130))="","",OFFSET('Hygiene Data'!$G$12,0,10*ROW('Hygiene Data'!G130)))</f>
        <v/>
      </c>
      <c r="DZ136" s="297" t="str">
        <f ca="true">+IF(OFFSET('Hygiene Data'!$G$13,0,10*ROW('Hygiene Data'!G130))="","",OFFSET('Hygiene Data'!$G$13,0,10*ROW('Hygiene Data'!G130)))</f>
        <v/>
      </c>
      <c r="EA136" s="297" t="str">
        <f ca="true">+IF(OFFSET('Hygiene Data'!$H$11,0,10*ROW('Hygiene Data'!H130))="","",OFFSET('Hygiene Data'!$H$11,0,10*ROW('Hygiene Data'!H130)))</f>
        <v/>
      </c>
      <c r="EB136" s="297" t="str">
        <f ca="true">+IF(OFFSET('Hygiene Data'!$H$12,0,10*ROW('Hygiene Data'!H130))="","",OFFSET('Hygiene Data'!$H$12,0,10*ROW('Hygiene Data'!H130)))</f>
        <v/>
      </c>
      <c r="EC136" s="297" t="str">
        <f ca="true">+IF(OFFSET('Hygiene Data'!$H$13,0,10*ROW('Hygiene Data'!H130))="","",OFFSET('Hygiene Data'!$H$13,0,10*ROW('Hygiene Data'!H130)))</f>
        <v/>
      </c>
      <c r="ED136" s="297" t="str">
        <f ca="true">+IF(OFFSET('Hygiene Data'!$I$11,0,10*ROW('Hygiene Data'!I130))="","",OFFSET('Hygiene Data'!$I$11,0,10*ROW('Hygiene Data'!I130)))</f>
        <v/>
      </c>
      <c r="EE136" s="297" t="str">
        <f ca="true">+IF(OFFSET('Hygiene Data'!$I$12,0,10*ROW('Hygiene Data'!I130))="","",OFFSET('Hygiene Data'!$I$12,0,10*ROW('Hygiene Data'!I130)))</f>
        <v/>
      </c>
      <c r="EF136" s="297"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53"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97"/>
      <c r="BS137" s="297" t="str">
        <f ca="true">+IF(OFFSET('Water Data'!$D$27,0,10*ROW('Water Data'!D131))="","",OFFSET('Water Data'!$D$27,0,10*ROW('Water Data'!D131)))</f>
        <v/>
      </c>
      <c r="BT137" s="297" t="str">
        <f ca="true">+IF(OFFSET('Water Data'!$D$28,0,10*ROW('Water Data'!D131))="","",OFFSET('Water Data'!$D$28,0,10*ROW('Water Data'!D131)))</f>
        <v/>
      </c>
      <c r="BU137" s="297" t="str">
        <f ca="true">+IF(OFFSET('Water Data'!$D$29,0,10*ROW('Water Data'!D131))="","",OFFSET('Water Data'!$D$29,0,10*ROW('Water Data'!D131)))</f>
        <v/>
      </c>
      <c r="BV137" s="297" t="str">
        <f ca="true">+IF(OFFSET('Water Data'!$E$27,0,10*ROW('Water Data'!E131))="","",OFFSET('Water Data'!$E$27,0,10*ROW('Water Data'!E131)))</f>
        <v/>
      </c>
      <c r="BW137" s="297" t="str">
        <f ca="true">+IF(OFFSET('Water Data'!$E$28,0,10*ROW('Water Data'!E131))="","",OFFSET('Water Data'!$E$28,0,10*ROW('Water Data'!E131)))</f>
        <v/>
      </c>
      <c r="BX137" s="297" t="str">
        <f ca="true">+IF(OFFSET('Water Data'!$E$29,0,10*ROW('Water Data'!E131))="","",OFFSET('Water Data'!$E$29,0,10*ROW('Water Data'!E131)))</f>
        <v/>
      </c>
      <c r="BY137" s="297" t="str">
        <f ca="true">+IF(OFFSET('Water Data'!$F$27,0,10*ROW('Water Data'!F131))="","",OFFSET('Water Data'!$F$27,0,10*ROW('Water Data'!F131)))</f>
        <v/>
      </c>
      <c r="BZ137" s="297" t="str">
        <f ca="true">+IF(OFFSET('Water Data'!$F$28,0,10*ROW('Water Data'!F131))="","",OFFSET('Water Data'!$F$28,0,10*ROW('Water Data'!F131)))</f>
        <v/>
      </c>
      <c r="CA137" s="297" t="str">
        <f ca="true">+IF(OFFSET('Water Data'!$F$29,0,10*ROW('Water Data'!F131))="","",OFFSET('Water Data'!$F$29,0,10*ROW('Water Data'!F131)))</f>
        <v/>
      </c>
      <c r="CB137" s="297" t="str">
        <f ca="true">+IF(OFFSET('Water Data'!$G$27,0,10*ROW('Water Data'!G131))="","",OFFSET('Water Data'!$G$27,0,10*ROW('Water Data'!G131)))</f>
        <v/>
      </c>
      <c r="CC137" s="297" t="str">
        <f ca="true">+IF(OFFSET('Water Data'!$G$28,0,10*ROW('Water Data'!G131))="","",OFFSET('Water Data'!$G$28,0,10*ROW('Water Data'!G131)))</f>
        <v/>
      </c>
      <c r="CD137" s="297" t="str">
        <f ca="true">+IF(OFFSET('Water Data'!$G$29,0,10*ROW('Water Data'!G131))="","",OFFSET('Water Data'!$G$29,0,10*ROW('Water Data'!G131)))</f>
        <v/>
      </c>
      <c r="CE137" s="297" t="str">
        <f ca="true">+IF(OFFSET('Water Data'!$H$27,0,10*ROW('Water Data'!H131))="","",OFFSET('Water Data'!$H$27,0,10*ROW('Water Data'!H131)))</f>
        <v/>
      </c>
      <c r="CF137" s="297" t="str">
        <f ca="true">+IF(OFFSET('Water Data'!$H$28,0,10*ROW('Water Data'!H131))="","",OFFSET('Water Data'!$H$28,0,10*ROW('Water Data'!H131)))</f>
        <v/>
      </c>
      <c r="CG137" s="297" t="str">
        <f ca="true">+IF(OFFSET('Water Data'!$H$29,0,10*ROW('Water Data'!H131))="","",OFFSET('Water Data'!$H$29,0,10*ROW('Water Data'!H131)))</f>
        <v/>
      </c>
      <c r="CH137" s="297" t="str">
        <f ca="true">+IF(OFFSET('Water Data'!$I$27,0,10*ROW('Water Data'!I131))="","",OFFSET('Water Data'!$I$27,0,10*ROW('Water Data'!I131)))</f>
        <v/>
      </c>
      <c r="CI137" s="297" t="str">
        <f ca="true">+IF(OFFSET('Water Data'!$I$28,0,10*ROW('Water Data'!I131))="","",OFFSET('Water Data'!$I$28,0,10*ROW('Water Data'!I131)))</f>
        <v/>
      </c>
      <c r="CJ137" s="297" t="str">
        <f ca="true">+IF(OFFSET('Water Data'!$I$29,0,10*ROW('Water Data'!I131))="","",OFFSET('Water Data'!$I$29,0,10*ROW('Water Data'!I131)))</f>
        <v/>
      </c>
      <c r="CK137" s="297" t="str">
        <f ca="true">+IF(OFFSET('Sanitation Data'!$D$28,0,10*ROW('Sanitation Data'!D131))="","",OFFSET('Sanitation Data'!$D$28,0,10*ROW('Sanitation Data'!D131)))</f>
        <v/>
      </c>
      <c r="CL137" s="297" t="str">
        <f ca="true">+IF(OFFSET('Sanitation Data'!$D$29,0,10*ROW('Sanitation Data'!D131))="","",OFFSET('Sanitation Data'!$D$29,0,10*ROW('Sanitation Data'!D131)))</f>
        <v/>
      </c>
      <c r="CM137" s="297" t="str">
        <f ca="true">+IF(OFFSET('Sanitation Data'!$D$30,0,10*ROW('Sanitation Data'!D131))="","",OFFSET('Sanitation Data'!$D$30,0,10*ROW('Sanitation Data'!D131)))</f>
        <v/>
      </c>
      <c r="CN137" s="297" t="str">
        <f ca="true">+IF(OFFSET('Sanitation Data'!$D$31,0,10*ROW('Sanitation Data'!D131))="","",OFFSET('Sanitation Data'!$D$31,0,10*ROW('Sanitation Data'!D131)))</f>
        <v/>
      </c>
      <c r="CO137" s="297" t="str">
        <f ca="true">+IF(OFFSET('Sanitation Data'!$D$32,0,10*ROW('Sanitation Data'!D131))="","",OFFSET('Sanitation Data'!$D$32,0,10*ROW('Sanitation Data'!D131)))</f>
        <v/>
      </c>
      <c r="CP137" s="297" t="str">
        <f ca="true">+IF(OFFSET('Sanitation Data'!$E$28,0,10*ROW('Sanitation Data'!E131))="","",OFFSET('Sanitation Data'!$E$28,0,10*ROW('Sanitation Data'!E131)))</f>
        <v/>
      </c>
      <c r="CQ137" s="297" t="str">
        <f ca="true">+IF(OFFSET('Sanitation Data'!$E$29,0,10*ROW('Sanitation Data'!E131))="","",OFFSET('Sanitation Data'!$E$29,0,10*ROW('Sanitation Data'!E131)))</f>
        <v/>
      </c>
      <c r="CR137" s="297" t="str">
        <f ca="true">+IF(OFFSET('Sanitation Data'!$E$30,0,10*ROW('Sanitation Data'!E131))="","",OFFSET('Sanitation Data'!$E$30,0,10*ROW('Sanitation Data'!E131)))</f>
        <v/>
      </c>
      <c r="CS137" s="297" t="str">
        <f ca="true">+IF(OFFSET('Sanitation Data'!$E$31,0,10*ROW('Sanitation Data'!E131))="","",OFFSET('Sanitation Data'!$E$31,0,10*ROW('Sanitation Data'!E131)))</f>
        <v/>
      </c>
      <c r="CT137" s="297" t="str">
        <f ca="true">+IF(OFFSET('Sanitation Data'!$E$32,0,10*ROW('Sanitation Data'!E131))="","",OFFSET('Sanitation Data'!$E$32,0,10*ROW('Sanitation Data'!E131)))</f>
        <v/>
      </c>
      <c r="CU137" s="297" t="str">
        <f ca="true">+IF(OFFSET('Sanitation Data'!$F$28,0,10*ROW('Sanitation Data'!F131))="","",OFFSET('Sanitation Data'!$F$28,0,10*ROW('Sanitation Data'!F131)))</f>
        <v/>
      </c>
      <c r="CV137" s="297" t="str">
        <f ca="true">+IF(OFFSET('Sanitation Data'!$F$29,0,10*ROW('Sanitation Data'!F131))="","",OFFSET('Sanitation Data'!$F$29,0,10*ROW('Sanitation Data'!F131)))</f>
        <v/>
      </c>
      <c r="CW137" s="297" t="str">
        <f ca="true">+IF(OFFSET('Sanitation Data'!$F$30,0,10*ROW('Sanitation Data'!F131))="","",OFFSET('Sanitation Data'!$F$30,0,10*ROW('Sanitation Data'!F131)))</f>
        <v/>
      </c>
      <c r="CX137" s="297" t="str">
        <f ca="true">+IF(OFFSET('Sanitation Data'!$F$31,0,10*ROW('Sanitation Data'!F131))="","",OFFSET('Sanitation Data'!$F$31,0,10*ROW('Sanitation Data'!F131)))</f>
        <v/>
      </c>
      <c r="CY137" s="297" t="str">
        <f ca="true">+IF(OFFSET('Sanitation Data'!$F$32,0,10*ROW('Sanitation Data'!F131))="","",OFFSET('Sanitation Data'!$F$32,0,10*ROW('Sanitation Data'!F131)))</f>
        <v/>
      </c>
      <c r="CZ137" s="297" t="str">
        <f ca="true">+IF(OFFSET('Sanitation Data'!$G$28,0,10*ROW('Sanitation Data'!G131))="","",OFFSET('Sanitation Data'!$G$28,0,10*ROW('Sanitation Data'!G131)))</f>
        <v/>
      </c>
      <c r="DA137" s="297" t="str">
        <f ca="true">+IF(OFFSET('Sanitation Data'!$G$29,0,10*ROW('Sanitation Data'!G131))="","",OFFSET('Sanitation Data'!$G$29,0,10*ROW('Sanitation Data'!G131)))</f>
        <v/>
      </c>
      <c r="DB137" s="297" t="str">
        <f ca="true">+IF(OFFSET('Sanitation Data'!$G$30,0,10*ROW('Sanitation Data'!G131))="","",OFFSET('Sanitation Data'!$G$30,0,10*ROW('Sanitation Data'!G131)))</f>
        <v/>
      </c>
      <c r="DC137" s="297" t="str">
        <f ca="true">+IF(OFFSET('Sanitation Data'!$G$31,0,10*ROW('Sanitation Data'!G131))="","",OFFSET('Sanitation Data'!$G$31,0,10*ROW('Sanitation Data'!G131)))</f>
        <v/>
      </c>
      <c r="DD137" s="297" t="str">
        <f ca="true">+IF(OFFSET('Sanitation Data'!$G$32,0,10*ROW('Sanitation Data'!G131))="","",OFFSET('Sanitation Data'!$G$32,0,10*ROW('Sanitation Data'!G131)))</f>
        <v/>
      </c>
      <c r="DE137" s="297" t="str">
        <f ca="true">+IF(OFFSET('Sanitation Data'!$H$28,0,10*ROW('Sanitation Data'!H131))="","",OFFSET('Sanitation Data'!$H$28,0,10*ROW('Sanitation Data'!H131)))</f>
        <v/>
      </c>
      <c r="DF137" s="297" t="str">
        <f ca="true">+IF(OFFSET('Sanitation Data'!$H$29,0,10*ROW('Sanitation Data'!H131))="","",OFFSET('Sanitation Data'!$H$29,0,10*ROW('Sanitation Data'!H131)))</f>
        <v/>
      </c>
      <c r="DG137" s="297" t="str">
        <f ca="true">+IF(OFFSET('Sanitation Data'!$H$30,0,10*ROW('Sanitation Data'!H131))="","",OFFSET('Sanitation Data'!$H$30,0,10*ROW('Sanitation Data'!H131)))</f>
        <v/>
      </c>
      <c r="DH137" s="297" t="str">
        <f ca="true">+IF(OFFSET('Sanitation Data'!$H$31,0,10*ROW('Sanitation Data'!H131))="","",OFFSET('Sanitation Data'!$H$31,0,10*ROW('Sanitation Data'!H131)))</f>
        <v/>
      </c>
      <c r="DI137" s="297" t="str">
        <f ca="true">+IF(OFFSET('Sanitation Data'!$H$32,0,10*ROW('Sanitation Data'!H131))="","",OFFSET('Sanitation Data'!$H$32,0,10*ROW('Sanitation Data'!H131)))</f>
        <v/>
      </c>
      <c r="DJ137" s="297" t="str">
        <f ca="true">+IF(OFFSET('Sanitation Data'!$I$28,0,10*ROW('Sanitation Data'!I131))="","",OFFSET('Sanitation Data'!$I$28,0,10*ROW('Sanitation Data'!I131)))</f>
        <v/>
      </c>
      <c r="DK137" s="297" t="str">
        <f ca="true">+IF(OFFSET('Sanitation Data'!$I$29,0,10*ROW('Sanitation Data'!I131))="","",OFFSET('Sanitation Data'!$I$29,0,10*ROW('Sanitation Data'!I131)))</f>
        <v/>
      </c>
      <c r="DL137" s="297" t="str">
        <f ca="true">+IF(OFFSET('Sanitation Data'!$I$30,0,10*ROW('Sanitation Data'!I131))="","",OFFSET('Sanitation Data'!$I$30,0,10*ROW('Sanitation Data'!I131)))</f>
        <v/>
      </c>
      <c r="DM137" s="297" t="str">
        <f ca="true">+IF(OFFSET('Sanitation Data'!$I$31,0,10*ROW('Sanitation Data'!I131))="","",OFFSET('Sanitation Data'!$I$31,0,10*ROW('Sanitation Data'!I131)))</f>
        <v/>
      </c>
      <c r="DN137" s="297" t="str">
        <f ca="true">+IF(OFFSET('Sanitation Data'!$I$32,0,10*ROW('Sanitation Data'!I131))="","",OFFSET('Sanitation Data'!$I$32,0,10*ROW('Sanitation Data'!I131)))</f>
        <v/>
      </c>
      <c r="DO137" s="297" t="str">
        <f ca="true">+IF(OFFSET('Hygiene Data'!$D$11,0,10*ROW('Hygiene Data'!D131))="","",OFFSET('Hygiene Data'!$D$11,0,10*ROW('Hygiene Data'!D131)))</f>
        <v/>
      </c>
      <c r="DP137" s="297" t="str">
        <f ca="true">+IF(OFFSET('Hygiene Data'!$D$12,0,10*ROW('Hygiene Data'!D131))="","",OFFSET('Hygiene Data'!$D$12,0,10*ROW('Hygiene Data'!D131)))</f>
        <v/>
      </c>
      <c r="DQ137" s="297" t="str">
        <f ca="true">+IF(OFFSET('Hygiene Data'!$D$13,0,10*ROW('Hygiene Data'!D131))="","",OFFSET('Hygiene Data'!$D$13,0,10*ROW('Hygiene Data'!D131)))</f>
        <v/>
      </c>
      <c r="DR137" s="297" t="str">
        <f ca="true">+IF(OFFSET('Hygiene Data'!$E$11,0,10*ROW('Hygiene Data'!E131))="","",OFFSET('Hygiene Data'!$E$11,0,10*ROW('Hygiene Data'!E131)))</f>
        <v/>
      </c>
      <c r="DS137" s="297" t="str">
        <f ca="true">+IF(OFFSET('Hygiene Data'!$E$12,0,10*ROW('Hygiene Data'!E131))="","",OFFSET('Hygiene Data'!$E$12,0,10*ROW('Hygiene Data'!E131)))</f>
        <v/>
      </c>
      <c r="DT137" s="297" t="str">
        <f ca="true">+IF(OFFSET('Hygiene Data'!$E$13,0,10*ROW('Hygiene Data'!E131))="","",OFFSET('Hygiene Data'!$E$13,0,10*ROW('Hygiene Data'!E131)))</f>
        <v/>
      </c>
      <c r="DU137" s="297" t="str">
        <f ca="true">+IF(OFFSET('Hygiene Data'!$F$11,0,10*ROW('Hygiene Data'!F131))="","",OFFSET('Hygiene Data'!$F$11,0,10*ROW('Hygiene Data'!F131)))</f>
        <v/>
      </c>
      <c r="DV137" s="297" t="str">
        <f ca="true">+IF(OFFSET('Hygiene Data'!$F$12,0,10*ROW('Hygiene Data'!F131))="","",OFFSET('Hygiene Data'!$F$12,0,10*ROW('Hygiene Data'!F131)))</f>
        <v/>
      </c>
      <c r="DW137" s="297" t="str">
        <f ca="true">+IF(OFFSET('Hygiene Data'!$F$13,0,10*ROW('Hygiene Data'!F131))="","",OFFSET('Hygiene Data'!$F$13,0,10*ROW('Hygiene Data'!F131)))</f>
        <v/>
      </c>
      <c r="DX137" s="297" t="str">
        <f ca="true">+IF(OFFSET('Hygiene Data'!$G$11,0,10*ROW('Hygiene Data'!G131))="","",OFFSET('Hygiene Data'!$G$11,0,10*ROW('Hygiene Data'!G131)))</f>
        <v/>
      </c>
      <c r="DY137" s="297" t="str">
        <f ca="true">+IF(OFFSET('Hygiene Data'!$G$12,0,10*ROW('Hygiene Data'!G131))="","",OFFSET('Hygiene Data'!$G$12,0,10*ROW('Hygiene Data'!G131)))</f>
        <v/>
      </c>
      <c r="DZ137" s="297" t="str">
        <f ca="true">+IF(OFFSET('Hygiene Data'!$G$13,0,10*ROW('Hygiene Data'!G131))="","",OFFSET('Hygiene Data'!$G$13,0,10*ROW('Hygiene Data'!G131)))</f>
        <v/>
      </c>
      <c r="EA137" s="297" t="str">
        <f ca="true">+IF(OFFSET('Hygiene Data'!$H$11,0,10*ROW('Hygiene Data'!H131))="","",OFFSET('Hygiene Data'!$H$11,0,10*ROW('Hygiene Data'!H131)))</f>
        <v/>
      </c>
      <c r="EB137" s="297" t="str">
        <f ca="true">+IF(OFFSET('Hygiene Data'!$H$12,0,10*ROW('Hygiene Data'!H131))="","",OFFSET('Hygiene Data'!$H$12,0,10*ROW('Hygiene Data'!H131)))</f>
        <v/>
      </c>
      <c r="EC137" s="297" t="str">
        <f ca="true">+IF(OFFSET('Hygiene Data'!$H$13,0,10*ROW('Hygiene Data'!H131))="","",OFFSET('Hygiene Data'!$H$13,0,10*ROW('Hygiene Data'!H131)))</f>
        <v/>
      </c>
      <c r="ED137" s="297" t="str">
        <f ca="true">+IF(OFFSET('Hygiene Data'!$I$11,0,10*ROW('Hygiene Data'!I131))="","",OFFSET('Hygiene Data'!$I$11,0,10*ROW('Hygiene Data'!I131)))</f>
        <v/>
      </c>
      <c r="EE137" s="297" t="str">
        <f ca="true">+IF(OFFSET('Hygiene Data'!$I$12,0,10*ROW('Hygiene Data'!I131))="","",OFFSET('Hygiene Data'!$I$12,0,10*ROW('Hygiene Data'!I131)))</f>
        <v/>
      </c>
      <c r="EF137" s="297"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53"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97"/>
      <c r="BS138" s="297" t="str">
        <f ca="true">+IF(OFFSET('Water Data'!$D$27,0,10*ROW('Water Data'!D132))="","",OFFSET('Water Data'!$D$27,0,10*ROW('Water Data'!D132)))</f>
        <v/>
      </c>
      <c r="BT138" s="297" t="str">
        <f ca="true">+IF(OFFSET('Water Data'!$D$28,0,10*ROW('Water Data'!D132))="","",OFFSET('Water Data'!$D$28,0,10*ROW('Water Data'!D132)))</f>
        <v/>
      </c>
      <c r="BU138" s="297" t="str">
        <f ca="true">+IF(OFFSET('Water Data'!$D$29,0,10*ROW('Water Data'!D132))="","",OFFSET('Water Data'!$D$29,0,10*ROW('Water Data'!D132)))</f>
        <v/>
      </c>
      <c r="BV138" s="297" t="str">
        <f ca="true">+IF(OFFSET('Water Data'!$E$27,0,10*ROW('Water Data'!E132))="","",OFFSET('Water Data'!$E$27,0,10*ROW('Water Data'!E132)))</f>
        <v/>
      </c>
      <c r="BW138" s="297" t="str">
        <f ca="true">+IF(OFFSET('Water Data'!$E$28,0,10*ROW('Water Data'!E132))="","",OFFSET('Water Data'!$E$28,0,10*ROW('Water Data'!E132)))</f>
        <v/>
      </c>
      <c r="BX138" s="297" t="str">
        <f ca="true">+IF(OFFSET('Water Data'!$E$29,0,10*ROW('Water Data'!E132))="","",OFFSET('Water Data'!$E$29,0,10*ROW('Water Data'!E132)))</f>
        <v/>
      </c>
      <c r="BY138" s="297" t="str">
        <f ca="true">+IF(OFFSET('Water Data'!$F$27,0,10*ROW('Water Data'!F132))="","",OFFSET('Water Data'!$F$27,0,10*ROW('Water Data'!F132)))</f>
        <v/>
      </c>
      <c r="BZ138" s="297" t="str">
        <f ca="true">+IF(OFFSET('Water Data'!$F$28,0,10*ROW('Water Data'!F132))="","",OFFSET('Water Data'!$F$28,0,10*ROW('Water Data'!F132)))</f>
        <v/>
      </c>
      <c r="CA138" s="297" t="str">
        <f ca="true">+IF(OFFSET('Water Data'!$F$29,0,10*ROW('Water Data'!F132))="","",OFFSET('Water Data'!$F$29,0,10*ROW('Water Data'!F132)))</f>
        <v/>
      </c>
      <c r="CB138" s="297" t="str">
        <f ca="true">+IF(OFFSET('Water Data'!$G$27,0,10*ROW('Water Data'!G132))="","",OFFSET('Water Data'!$G$27,0,10*ROW('Water Data'!G132)))</f>
        <v/>
      </c>
      <c r="CC138" s="297" t="str">
        <f ca="true">+IF(OFFSET('Water Data'!$G$28,0,10*ROW('Water Data'!G132))="","",OFFSET('Water Data'!$G$28,0,10*ROW('Water Data'!G132)))</f>
        <v/>
      </c>
      <c r="CD138" s="297" t="str">
        <f ca="true">+IF(OFFSET('Water Data'!$G$29,0,10*ROW('Water Data'!G132))="","",OFFSET('Water Data'!$G$29,0,10*ROW('Water Data'!G132)))</f>
        <v/>
      </c>
      <c r="CE138" s="297" t="str">
        <f ca="true">+IF(OFFSET('Water Data'!$H$27,0,10*ROW('Water Data'!H132))="","",OFFSET('Water Data'!$H$27,0,10*ROW('Water Data'!H132)))</f>
        <v/>
      </c>
      <c r="CF138" s="297" t="str">
        <f ca="true">+IF(OFFSET('Water Data'!$H$28,0,10*ROW('Water Data'!H132))="","",OFFSET('Water Data'!$H$28,0,10*ROW('Water Data'!H132)))</f>
        <v/>
      </c>
      <c r="CG138" s="297" t="str">
        <f ca="true">+IF(OFFSET('Water Data'!$H$29,0,10*ROW('Water Data'!H132))="","",OFFSET('Water Data'!$H$29,0,10*ROW('Water Data'!H132)))</f>
        <v/>
      </c>
      <c r="CH138" s="297" t="str">
        <f ca="true">+IF(OFFSET('Water Data'!$I$27,0,10*ROW('Water Data'!I132))="","",OFFSET('Water Data'!$I$27,0,10*ROW('Water Data'!I132)))</f>
        <v/>
      </c>
      <c r="CI138" s="297" t="str">
        <f ca="true">+IF(OFFSET('Water Data'!$I$28,0,10*ROW('Water Data'!I132))="","",OFFSET('Water Data'!$I$28,0,10*ROW('Water Data'!I132)))</f>
        <v/>
      </c>
      <c r="CJ138" s="297" t="str">
        <f ca="true">+IF(OFFSET('Water Data'!$I$29,0,10*ROW('Water Data'!I132))="","",OFFSET('Water Data'!$I$29,0,10*ROW('Water Data'!I132)))</f>
        <v/>
      </c>
      <c r="CK138" s="297" t="str">
        <f ca="true">+IF(OFFSET('Sanitation Data'!$D$28,0,10*ROW('Sanitation Data'!D132))="","",OFFSET('Sanitation Data'!$D$28,0,10*ROW('Sanitation Data'!D132)))</f>
        <v/>
      </c>
      <c r="CL138" s="297" t="str">
        <f ca="true">+IF(OFFSET('Sanitation Data'!$D$29,0,10*ROW('Sanitation Data'!D132))="","",OFFSET('Sanitation Data'!$D$29,0,10*ROW('Sanitation Data'!D132)))</f>
        <v/>
      </c>
      <c r="CM138" s="297" t="str">
        <f ca="true">+IF(OFFSET('Sanitation Data'!$D$30,0,10*ROW('Sanitation Data'!D132))="","",OFFSET('Sanitation Data'!$D$30,0,10*ROW('Sanitation Data'!D132)))</f>
        <v/>
      </c>
      <c r="CN138" s="297" t="str">
        <f ca="true">+IF(OFFSET('Sanitation Data'!$D$31,0,10*ROW('Sanitation Data'!D132))="","",OFFSET('Sanitation Data'!$D$31,0,10*ROW('Sanitation Data'!D132)))</f>
        <v/>
      </c>
      <c r="CO138" s="297" t="str">
        <f ca="true">+IF(OFFSET('Sanitation Data'!$D$32,0,10*ROW('Sanitation Data'!D132))="","",OFFSET('Sanitation Data'!$D$32,0,10*ROW('Sanitation Data'!D132)))</f>
        <v/>
      </c>
      <c r="CP138" s="297" t="str">
        <f ca="true">+IF(OFFSET('Sanitation Data'!$E$28,0,10*ROW('Sanitation Data'!E132))="","",OFFSET('Sanitation Data'!$E$28,0,10*ROW('Sanitation Data'!E132)))</f>
        <v/>
      </c>
      <c r="CQ138" s="297" t="str">
        <f ca="true">+IF(OFFSET('Sanitation Data'!$E$29,0,10*ROW('Sanitation Data'!E132))="","",OFFSET('Sanitation Data'!$E$29,0,10*ROW('Sanitation Data'!E132)))</f>
        <v/>
      </c>
      <c r="CR138" s="297" t="str">
        <f ca="true">+IF(OFFSET('Sanitation Data'!$E$30,0,10*ROW('Sanitation Data'!E132))="","",OFFSET('Sanitation Data'!$E$30,0,10*ROW('Sanitation Data'!E132)))</f>
        <v/>
      </c>
      <c r="CS138" s="297" t="str">
        <f ca="true">+IF(OFFSET('Sanitation Data'!$E$31,0,10*ROW('Sanitation Data'!E132))="","",OFFSET('Sanitation Data'!$E$31,0,10*ROW('Sanitation Data'!E132)))</f>
        <v/>
      </c>
      <c r="CT138" s="297" t="str">
        <f ca="true">+IF(OFFSET('Sanitation Data'!$E$32,0,10*ROW('Sanitation Data'!E132))="","",OFFSET('Sanitation Data'!$E$32,0,10*ROW('Sanitation Data'!E132)))</f>
        <v/>
      </c>
      <c r="CU138" s="297" t="str">
        <f ca="true">+IF(OFFSET('Sanitation Data'!$F$28,0,10*ROW('Sanitation Data'!F132))="","",OFFSET('Sanitation Data'!$F$28,0,10*ROW('Sanitation Data'!F132)))</f>
        <v/>
      </c>
      <c r="CV138" s="297" t="str">
        <f ca="true">+IF(OFFSET('Sanitation Data'!$F$29,0,10*ROW('Sanitation Data'!F132))="","",OFFSET('Sanitation Data'!$F$29,0,10*ROW('Sanitation Data'!F132)))</f>
        <v/>
      </c>
      <c r="CW138" s="297" t="str">
        <f ca="true">+IF(OFFSET('Sanitation Data'!$F$30,0,10*ROW('Sanitation Data'!F132))="","",OFFSET('Sanitation Data'!$F$30,0,10*ROW('Sanitation Data'!F132)))</f>
        <v/>
      </c>
      <c r="CX138" s="297" t="str">
        <f ca="true">+IF(OFFSET('Sanitation Data'!$F$31,0,10*ROW('Sanitation Data'!F132))="","",OFFSET('Sanitation Data'!$F$31,0,10*ROW('Sanitation Data'!F132)))</f>
        <v/>
      </c>
      <c r="CY138" s="297" t="str">
        <f ca="true">+IF(OFFSET('Sanitation Data'!$F$32,0,10*ROW('Sanitation Data'!F132))="","",OFFSET('Sanitation Data'!$F$32,0,10*ROW('Sanitation Data'!F132)))</f>
        <v/>
      </c>
      <c r="CZ138" s="297" t="str">
        <f ca="true">+IF(OFFSET('Sanitation Data'!$G$28,0,10*ROW('Sanitation Data'!G132))="","",OFFSET('Sanitation Data'!$G$28,0,10*ROW('Sanitation Data'!G132)))</f>
        <v/>
      </c>
      <c r="DA138" s="297" t="str">
        <f ca="true">+IF(OFFSET('Sanitation Data'!$G$29,0,10*ROW('Sanitation Data'!G132))="","",OFFSET('Sanitation Data'!$G$29,0,10*ROW('Sanitation Data'!G132)))</f>
        <v/>
      </c>
      <c r="DB138" s="297" t="str">
        <f ca="true">+IF(OFFSET('Sanitation Data'!$G$30,0,10*ROW('Sanitation Data'!G132))="","",OFFSET('Sanitation Data'!$G$30,0,10*ROW('Sanitation Data'!G132)))</f>
        <v/>
      </c>
      <c r="DC138" s="297" t="str">
        <f ca="true">+IF(OFFSET('Sanitation Data'!$G$31,0,10*ROW('Sanitation Data'!G132))="","",OFFSET('Sanitation Data'!$G$31,0,10*ROW('Sanitation Data'!G132)))</f>
        <v/>
      </c>
      <c r="DD138" s="297" t="str">
        <f ca="true">+IF(OFFSET('Sanitation Data'!$G$32,0,10*ROW('Sanitation Data'!G132))="","",OFFSET('Sanitation Data'!$G$32,0,10*ROW('Sanitation Data'!G132)))</f>
        <v/>
      </c>
      <c r="DE138" s="297" t="str">
        <f ca="true">+IF(OFFSET('Sanitation Data'!$H$28,0,10*ROW('Sanitation Data'!H132))="","",OFFSET('Sanitation Data'!$H$28,0,10*ROW('Sanitation Data'!H132)))</f>
        <v/>
      </c>
      <c r="DF138" s="297" t="str">
        <f ca="true">+IF(OFFSET('Sanitation Data'!$H$29,0,10*ROW('Sanitation Data'!H132))="","",OFFSET('Sanitation Data'!$H$29,0,10*ROW('Sanitation Data'!H132)))</f>
        <v/>
      </c>
      <c r="DG138" s="297" t="str">
        <f ca="true">+IF(OFFSET('Sanitation Data'!$H$30,0,10*ROW('Sanitation Data'!H132))="","",OFFSET('Sanitation Data'!$H$30,0,10*ROW('Sanitation Data'!H132)))</f>
        <v/>
      </c>
      <c r="DH138" s="297" t="str">
        <f ca="true">+IF(OFFSET('Sanitation Data'!$H$31,0,10*ROW('Sanitation Data'!H132))="","",OFFSET('Sanitation Data'!$H$31,0,10*ROW('Sanitation Data'!H132)))</f>
        <v/>
      </c>
      <c r="DI138" s="297" t="str">
        <f ca="true">+IF(OFFSET('Sanitation Data'!$H$32,0,10*ROW('Sanitation Data'!H132))="","",OFFSET('Sanitation Data'!$H$32,0,10*ROW('Sanitation Data'!H132)))</f>
        <v/>
      </c>
      <c r="DJ138" s="297" t="str">
        <f ca="true">+IF(OFFSET('Sanitation Data'!$I$28,0,10*ROW('Sanitation Data'!I132))="","",OFFSET('Sanitation Data'!$I$28,0,10*ROW('Sanitation Data'!I132)))</f>
        <v/>
      </c>
      <c r="DK138" s="297" t="str">
        <f ca="true">+IF(OFFSET('Sanitation Data'!$I$29,0,10*ROW('Sanitation Data'!I132))="","",OFFSET('Sanitation Data'!$I$29,0,10*ROW('Sanitation Data'!I132)))</f>
        <v/>
      </c>
      <c r="DL138" s="297" t="str">
        <f ca="true">+IF(OFFSET('Sanitation Data'!$I$30,0,10*ROW('Sanitation Data'!I132))="","",OFFSET('Sanitation Data'!$I$30,0,10*ROW('Sanitation Data'!I132)))</f>
        <v/>
      </c>
      <c r="DM138" s="297" t="str">
        <f ca="true">+IF(OFFSET('Sanitation Data'!$I$31,0,10*ROW('Sanitation Data'!I132))="","",OFFSET('Sanitation Data'!$I$31,0,10*ROW('Sanitation Data'!I132)))</f>
        <v/>
      </c>
      <c r="DN138" s="297" t="str">
        <f ca="true">+IF(OFFSET('Sanitation Data'!$I$32,0,10*ROW('Sanitation Data'!I132))="","",OFFSET('Sanitation Data'!$I$32,0,10*ROW('Sanitation Data'!I132)))</f>
        <v/>
      </c>
      <c r="DO138" s="297" t="str">
        <f ca="true">+IF(OFFSET('Hygiene Data'!$D$11,0,10*ROW('Hygiene Data'!D132))="","",OFFSET('Hygiene Data'!$D$11,0,10*ROW('Hygiene Data'!D132)))</f>
        <v/>
      </c>
      <c r="DP138" s="297" t="str">
        <f ca="true">+IF(OFFSET('Hygiene Data'!$D$12,0,10*ROW('Hygiene Data'!D132))="","",OFFSET('Hygiene Data'!$D$12,0,10*ROW('Hygiene Data'!D132)))</f>
        <v/>
      </c>
      <c r="DQ138" s="297" t="str">
        <f ca="true">+IF(OFFSET('Hygiene Data'!$D$13,0,10*ROW('Hygiene Data'!D132))="","",OFFSET('Hygiene Data'!$D$13,0,10*ROW('Hygiene Data'!D132)))</f>
        <v/>
      </c>
      <c r="DR138" s="297" t="str">
        <f ca="true">+IF(OFFSET('Hygiene Data'!$E$11,0,10*ROW('Hygiene Data'!E132))="","",OFFSET('Hygiene Data'!$E$11,0,10*ROW('Hygiene Data'!E132)))</f>
        <v/>
      </c>
      <c r="DS138" s="297" t="str">
        <f ca="true">+IF(OFFSET('Hygiene Data'!$E$12,0,10*ROW('Hygiene Data'!E132))="","",OFFSET('Hygiene Data'!$E$12,0,10*ROW('Hygiene Data'!E132)))</f>
        <v/>
      </c>
      <c r="DT138" s="297" t="str">
        <f ca="true">+IF(OFFSET('Hygiene Data'!$E$13,0,10*ROW('Hygiene Data'!E132))="","",OFFSET('Hygiene Data'!$E$13,0,10*ROW('Hygiene Data'!E132)))</f>
        <v/>
      </c>
      <c r="DU138" s="297" t="str">
        <f ca="true">+IF(OFFSET('Hygiene Data'!$F$11,0,10*ROW('Hygiene Data'!F132))="","",OFFSET('Hygiene Data'!$F$11,0,10*ROW('Hygiene Data'!F132)))</f>
        <v/>
      </c>
      <c r="DV138" s="297" t="str">
        <f ca="true">+IF(OFFSET('Hygiene Data'!$F$12,0,10*ROW('Hygiene Data'!F132))="","",OFFSET('Hygiene Data'!$F$12,0,10*ROW('Hygiene Data'!F132)))</f>
        <v/>
      </c>
      <c r="DW138" s="297" t="str">
        <f ca="true">+IF(OFFSET('Hygiene Data'!$F$13,0,10*ROW('Hygiene Data'!F132))="","",OFFSET('Hygiene Data'!$F$13,0,10*ROW('Hygiene Data'!F132)))</f>
        <v/>
      </c>
      <c r="DX138" s="297" t="str">
        <f ca="true">+IF(OFFSET('Hygiene Data'!$G$11,0,10*ROW('Hygiene Data'!G132))="","",OFFSET('Hygiene Data'!$G$11,0,10*ROW('Hygiene Data'!G132)))</f>
        <v/>
      </c>
      <c r="DY138" s="297" t="str">
        <f ca="true">+IF(OFFSET('Hygiene Data'!$G$12,0,10*ROW('Hygiene Data'!G132))="","",OFFSET('Hygiene Data'!$G$12,0,10*ROW('Hygiene Data'!G132)))</f>
        <v/>
      </c>
      <c r="DZ138" s="297" t="str">
        <f ca="true">+IF(OFFSET('Hygiene Data'!$G$13,0,10*ROW('Hygiene Data'!G132))="","",OFFSET('Hygiene Data'!$G$13,0,10*ROW('Hygiene Data'!G132)))</f>
        <v/>
      </c>
      <c r="EA138" s="297" t="str">
        <f ca="true">+IF(OFFSET('Hygiene Data'!$H$11,0,10*ROW('Hygiene Data'!H132))="","",OFFSET('Hygiene Data'!$H$11,0,10*ROW('Hygiene Data'!H132)))</f>
        <v/>
      </c>
      <c r="EB138" s="297" t="str">
        <f ca="true">+IF(OFFSET('Hygiene Data'!$H$12,0,10*ROW('Hygiene Data'!H132))="","",OFFSET('Hygiene Data'!$H$12,0,10*ROW('Hygiene Data'!H132)))</f>
        <v/>
      </c>
      <c r="EC138" s="297" t="str">
        <f ca="true">+IF(OFFSET('Hygiene Data'!$H$13,0,10*ROW('Hygiene Data'!H132))="","",OFFSET('Hygiene Data'!$H$13,0,10*ROW('Hygiene Data'!H132)))</f>
        <v/>
      </c>
      <c r="ED138" s="297" t="str">
        <f ca="true">+IF(OFFSET('Hygiene Data'!$I$11,0,10*ROW('Hygiene Data'!I132))="","",OFFSET('Hygiene Data'!$I$11,0,10*ROW('Hygiene Data'!I132)))</f>
        <v/>
      </c>
      <c r="EE138" s="297" t="str">
        <f ca="true">+IF(OFFSET('Hygiene Data'!$I$12,0,10*ROW('Hygiene Data'!I132))="","",OFFSET('Hygiene Data'!$I$12,0,10*ROW('Hygiene Data'!I132)))</f>
        <v/>
      </c>
      <c r="EF138" s="297"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53"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97"/>
      <c r="BS139" s="297" t="str">
        <f ca="true">+IF(OFFSET('Water Data'!$D$27,0,10*ROW('Water Data'!D133))="","",OFFSET('Water Data'!$D$27,0,10*ROW('Water Data'!D133)))</f>
        <v/>
      </c>
      <c r="BT139" s="297" t="str">
        <f ca="true">+IF(OFFSET('Water Data'!$D$28,0,10*ROW('Water Data'!D133))="","",OFFSET('Water Data'!$D$28,0,10*ROW('Water Data'!D133)))</f>
        <v/>
      </c>
      <c r="BU139" s="297" t="str">
        <f ca="true">+IF(OFFSET('Water Data'!$D$29,0,10*ROW('Water Data'!D133))="","",OFFSET('Water Data'!$D$29,0,10*ROW('Water Data'!D133)))</f>
        <v/>
      </c>
      <c r="BV139" s="297" t="str">
        <f ca="true">+IF(OFFSET('Water Data'!$E$27,0,10*ROW('Water Data'!E133))="","",OFFSET('Water Data'!$E$27,0,10*ROW('Water Data'!E133)))</f>
        <v/>
      </c>
      <c r="BW139" s="297" t="str">
        <f ca="true">+IF(OFFSET('Water Data'!$E$28,0,10*ROW('Water Data'!E133))="","",OFFSET('Water Data'!$E$28,0,10*ROW('Water Data'!E133)))</f>
        <v/>
      </c>
      <c r="BX139" s="297" t="str">
        <f ca="true">+IF(OFFSET('Water Data'!$E$29,0,10*ROW('Water Data'!E133))="","",OFFSET('Water Data'!$E$29,0,10*ROW('Water Data'!E133)))</f>
        <v/>
      </c>
      <c r="BY139" s="297" t="str">
        <f ca="true">+IF(OFFSET('Water Data'!$F$27,0,10*ROW('Water Data'!F133))="","",OFFSET('Water Data'!$F$27,0,10*ROW('Water Data'!F133)))</f>
        <v/>
      </c>
      <c r="BZ139" s="297" t="str">
        <f ca="true">+IF(OFFSET('Water Data'!$F$28,0,10*ROW('Water Data'!F133))="","",OFFSET('Water Data'!$F$28,0,10*ROW('Water Data'!F133)))</f>
        <v/>
      </c>
      <c r="CA139" s="297" t="str">
        <f ca="true">+IF(OFFSET('Water Data'!$F$29,0,10*ROW('Water Data'!F133))="","",OFFSET('Water Data'!$F$29,0,10*ROW('Water Data'!F133)))</f>
        <v/>
      </c>
      <c r="CB139" s="297" t="str">
        <f ca="true">+IF(OFFSET('Water Data'!$G$27,0,10*ROW('Water Data'!G133))="","",OFFSET('Water Data'!$G$27,0,10*ROW('Water Data'!G133)))</f>
        <v/>
      </c>
      <c r="CC139" s="297" t="str">
        <f ca="true">+IF(OFFSET('Water Data'!$G$28,0,10*ROW('Water Data'!G133))="","",OFFSET('Water Data'!$G$28,0,10*ROW('Water Data'!G133)))</f>
        <v/>
      </c>
      <c r="CD139" s="297" t="str">
        <f ca="true">+IF(OFFSET('Water Data'!$G$29,0,10*ROW('Water Data'!G133))="","",OFFSET('Water Data'!$G$29,0,10*ROW('Water Data'!G133)))</f>
        <v/>
      </c>
      <c r="CE139" s="297" t="str">
        <f ca="true">+IF(OFFSET('Water Data'!$H$27,0,10*ROW('Water Data'!H133))="","",OFFSET('Water Data'!$H$27,0,10*ROW('Water Data'!H133)))</f>
        <v/>
      </c>
      <c r="CF139" s="297" t="str">
        <f ca="true">+IF(OFFSET('Water Data'!$H$28,0,10*ROW('Water Data'!H133))="","",OFFSET('Water Data'!$H$28,0,10*ROW('Water Data'!H133)))</f>
        <v/>
      </c>
      <c r="CG139" s="297" t="str">
        <f ca="true">+IF(OFFSET('Water Data'!$H$29,0,10*ROW('Water Data'!H133))="","",OFFSET('Water Data'!$H$29,0,10*ROW('Water Data'!H133)))</f>
        <v/>
      </c>
      <c r="CH139" s="297" t="str">
        <f ca="true">+IF(OFFSET('Water Data'!$I$27,0,10*ROW('Water Data'!I133))="","",OFFSET('Water Data'!$I$27,0,10*ROW('Water Data'!I133)))</f>
        <v/>
      </c>
      <c r="CI139" s="297" t="str">
        <f ca="true">+IF(OFFSET('Water Data'!$I$28,0,10*ROW('Water Data'!I133))="","",OFFSET('Water Data'!$I$28,0,10*ROW('Water Data'!I133)))</f>
        <v/>
      </c>
      <c r="CJ139" s="297" t="str">
        <f ca="true">+IF(OFFSET('Water Data'!$I$29,0,10*ROW('Water Data'!I133))="","",OFFSET('Water Data'!$I$29,0,10*ROW('Water Data'!I133)))</f>
        <v/>
      </c>
      <c r="CK139" s="297" t="str">
        <f ca="true">+IF(OFFSET('Sanitation Data'!$D$28,0,10*ROW('Sanitation Data'!D133))="","",OFFSET('Sanitation Data'!$D$28,0,10*ROW('Sanitation Data'!D133)))</f>
        <v/>
      </c>
      <c r="CL139" s="297" t="str">
        <f ca="true">+IF(OFFSET('Sanitation Data'!$D$29,0,10*ROW('Sanitation Data'!D133))="","",OFFSET('Sanitation Data'!$D$29,0,10*ROW('Sanitation Data'!D133)))</f>
        <v/>
      </c>
      <c r="CM139" s="297" t="str">
        <f ca="true">+IF(OFFSET('Sanitation Data'!$D$30,0,10*ROW('Sanitation Data'!D133))="","",OFFSET('Sanitation Data'!$D$30,0,10*ROW('Sanitation Data'!D133)))</f>
        <v/>
      </c>
      <c r="CN139" s="297" t="str">
        <f ca="true">+IF(OFFSET('Sanitation Data'!$D$31,0,10*ROW('Sanitation Data'!D133))="","",OFFSET('Sanitation Data'!$D$31,0,10*ROW('Sanitation Data'!D133)))</f>
        <v/>
      </c>
      <c r="CO139" s="297" t="str">
        <f ca="true">+IF(OFFSET('Sanitation Data'!$D$32,0,10*ROW('Sanitation Data'!D133))="","",OFFSET('Sanitation Data'!$D$32,0,10*ROW('Sanitation Data'!D133)))</f>
        <v/>
      </c>
      <c r="CP139" s="297" t="str">
        <f ca="true">+IF(OFFSET('Sanitation Data'!$E$28,0,10*ROW('Sanitation Data'!E133))="","",OFFSET('Sanitation Data'!$E$28,0,10*ROW('Sanitation Data'!E133)))</f>
        <v/>
      </c>
      <c r="CQ139" s="297" t="str">
        <f ca="true">+IF(OFFSET('Sanitation Data'!$E$29,0,10*ROW('Sanitation Data'!E133))="","",OFFSET('Sanitation Data'!$E$29,0,10*ROW('Sanitation Data'!E133)))</f>
        <v/>
      </c>
      <c r="CR139" s="297" t="str">
        <f ca="true">+IF(OFFSET('Sanitation Data'!$E$30,0,10*ROW('Sanitation Data'!E133))="","",OFFSET('Sanitation Data'!$E$30,0,10*ROW('Sanitation Data'!E133)))</f>
        <v/>
      </c>
      <c r="CS139" s="297" t="str">
        <f ca="true">+IF(OFFSET('Sanitation Data'!$E$31,0,10*ROW('Sanitation Data'!E133))="","",OFFSET('Sanitation Data'!$E$31,0,10*ROW('Sanitation Data'!E133)))</f>
        <v/>
      </c>
      <c r="CT139" s="297" t="str">
        <f ca="true">+IF(OFFSET('Sanitation Data'!$E$32,0,10*ROW('Sanitation Data'!E133))="","",OFFSET('Sanitation Data'!$E$32,0,10*ROW('Sanitation Data'!E133)))</f>
        <v/>
      </c>
      <c r="CU139" s="297" t="str">
        <f ca="true">+IF(OFFSET('Sanitation Data'!$F$28,0,10*ROW('Sanitation Data'!F133))="","",OFFSET('Sanitation Data'!$F$28,0,10*ROW('Sanitation Data'!F133)))</f>
        <v/>
      </c>
      <c r="CV139" s="297" t="str">
        <f ca="true">+IF(OFFSET('Sanitation Data'!$F$29,0,10*ROW('Sanitation Data'!F133))="","",OFFSET('Sanitation Data'!$F$29,0,10*ROW('Sanitation Data'!F133)))</f>
        <v/>
      </c>
      <c r="CW139" s="297" t="str">
        <f ca="true">+IF(OFFSET('Sanitation Data'!$F$30,0,10*ROW('Sanitation Data'!F133))="","",OFFSET('Sanitation Data'!$F$30,0,10*ROW('Sanitation Data'!F133)))</f>
        <v/>
      </c>
      <c r="CX139" s="297" t="str">
        <f ca="true">+IF(OFFSET('Sanitation Data'!$F$31,0,10*ROW('Sanitation Data'!F133))="","",OFFSET('Sanitation Data'!$F$31,0,10*ROW('Sanitation Data'!F133)))</f>
        <v/>
      </c>
      <c r="CY139" s="297" t="str">
        <f ca="true">+IF(OFFSET('Sanitation Data'!$F$32,0,10*ROW('Sanitation Data'!F133))="","",OFFSET('Sanitation Data'!$F$32,0,10*ROW('Sanitation Data'!F133)))</f>
        <v/>
      </c>
      <c r="CZ139" s="297" t="str">
        <f ca="true">+IF(OFFSET('Sanitation Data'!$G$28,0,10*ROW('Sanitation Data'!G133))="","",OFFSET('Sanitation Data'!$G$28,0,10*ROW('Sanitation Data'!G133)))</f>
        <v/>
      </c>
      <c r="DA139" s="297" t="str">
        <f ca="true">+IF(OFFSET('Sanitation Data'!$G$29,0,10*ROW('Sanitation Data'!G133))="","",OFFSET('Sanitation Data'!$G$29,0,10*ROW('Sanitation Data'!G133)))</f>
        <v/>
      </c>
      <c r="DB139" s="297" t="str">
        <f ca="true">+IF(OFFSET('Sanitation Data'!$G$30,0,10*ROW('Sanitation Data'!G133))="","",OFFSET('Sanitation Data'!$G$30,0,10*ROW('Sanitation Data'!G133)))</f>
        <v/>
      </c>
      <c r="DC139" s="297" t="str">
        <f ca="true">+IF(OFFSET('Sanitation Data'!$G$31,0,10*ROW('Sanitation Data'!G133))="","",OFFSET('Sanitation Data'!$G$31,0,10*ROW('Sanitation Data'!G133)))</f>
        <v/>
      </c>
      <c r="DD139" s="297" t="str">
        <f ca="true">+IF(OFFSET('Sanitation Data'!$G$32,0,10*ROW('Sanitation Data'!G133))="","",OFFSET('Sanitation Data'!$G$32,0,10*ROW('Sanitation Data'!G133)))</f>
        <v/>
      </c>
      <c r="DE139" s="297" t="str">
        <f ca="true">+IF(OFFSET('Sanitation Data'!$H$28,0,10*ROW('Sanitation Data'!H133))="","",OFFSET('Sanitation Data'!$H$28,0,10*ROW('Sanitation Data'!H133)))</f>
        <v/>
      </c>
      <c r="DF139" s="297" t="str">
        <f ca="true">+IF(OFFSET('Sanitation Data'!$H$29,0,10*ROW('Sanitation Data'!H133))="","",OFFSET('Sanitation Data'!$H$29,0,10*ROW('Sanitation Data'!H133)))</f>
        <v/>
      </c>
      <c r="DG139" s="297" t="str">
        <f ca="true">+IF(OFFSET('Sanitation Data'!$H$30,0,10*ROW('Sanitation Data'!H133))="","",OFFSET('Sanitation Data'!$H$30,0,10*ROW('Sanitation Data'!H133)))</f>
        <v/>
      </c>
      <c r="DH139" s="297" t="str">
        <f ca="true">+IF(OFFSET('Sanitation Data'!$H$31,0,10*ROW('Sanitation Data'!H133))="","",OFFSET('Sanitation Data'!$H$31,0,10*ROW('Sanitation Data'!H133)))</f>
        <v/>
      </c>
      <c r="DI139" s="297" t="str">
        <f ca="true">+IF(OFFSET('Sanitation Data'!$H$32,0,10*ROW('Sanitation Data'!H133))="","",OFFSET('Sanitation Data'!$H$32,0,10*ROW('Sanitation Data'!H133)))</f>
        <v/>
      </c>
      <c r="DJ139" s="297" t="str">
        <f ca="true">+IF(OFFSET('Sanitation Data'!$I$28,0,10*ROW('Sanitation Data'!I133))="","",OFFSET('Sanitation Data'!$I$28,0,10*ROW('Sanitation Data'!I133)))</f>
        <v/>
      </c>
      <c r="DK139" s="297" t="str">
        <f ca="true">+IF(OFFSET('Sanitation Data'!$I$29,0,10*ROW('Sanitation Data'!I133))="","",OFFSET('Sanitation Data'!$I$29,0,10*ROW('Sanitation Data'!I133)))</f>
        <v/>
      </c>
      <c r="DL139" s="297" t="str">
        <f ca="true">+IF(OFFSET('Sanitation Data'!$I$30,0,10*ROW('Sanitation Data'!I133))="","",OFFSET('Sanitation Data'!$I$30,0,10*ROW('Sanitation Data'!I133)))</f>
        <v/>
      </c>
      <c r="DM139" s="297" t="str">
        <f ca="true">+IF(OFFSET('Sanitation Data'!$I$31,0,10*ROW('Sanitation Data'!I133))="","",OFFSET('Sanitation Data'!$I$31,0,10*ROW('Sanitation Data'!I133)))</f>
        <v/>
      </c>
      <c r="DN139" s="297" t="str">
        <f ca="true">+IF(OFFSET('Sanitation Data'!$I$32,0,10*ROW('Sanitation Data'!I133))="","",OFFSET('Sanitation Data'!$I$32,0,10*ROW('Sanitation Data'!I133)))</f>
        <v/>
      </c>
      <c r="DO139" s="297" t="str">
        <f ca="true">+IF(OFFSET('Hygiene Data'!$D$11,0,10*ROW('Hygiene Data'!D133))="","",OFFSET('Hygiene Data'!$D$11,0,10*ROW('Hygiene Data'!D133)))</f>
        <v/>
      </c>
      <c r="DP139" s="297" t="str">
        <f ca="true">+IF(OFFSET('Hygiene Data'!$D$12,0,10*ROW('Hygiene Data'!D133))="","",OFFSET('Hygiene Data'!$D$12,0,10*ROW('Hygiene Data'!D133)))</f>
        <v/>
      </c>
      <c r="DQ139" s="297" t="str">
        <f ca="true">+IF(OFFSET('Hygiene Data'!$D$13,0,10*ROW('Hygiene Data'!D133))="","",OFFSET('Hygiene Data'!$D$13,0,10*ROW('Hygiene Data'!D133)))</f>
        <v/>
      </c>
      <c r="DR139" s="297" t="str">
        <f ca="true">+IF(OFFSET('Hygiene Data'!$E$11,0,10*ROW('Hygiene Data'!E133))="","",OFFSET('Hygiene Data'!$E$11,0,10*ROW('Hygiene Data'!E133)))</f>
        <v/>
      </c>
      <c r="DS139" s="297" t="str">
        <f ca="true">+IF(OFFSET('Hygiene Data'!$E$12,0,10*ROW('Hygiene Data'!E133))="","",OFFSET('Hygiene Data'!$E$12,0,10*ROW('Hygiene Data'!E133)))</f>
        <v/>
      </c>
      <c r="DT139" s="297" t="str">
        <f ca="true">+IF(OFFSET('Hygiene Data'!$E$13,0,10*ROW('Hygiene Data'!E133))="","",OFFSET('Hygiene Data'!$E$13,0,10*ROW('Hygiene Data'!E133)))</f>
        <v/>
      </c>
      <c r="DU139" s="297" t="str">
        <f ca="true">+IF(OFFSET('Hygiene Data'!$F$11,0,10*ROW('Hygiene Data'!F133))="","",OFFSET('Hygiene Data'!$F$11,0,10*ROW('Hygiene Data'!F133)))</f>
        <v/>
      </c>
      <c r="DV139" s="297" t="str">
        <f ca="true">+IF(OFFSET('Hygiene Data'!$F$12,0,10*ROW('Hygiene Data'!F133))="","",OFFSET('Hygiene Data'!$F$12,0,10*ROW('Hygiene Data'!F133)))</f>
        <v/>
      </c>
      <c r="DW139" s="297" t="str">
        <f ca="true">+IF(OFFSET('Hygiene Data'!$F$13,0,10*ROW('Hygiene Data'!F133))="","",OFFSET('Hygiene Data'!$F$13,0,10*ROW('Hygiene Data'!F133)))</f>
        <v/>
      </c>
      <c r="DX139" s="297" t="str">
        <f ca="true">+IF(OFFSET('Hygiene Data'!$G$11,0,10*ROW('Hygiene Data'!G133))="","",OFFSET('Hygiene Data'!$G$11,0,10*ROW('Hygiene Data'!G133)))</f>
        <v/>
      </c>
      <c r="DY139" s="297" t="str">
        <f ca="true">+IF(OFFSET('Hygiene Data'!$G$12,0,10*ROW('Hygiene Data'!G133))="","",OFFSET('Hygiene Data'!$G$12,0,10*ROW('Hygiene Data'!G133)))</f>
        <v/>
      </c>
      <c r="DZ139" s="297" t="str">
        <f ca="true">+IF(OFFSET('Hygiene Data'!$G$13,0,10*ROW('Hygiene Data'!G133))="","",OFFSET('Hygiene Data'!$G$13,0,10*ROW('Hygiene Data'!G133)))</f>
        <v/>
      </c>
      <c r="EA139" s="297" t="str">
        <f ca="true">+IF(OFFSET('Hygiene Data'!$H$11,0,10*ROW('Hygiene Data'!H133))="","",OFFSET('Hygiene Data'!$H$11,0,10*ROW('Hygiene Data'!H133)))</f>
        <v/>
      </c>
      <c r="EB139" s="297" t="str">
        <f ca="true">+IF(OFFSET('Hygiene Data'!$H$12,0,10*ROW('Hygiene Data'!H133))="","",OFFSET('Hygiene Data'!$H$12,0,10*ROW('Hygiene Data'!H133)))</f>
        <v/>
      </c>
      <c r="EC139" s="297" t="str">
        <f ca="true">+IF(OFFSET('Hygiene Data'!$H$13,0,10*ROW('Hygiene Data'!H133))="","",OFFSET('Hygiene Data'!$H$13,0,10*ROW('Hygiene Data'!H133)))</f>
        <v/>
      </c>
      <c r="ED139" s="297" t="str">
        <f ca="true">+IF(OFFSET('Hygiene Data'!$I$11,0,10*ROW('Hygiene Data'!I133))="","",OFFSET('Hygiene Data'!$I$11,0,10*ROW('Hygiene Data'!I133)))</f>
        <v/>
      </c>
      <c r="EE139" s="297" t="str">
        <f ca="true">+IF(OFFSET('Hygiene Data'!$I$12,0,10*ROW('Hygiene Data'!I133))="","",OFFSET('Hygiene Data'!$I$12,0,10*ROW('Hygiene Data'!I133)))</f>
        <v/>
      </c>
      <c r="EF139" s="297"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53"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97"/>
      <c r="BS140" s="297" t="str">
        <f ca="true">+IF(OFFSET('Water Data'!$D$27,0,10*ROW('Water Data'!D134))="","",OFFSET('Water Data'!$D$27,0,10*ROW('Water Data'!D134)))</f>
        <v/>
      </c>
      <c r="BT140" s="297" t="str">
        <f ca="true">+IF(OFFSET('Water Data'!$D$28,0,10*ROW('Water Data'!D134))="","",OFFSET('Water Data'!$D$28,0,10*ROW('Water Data'!D134)))</f>
        <v/>
      </c>
      <c r="BU140" s="297" t="str">
        <f ca="true">+IF(OFFSET('Water Data'!$D$29,0,10*ROW('Water Data'!D134))="","",OFFSET('Water Data'!$D$29,0,10*ROW('Water Data'!D134)))</f>
        <v/>
      </c>
      <c r="BV140" s="297" t="str">
        <f ca="true">+IF(OFFSET('Water Data'!$E$27,0,10*ROW('Water Data'!E134))="","",OFFSET('Water Data'!$E$27,0,10*ROW('Water Data'!E134)))</f>
        <v/>
      </c>
      <c r="BW140" s="297" t="str">
        <f ca="true">+IF(OFFSET('Water Data'!$E$28,0,10*ROW('Water Data'!E134))="","",OFFSET('Water Data'!$E$28,0,10*ROW('Water Data'!E134)))</f>
        <v/>
      </c>
      <c r="BX140" s="297" t="str">
        <f ca="true">+IF(OFFSET('Water Data'!$E$29,0,10*ROW('Water Data'!E134))="","",OFFSET('Water Data'!$E$29,0,10*ROW('Water Data'!E134)))</f>
        <v/>
      </c>
      <c r="BY140" s="297" t="str">
        <f ca="true">+IF(OFFSET('Water Data'!$F$27,0,10*ROW('Water Data'!F134))="","",OFFSET('Water Data'!$F$27,0,10*ROW('Water Data'!F134)))</f>
        <v/>
      </c>
      <c r="BZ140" s="297" t="str">
        <f ca="true">+IF(OFFSET('Water Data'!$F$28,0,10*ROW('Water Data'!F134))="","",OFFSET('Water Data'!$F$28,0,10*ROW('Water Data'!F134)))</f>
        <v/>
      </c>
      <c r="CA140" s="297" t="str">
        <f ca="true">+IF(OFFSET('Water Data'!$F$29,0,10*ROW('Water Data'!F134))="","",OFFSET('Water Data'!$F$29,0,10*ROW('Water Data'!F134)))</f>
        <v/>
      </c>
      <c r="CB140" s="297" t="str">
        <f ca="true">+IF(OFFSET('Water Data'!$G$27,0,10*ROW('Water Data'!G134))="","",OFFSET('Water Data'!$G$27,0,10*ROW('Water Data'!G134)))</f>
        <v/>
      </c>
      <c r="CC140" s="297" t="str">
        <f ca="true">+IF(OFFSET('Water Data'!$G$28,0,10*ROW('Water Data'!G134))="","",OFFSET('Water Data'!$G$28,0,10*ROW('Water Data'!G134)))</f>
        <v/>
      </c>
      <c r="CD140" s="297" t="str">
        <f ca="true">+IF(OFFSET('Water Data'!$G$29,0,10*ROW('Water Data'!G134))="","",OFFSET('Water Data'!$G$29,0,10*ROW('Water Data'!G134)))</f>
        <v/>
      </c>
      <c r="CE140" s="297" t="str">
        <f ca="true">+IF(OFFSET('Water Data'!$H$27,0,10*ROW('Water Data'!H134))="","",OFFSET('Water Data'!$H$27,0,10*ROW('Water Data'!H134)))</f>
        <v/>
      </c>
      <c r="CF140" s="297" t="str">
        <f ca="true">+IF(OFFSET('Water Data'!$H$28,0,10*ROW('Water Data'!H134))="","",OFFSET('Water Data'!$H$28,0,10*ROW('Water Data'!H134)))</f>
        <v/>
      </c>
      <c r="CG140" s="297" t="str">
        <f ca="true">+IF(OFFSET('Water Data'!$H$29,0,10*ROW('Water Data'!H134))="","",OFFSET('Water Data'!$H$29,0,10*ROW('Water Data'!H134)))</f>
        <v/>
      </c>
      <c r="CH140" s="297" t="str">
        <f ca="true">+IF(OFFSET('Water Data'!$I$27,0,10*ROW('Water Data'!I134))="","",OFFSET('Water Data'!$I$27,0,10*ROW('Water Data'!I134)))</f>
        <v/>
      </c>
      <c r="CI140" s="297" t="str">
        <f ca="true">+IF(OFFSET('Water Data'!$I$28,0,10*ROW('Water Data'!I134))="","",OFFSET('Water Data'!$I$28,0,10*ROW('Water Data'!I134)))</f>
        <v/>
      </c>
      <c r="CJ140" s="297" t="str">
        <f ca="true">+IF(OFFSET('Water Data'!$I$29,0,10*ROW('Water Data'!I134))="","",OFFSET('Water Data'!$I$29,0,10*ROW('Water Data'!I134)))</f>
        <v/>
      </c>
      <c r="CK140" s="297" t="str">
        <f ca="true">+IF(OFFSET('Sanitation Data'!$D$28,0,10*ROW('Sanitation Data'!D134))="","",OFFSET('Sanitation Data'!$D$28,0,10*ROW('Sanitation Data'!D134)))</f>
        <v/>
      </c>
      <c r="CL140" s="297" t="str">
        <f ca="true">+IF(OFFSET('Sanitation Data'!$D$29,0,10*ROW('Sanitation Data'!D134))="","",OFFSET('Sanitation Data'!$D$29,0,10*ROW('Sanitation Data'!D134)))</f>
        <v/>
      </c>
      <c r="CM140" s="297" t="str">
        <f ca="true">+IF(OFFSET('Sanitation Data'!$D$30,0,10*ROW('Sanitation Data'!D134))="","",OFFSET('Sanitation Data'!$D$30,0,10*ROW('Sanitation Data'!D134)))</f>
        <v/>
      </c>
      <c r="CN140" s="297" t="str">
        <f ca="true">+IF(OFFSET('Sanitation Data'!$D$31,0,10*ROW('Sanitation Data'!D134))="","",OFFSET('Sanitation Data'!$D$31,0,10*ROW('Sanitation Data'!D134)))</f>
        <v/>
      </c>
      <c r="CO140" s="297" t="str">
        <f ca="true">+IF(OFFSET('Sanitation Data'!$D$32,0,10*ROW('Sanitation Data'!D134))="","",OFFSET('Sanitation Data'!$D$32,0,10*ROW('Sanitation Data'!D134)))</f>
        <v/>
      </c>
      <c r="CP140" s="297" t="str">
        <f ca="true">+IF(OFFSET('Sanitation Data'!$E$28,0,10*ROW('Sanitation Data'!E134))="","",OFFSET('Sanitation Data'!$E$28,0,10*ROW('Sanitation Data'!E134)))</f>
        <v/>
      </c>
      <c r="CQ140" s="297" t="str">
        <f ca="true">+IF(OFFSET('Sanitation Data'!$E$29,0,10*ROW('Sanitation Data'!E134))="","",OFFSET('Sanitation Data'!$E$29,0,10*ROW('Sanitation Data'!E134)))</f>
        <v/>
      </c>
      <c r="CR140" s="297" t="str">
        <f ca="true">+IF(OFFSET('Sanitation Data'!$E$30,0,10*ROW('Sanitation Data'!E134))="","",OFFSET('Sanitation Data'!$E$30,0,10*ROW('Sanitation Data'!E134)))</f>
        <v/>
      </c>
      <c r="CS140" s="297" t="str">
        <f ca="true">+IF(OFFSET('Sanitation Data'!$E$31,0,10*ROW('Sanitation Data'!E134))="","",OFFSET('Sanitation Data'!$E$31,0,10*ROW('Sanitation Data'!E134)))</f>
        <v/>
      </c>
      <c r="CT140" s="297" t="str">
        <f ca="true">+IF(OFFSET('Sanitation Data'!$E$32,0,10*ROW('Sanitation Data'!E134))="","",OFFSET('Sanitation Data'!$E$32,0,10*ROW('Sanitation Data'!E134)))</f>
        <v/>
      </c>
      <c r="CU140" s="297" t="str">
        <f ca="true">+IF(OFFSET('Sanitation Data'!$F$28,0,10*ROW('Sanitation Data'!F134))="","",OFFSET('Sanitation Data'!$F$28,0,10*ROW('Sanitation Data'!F134)))</f>
        <v/>
      </c>
      <c r="CV140" s="297" t="str">
        <f ca="true">+IF(OFFSET('Sanitation Data'!$F$29,0,10*ROW('Sanitation Data'!F134))="","",OFFSET('Sanitation Data'!$F$29,0,10*ROW('Sanitation Data'!F134)))</f>
        <v/>
      </c>
      <c r="CW140" s="297" t="str">
        <f ca="true">+IF(OFFSET('Sanitation Data'!$F$30,0,10*ROW('Sanitation Data'!F134))="","",OFFSET('Sanitation Data'!$F$30,0,10*ROW('Sanitation Data'!F134)))</f>
        <v/>
      </c>
      <c r="CX140" s="297" t="str">
        <f ca="true">+IF(OFFSET('Sanitation Data'!$F$31,0,10*ROW('Sanitation Data'!F134))="","",OFFSET('Sanitation Data'!$F$31,0,10*ROW('Sanitation Data'!F134)))</f>
        <v/>
      </c>
      <c r="CY140" s="297" t="str">
        <f ca="true">+IF(OFFSET('Sanitation Data'!$F$32,0,10*ROW('Sanitation Data'!F134))="","",OFFSET('Sanitation Data'!$F$32,0,10*ROW('Sanitation Data'!F134)))</f>
        <v/>
      </c>
      <c r="CZ140" s="297" t="str">
        <f ca="true">+IF(OFFSET('Sanitation Data'!$G$28,0,10*ROW('Sanitation Data'!G134))="","",OFFSET('Sanitation Data'!$G$28,0,10*ROW('Sanitation Data'!G134)))</f>
        <v/>
      </c>
      <c r="DA140" s="297" t="str">
        <f ca="true">+IF(OFFSET('Sanitation Data'!$G$29,0,10*ROW('Sanitation Data'!G134))="","",OFFSET('Sanitation Data'!$G$29,0,10*ROW('Sanitation Data'!G134)))</f>
        <v/>
      </c>
      <c r="DB140" s="297" t="str">
        <f ca="true">+IF(OFFSET('Sanitation Data'!$G$30,0,10*ROW('Sanitation Data'!G134))="","",OFFSET('Sanitation Data'!$G$30,0,10*ROW('Sanitation Data'!G134)))</f>
        <v/>
      </c>
      <c r="DC140" s="297" t="str">
        <f ca="true">+IF(OFFSET('Sanitation Data'!$G$31,0,10*ROW('Sanitation Data'!G134))="","",OFFSET('Sanitation Data'!$G$31,0,10*ROW('Sanitation Data'!G134)))</f>
        <v/>
      </c>
      <c r="DD140" s="297" t="str">
        <f ca="true">+IF(OFFSET('Sanitation Data'!$G$32,0,10*ROW('Sanitation Data'!G134))="","",OFFSET('Sanitation Data'!$G$32,0,10*ROW('Sanitation Data'!G134)))</f>
        <v/>
      </c>
      <c r="DE140" s="297" t="str">
        <f ca="true">+IF(OFFSET('Sanitation Data'!$H$28,0,10*ROW('Sanitation Data'!H134))="","",OFFSET('Sanitation Data'!$H$28,0,10*ROW('Sanitation Data'!H134)))</f>
        <v/>
      </c>
      <c r="DF140" s="297" t="str">
        <f ca="true">+IF(OFFSET('Sanitation Data'!$H$29,0,10*ROW('Sanitation Data'!H134))="","",OFFSET('Sanitation Data'!$H$29,0,10*ROW('Sanitation Data'!H134)))</f>
        <v/>
      </c>
      <c r="DG140" s="297" t="str">
        <f ca="true">+IF(OFFSET('Sanitation Data'!$H$30,0,10*ROW('Sanitation Data'!H134))="","",OFFSET('Sanitation Data'!$H$30,0,10*ROW('Sanitation Data'!H134)))</f>
        <v/>
      </c>
      <c r="DH140" s="297" t="str">
        <f ca="true">+IF(OFFSET('Sanitation Data'!$H$31,0,10*ROW('Sanitation Data'!H134))="","",OFFSET('Sanitation Data'!$H$31,0,10*ROW('Sanitation Data'!H134)))</f>
        <v/>
      </c>
      <c r="DI140" s="297" t="str">
        <f ca="true">+IF(OFFSET('Sanitation Data'!$H$32,0,10*ROW('Sanitation Data'!H134))="","",OFFSET('Sanitation Data'!$H$32,0,10*ROW('Sanitation Data'!H134)))</f>
        <v/>
      </c>
      <c r="DJ140" s="297" t="str">
        <f ca="true">+IF(OFFSET('Sanitation Data'!$I$28,0,10*ROW('Sanitation Data'!I134))="","",OFFSET('Sanitation Data'!$I$28,0,10*ROW('Sanitation Data'!I134)))</f>
        <v/>
      </c>
      <c r="DK140" s="297" t="str">
        <f ca="true">+IF(OFFSET('Sanitation Data'!$I$29,0,10*ROW('Sanitation Data'!I134))="","",OFFSET('Sanitation Data'!$I$29,0,10*ROW('Sanitation Data'!I134)))</f>
        <v/>
      </c>
      <c r="DL140" s="297" t="str">
        <f ca="true">+IF(OFFSET('Sanitation Data'!$I$30,0,10*ROW('Sanitation Data'!I134))="","",OFFSET('Sanitation Data'!$I$30,0,10*ROW('Sanitation Data'!I134)))</f>
        <v/>
      </c>
      <c r="DM140" s="297" t="str">
        <f ca="true">+IF(OFFSET('Sanitation Data'!$I$31,0,10*ROW('Sanitation Data'!I134))="","",OFFSET('Sanitation Data'!$I$31,0,10*ROW('Sanitation Data'!I134)))</f>
        <v/>
      </c>
      <c r="DN140" s="297" t="str">
        <f ca="true">+IF(OFFSET('Sanitation Data'!$I$32,0,10*ROW('Sanitation Data'!I134))="","",OFFSET('Sanitation Data'!$I$32,0,10*ROW('Sanitation Data'!I134)))</f>
        <v/>
      </c>
      <c r="DO140" s="297" t="str">
        <f ca="true">+IF(OFFSET('Hygiene Data'!$D$11,0,10*ROW('Hygiene Data'!D134))="","",OFFSET('Hygiene Data'!$D$11,0,10*ROW('Hygiene Data'!D134)))</f>
        <v/>
      </c>
      <c r="DP140" s="297" t="str">
        <f ca="true">+IF(OFFSET('Hygiene Data'!$D$12,0,10*ROW('Hygiene Data'!D134))="","",OFFSET('Hygiene Data'!$D$12,0,10*ROW('Hygiene Data'!D134)))</f>
        <v/>
      </c>
      <c r="DQ140" s="297" t="str">
        <f ca="true">+IF(OFFSET('Hygiene Data'!$D$13,0,10*ROW('Hygiene Data'!D134))="","",OFFSET('Hygiene Data'!$D$13,0,10*ROW('Hygiene Data'!D134)))</f>
        <v/>
      </c>
      <c r="DR140" s="297" t="str">
        <f ca="true">+IF(OFFSET('Hygiene Data'!$E$11,0,10*ROW('Hygiene Data'!E134))="","",OFFSET('Hygiene Data'!$E$11,0,10*ROW('Hygiene Data'!E134)))</f>
        <v/>
      </c>
      <c r="DS140" s="297" t="str">
        <f ca="true">+IF(OFFSET('Hygiene Data'!$E$12,0,10*ROW('Hygiene Data'!E134))="","",OFFSET('Hygiene Data'!$E$12,0,10*ROW('Hygiene Data'!E134)))</f>
        <v/>
      </c>
      <c r="DT140" s="297" t="str">
        <f ca="true">+IF(OFFSET('Hygiene Data'!$E$13,0,10*ROW('Hygiene Data'!E134))="","",OFFSET('Hygiene Data'!$E$13,0,10*ROW('Hygiene Data'!E134)))</f>
        <v/>
      </c>
      <c r="DU140" s="297" t="str">
        <f ca="true">+IF(OFFSET('Hygiene Data'!$F$11,0,10*ROW('Hygiene Data'!F134))="","",OFFSET('Hygiene Data'!$F$11,0,10*ROW('Hygiene Data'!F134)))</f>
        <v/>
      </c>
      <c r="DV140" s="297" t="str">
        <f ca="true">+IF(OFFSET('Hygiene Data'!$F$12,0,10*ROW('Hygiene Data'!F134))="","",OFFSET('Hygiene Data'!$F$12,0,10*ROW('Hygiene Data'!F134)))</f>
        <v/>
      </c>
      <c r="DW140" s="297" t="str">
        <f ca="true">+IF(OFFSET('Hygiene Data'!$F$13,0,10*ROW('Hygiene Data'!F134))="","",OFFSET('Hygiene Data'!$F$13,0,10*ROW('Hygiene Data'!F134)))</f>
        <v/>
      </c>
      <c r="DX140" s="297" t="str">
        <f ca="true">+IF(OFFSET('Hygiene Data'!$G$11,0,10*ROW('Hygiene Data'!G134))="","",OFFSET('Hygiene Data'!$G$11,0,10*ROW('Hygiene Data'!G134)))</f>
        <v/>
      </c>
      <c r="DY140" s="297" t="str">
        <f ca="true">+IF(OFFSET('Hygiene Data'!$G$12,0,10*ROW('Hygiene Data'!G134))="","",OFFSET('Hygiene Data'!$G$12,0,10*ROW('Hygiene Data'!G134)))</f>
        <v/>
      </c>
      <c r="DZ140" s="297" t="str">
        <f ca="true">+IF(OFFSET('Hygiene Data'!$G$13,0,10*ROW('Hygiene Data'!G134))="","",OFFSET('Hygiene Data'!$G$13,0,10*ROW('Hygiene Data'!G134)))</f>
        <v/>
      </c>
      <c r="EA140" s="297" t="str">
        <f ca="true">+IF(OFFSET('Hygiene Data'!$H$11,0,10*ROW('Hygiene Data'!H134))="","",OFFSET('Hygiene Data'!$H$11,0,10*ROW('Hygiene Data'!H134)))</f>
        <v/>
      </c>
      <c r="EB140" s="297" t="str">
        <f ca="true">+IF(OFFSET('Hygiene Data'!$H$12,0,10*ROW('Hygiene Data'!H134))="","",OFFSET('Hygiene Data'!$H$12,0,10*ROW('Hygiene Data'!H134)))</f>
        <v/>
      </c>
      <c r="EC140" s="297" t="str">
        <f ca="true">+IF(OFFSET('Hygiene Data'!$H$13,0,10*ROW('Hygiene Data'!H134))="","",OFFSET('Hygiene Data'!$H$13,0,10*ROW('Hygiene Data'!H134)))</f>
        <v/>
      </c>
      <c r="ED140" s="297" t="str">
        <f ca="true">+IF(OFFSET('Hygiene Data'!$I$11,0,10*ROW('Hygiene Data'!I134))="","",OFFSET('Hygiene Data'!$I$11,0,10*ROW('Hygiene Data'!I134)))</f>
        <v/>
      </c>
      <c r="EE140" s="297" t="str">
        <f ca="true">+IF(OFFSET('Hygiene Data'!$I$12,0,10*ROW('Hygiene Data'!I134))="","",OFFSET('Hygiene Data'!$I$12,0,10*ROW('Hygiene Data'!I134)))</f>
        <v/>
      </c>
      <c r="EF140" s="297"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53"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97"/>
      <c r="BS141" s="297" t="str">
        <f ca="true">+IF(OFFSET('Water Data'!$D$27,0,10*ROW('Water Data'!D135))="","",OFFSET('Water Data'!$D$27,0,10*ROW('Water Data'!D135)))</f>
        <v/>
      </c>
      <c r="BT141" s="297" t="str">
        <f ca="true">+IF(OFFSET('Water Data'!$D$28,0,10*ROW('Water Data'!D135))="","",OFFSET('Water Data'!$D$28,0,10*ROW('Water Data'!D135)))</f>
        <v/>
      </c>
      <c r="BU141" s="297" t="str">
        <f ca="true">+IF(OFFSET('Water Data'!$D$29,0,10*ROW('Water Data'!D135))="","",OFFSET('Water Data'!$D$29,0,10*ROW('Water Data'!D135)))</f>
        <v/>
      </c>
      <c r="BV141" s="297" t="str">
        <f ca="true">+IF(OFFSET('Water Data'!$E$27,0,10*ROW('Water Data'!E135))="","",OFFSET('Water Data'!$E$27,0,10*ROW('Water Data'!E135)))</f>
        <v/>
      </c>
      <c r="BW141" s="297" t="str">
        <f ca="true">+IF(OFFSET('Water Data'!$E$28,0,10*ROW('Water Data'!E135))="","",OFFSET('Water Data'!$E$28,0,10*ROW('Water Data'!E135)))</f>
        <v/>
      </c>
      <c r="BX141" s="297" t="str">
        <f ca="true">+IF(OFFSET('Water Data'!$E$29,0,10*ROW('Water Data'!E135))="","",OFFSET('Water Data'!$E$29,0,10*ROW('Water Data'!E135)))</f>
        <v/>
      </c>
      <c r="BY141" s="297" t="str">
        <f ca="true">+IF(OFFSET('Water Data'!$F$27,0,10*ROW('Water Data'!F135))="","",OFFSET('Water Data'!$F$27,0,10*ROW('Water Data'!F135)))</f>
        <v/>
      </c>
      <c r="BZ141" s="297" t="str">
        <f ca="true">+IF(OFFSET('Water Data'!$F$28,0,10*ROW('Water Data'!F135))="","",OFFSET('Water Data'!$F$28,0,10*ROW('Water Data'!F135)))</f>
        <v/>
      </c>
      <c r="CA141" s="297" t="str">
        <f ca="true">+IF(OFFSET('Water Data'!$F$29,0,10*ROW('Water Data'!F135))="","",OFFSET('Water Data'!$F$29,0,10*ROW('Water Data'!F135)))</f>
        <v/>
      </c>
      <c r="CB141" s="297" t="str">
        <f ca="true">+IF(OFFSET('Water Data'!$G$27,0,10*ROW('Water Data'!G135))="","",OFFSET('Water Data'!$G$27,0,10*ROW('Water Data'!G135)))</f>
        <v/>
      </c>
      <c r="CC141" s="297" t="str">
        <f ca="true">+IF(OFFSET('Water Data'!$G$28,0,10*ROW('Water Data'!G135))="","",OFFSET('Water Data'!$G$28,0,10*ROW('Water Data'!G135)))</f>
        <v/>
      </c>
      <c r="CD141" s="297" t="str">
        <f ca="true">+IF(OFFSET('Water Data'!$G$29,0,10*ROW('Water Data'!G135))="","",OFFSET('Water Data'!$G$29,0,10*ROW('Water Data'!G135)))</f>
        <v/>
      </c>
      <c r="CE141" s="297" t="str">
        <f ca="true">+IF(OFFSET('Water Data'!$H$27,0,10*ROW('Water Data'!H135))="","",OFFSET('Water Data'!$H$27,0,10*ROW('Water Data'!H135)))</f>
        <v/>
      </c>
      <c r="CF141" s="297" t="str">
        <f ca="true">+IF(OFFSET('Water Data'!$H$28,0,10*ROW('Water Data'!H135))="","",OFFSET('Water Data'!$H$28,0,10*ROW('Water Data'!H135)))</f>
        <v/>
      </c>
      <c r="CG141" s="297" t="str">
        <f ca="true">+IF(OFFSET('Water Data'!$H$29,0,10*ROW('Water Data'!H135))="","",OFFSET('Water Data'!$H$29,0,10*ROW('Water Data'!H135)))</f>
        <v/>
      </c>
      <c r="CH141" s="297" t="str">
        <f ca="true">+IF(OFFSET('Water Data'!$I$27,0,10*ROW('Water Data'!I135))="","",OFFSET('Water Data'!$I$27,0,10*ROW('Water Data'!I135)))</f>
        <v/>
      </c>
      <c r="CI141" s="297" t="str">
        <f ca="true">+IF(OFFSET('Water Data'!$I$28,0,10*ROW('Water Data'!I135))="","",OFFSET('Water Data'!$I$28,0,10*ROW('Water Data'!I135)))</f>
        <v/>
      </c>
      <c r="CJ141" s="297" t="str">
        <f ca="true">+IF(OFFSET('Water Data'!$I$29,0,10*ROW('Water Data'!I135))="","",OFFSET('Water Data'!$I$29,0,10*ROW('Water Data'!I135)))</f>
        <v/>
      </c>
      <c r="CK141" s="297" t="str">
        <f ca="true">+IF(OFFSET('Sanitation Data'!$D$28,0,10*ROW('Sanitation Data'!D135))="","",OFFSET('Sanitation Data'!$D$28,0,10*ROW('Sanitation Data'!D135)))</f>
        <v/>
      </c>
      <c r="CL141" s="297" t="str">
        <f ca="true">+IF(OFFSET('Sanitation Data'!$D$29,0,10*ROW('Sanitation Data'!D135))="","",OFFSET('Sanitation Data'!$D$29,0,10*ROW('Sanitation Data'!D135)))</f>
        <v/>
      </c>
      <c r="CM141" s="297" t="str">
        <f ca="true">+IF(OFFSET('Sanitation Data'!$D$30,0,10*ROW('Sanitation Data'!D135))="","",OFFSET('Sanitation Data'!$D$30,0,10*ROW('Sanitation Data'!D135)))</f>
        <v/>
      </c>
      <c r="CN141" s="297" t="str">
        <f ca="true">+IF(OFFSET('Sanitation Data'!$D$31,0,10*ROW('Sanitation Data'!D135))="","",OFFSET('Sanitation Data'!$D$31,0,10*ROW('Sanitation Data'!D135)))</f>
        <v/>
      </c>
      <c r="CO141" s="297" t="str">
        <f ca="true">+IF(OFFSET('Sanitation Data'!$D$32,0,10*ROW('Sanitation Data'!D135))="","",OFFSET('Sanitation Data'!$D$32,0,10*ROW('Sanitation Data'!D135)))</f>
        <v/>
      </c>
      <c r="CP141" s="297" t="str">
        <f ca="true">+IF(OFFSET('Sanitation Data'!$E$28,0,10*ROW('Sanitation Data'!E135))="","",OFFSET('Sanitation Data'!$E$28,0,10*ROW('Sanitation Data'!E135)))</f>
        <v/>
      </c>
      <c r="CQ141" s="297" t="str">
        <f ca="true">+IF(OFFSET('Sanitation Data'!$E$29,0,10*ROW('Sanitation Data'!E135))="","",OFFSET('Sanitation Data'!$E$29,0,10*ROW('Sanitation Data'!E135)))</f>
        <v/>
      </c>
      <c r="CR141" s="297" t="str">
        <f ca="true">+IF(OFFSET('Sanitation Data'!$E$30,0,10*ROW('Sanitation Data'!E135))="","",OFFSET('Sanitation Data'!$E$30,0,10*ROW('Sanitation Data'!E135)))</f>
        <v/>
      </c>
      <c r="CS141" s="297" t="str">
        <f ca="true">+IF(OFFSET('Sanitation Data'!$E$31,0,10*ROW('Sanitation Data'!E135))="","",OFFSET('Sanitation Data'!$E$31,0,10*ROW('Sanitation Data'!E135)))</f>
        <v/>
      </c>
      <c r="CT141" s="297" t="str">
        <f ca="true">+IF(OFFSET('Sanitation Data'!$E$32,0,10*ROW('Sanitation Data'!E135))="","",OFFSET('Sanitation Data'!$E$32,0,10*ROW('Sanitation Data'!E135)))</f>
        <v/>
      </c>
      <c r="CU141" s="297" t="str">
        <f ca="true">+IF(OFFSET('Sanitation Data'!$F$28,0,10*ROW('Sanitation Data'!F135))="","",OFFSET('Sanitation Data'!$F$28,0,10*ROW('Sanitation Data'!F135)))</f>
        <v/>
      </c>
      <c r="CV141" s="297" t="str">
        <f ca="true">+IF(OFFSET('Sanitation Data'!$F$29,0,10*ROW('Sanitation Data'!F135))="","",OFFSET('Sanitation Data'!$F$29,0,10*ROW('Sanitation Data'!F135)))</f>
        <v/>
      </c>
      <c r="CW141" s="297" t="str">
        <f ca="true">+IF(OFFSET('Sanitation Data'!$F$30,0,10*ROW('Sanitation Data'!F135))="","",OFFSET('Sanitation Data'!$F$30,0,10*ROW('Sanitation Data'!F135)))</f>
        <v/>
      </c>
      <c r="CX141" s="297" t="str">
        <f ca="true">+IF(OFFSET('Sanitation Data'!$F$31,0,10*ROW('Sanitation Data'!F135))="","",OFFSET('Sanitation Data'!$F$31,0,10*ROW('Sanitation Data'!F135)))</f>
        <v/>
      </c>
      <c r="CY141" s="297" t="str">
        <f ca="true">+IF(OFFSET('Sanitation Data'!$F$32,0,10*ROW('Sanitation Data'!F135))="","",OFFSET('Sanitation Data'!$F$32,0,10*ROW('Sanitation Data'!F135)))</f>
        <v/>
      </c>
      <c r="CZ141" s="297" t="str">
        <f ca="true">+IF(OFFSET('Sanitation Data'!$G$28,0,10*ROW('Sanitation Data'!G135))="","",OFFSET('Sanitation Data'!$G$28,0,10*ROW('Sanitation Data'!G135)))</f>
        <v/>
      </c>
      <c r="DA141" s="297" t="str">
        <f ca="true">+IF(OFFSET('Sanitation Data'!$G$29,0,10*ROW('Sanitation Data'!G135))="","",OFFSET('Sanitation Data'!$G$29,0,10*ROW('Sanitation Data'!G135)))</f>
        <v/>
      </c>
      <c r="DB141" s="297" t="str">
        <f ca="true">+IF(OFFSET('Sanitation Data'!$G$30,0,10*ROW('Sanitation Data'!G135))="","",OFFSET('Sanitation Data'!$G$30,0,10*ROW('Sanitation Data'!G135)))</f>
        <v/>
      </c>
      <c r="DC141" s="297" t="str">
        <f ca="true">+IF(OFFSET('Sanitation Data'!$G$31,0,10*ROW('Sanitation Data'!G135))="","",OFFSET('Sanitation Data'!$G$31,0,10*ROW('Sanitation Data'!G135)))</f>
        <v/>
      </c>
      <c r="DD141" s="297" t="str">
        <f ca="true">+IF(OFFSET('Sanitation Data'!$G$32,0,10*ROW('Sanitation Data'!G135))="","",OFFSET('Sanitation Data'!$G$32,0,10*ROW('Sanitation Data'!G135)))</f>
        <v/>
      </c>
      <c r="DE141" s="297" t="str">
        <f ca="true">+IF(OFFSET('Sanitation Data'!$H$28,0,10*ROW('Sanitation Data'!H135))="","",OFFSET('Sanitation Data'!$H$28,0,10*ROW('Sanitation Data'!H135)))</f>
        <v/>
      </c>
      <c r="DF141" s="297" t="str">
        <f ca="true">+IF(OFFSET('Sanitation Data'!$H$29,0,10*ROW('Sanitation Data'!H135))="","",OFFSET('Sanitation Data'!$H$29,0,10*ROW('Sanitation Data'!H135)))</f>
        <v/>
      </c>
      <c r="DG141" s="297" t="str">
        <f ca="true">+IF(OFFSET('Sanitation Data'!$H$30,0,10*ROW('Sanitation Data'!H135))="","",OFFSET('Sanitation Data'!$H$30,0,10*ROW('Sanitation Data'!H135)))</f>
        <v/>
      </c>
      <c r="DH141" s="297" t="str">
        <f ca="true">+IF(OFFSET('Sanitation Data'!$H$31,0,10*ROW('Sanitation Data'!H135))="","",OFFSET('Sanitation Data'!$H$31,0,10*ROW('Sanitation Data'!H135)))</f>
        <v/>
      </c>
      <c r="DI141" s="297" t="str">
        <f ca="true">+IF(OFFSET('Sanitation Data'!$H$32,0,10*ROW('Sanitation Data'!H135))="","",OFFSET('Sanitation Data'!$H$32,0,10*ROW('Sanitation Data'!H135)))</f>
        <v/>
      </c>
      <c r="DJ141" s="297" t="str">
        <f ca="true">+IF(OFFSET('Sanitation Data'!$I$28,0,10*ROW('Sanitation Data'!I135))="","",OFFSET('Sanitation Data'!$I$28,0,10*ROW('Sanitation Data'!I135)))</f>
        <v/>
      </c>
      <c r="DK141" s="297" t="str">
        <f ca="true">+IF(OFFSET('Sanitation Data'!$I$29,0,10*ROW('Sanitation Data'!I135))="","",OFFSET('Sanitation Data'!$I$29,0,10*ROW('Sanitation Data'!I135)))</f>
        <v/>
      </c>
      <c r="DL141" s="297" t="str">
        <f ca="true">+IF(OFFSET('Sanitation Data'!$I$30,0,10*ROW('Sanitation Data'!I135))="","",OFFSET('Sanitation Data'!$I$30,0,10*ROW('Sanitation Data'!I135)))</f>
        <v/>
      </c>
      <c r="DM141" s="297" t="str">
        <f ca="true">+IF(OFFSET('Sanitation Data'!$I$31,0,10*ROW('Sanitation Data'!I135))="","",OFFSET('Sanitation Data'!$I$31,0,10*ROW('Sanitation Data'!I135)))</f>
        <v/>
      </c>
      <c r="DN141" s="297" t="str">
        <f ca="true">+IF(OFFSET('Sanitation Data'!$I$32,0,10*ROW('Sanitation Data'!I135))="","",OFFSET('Sanitation Data'!$I$32,0,10*ROW('Sanitation Data'!I135)))</f>
        <v/>
      </c>
      <c r="DO141" s="297" t="str">
        <f ca="true">+IF(OFFSET('Hygiene Data'!$D$11,0,10*ROW('Hygiene Data'!D135))="","",OFFSET('Hygiene Data'!$D$11,0,10*ROW('Hygiene Data'!D135)))</f>
        <v/>
      </c>
      <c r="DP141" s="297" t="str">
        <f ca="true">+IF(OFFSET('Hygiene Data'!$D$12,0,10*ROW('Hygiene Data'!D135))="","",OFFSET('Hygiene Data'!$D$12,0,10*ROW('Hygiene Data'!D135)))</f>
        <v/>
      </c>
      <c r="DQ141" s="297" t="str">
        <f ca="true">+IF(OFFSET('Hygiene Data'!$D$13,0,10*ROW('Hygiene Data'!D135))="","",OFFSET('Hygiene Data'!$D$13,0,10*ROW('Hygiene Data'!D135)))</f>
        <v/>
      </c>
      <c r="DR141" s="297" t="str">
        <f ca="true">+IF(OFFSET('Hygiene Data'!$E$11,0,10*ROW('Hygiene Data'!E135))="","",OFFSET('Hygiene Data'!$E$11,0,10*ROW('Hygiene Data'!E135)))</f>
        <v/>
      </c>
      <c r="DS141" s="297" t="str">
        <f ca="true">+IF(OFFSET('Hygiene Data'!$E$12,0,10*ROW('Hygiene Data'!E135))="","",OFFSET('Hygiene Data'!$E$12,0,10*ROW('Hygiene Data'!E135)))</f>
        <v/>
      </c>
      <c r="DT141" s="297" t="str">
        <f ca="true">+IF(OFFSET('Hygiene Data'!$E$13,0,10*ROW('Hygiene Data'!E135))="","",OFFSET('Hygiene Data'!$E$13,0,10*ROW('Hygiene Data'!E135)))</f>
        <v/>
      </c>
      <c r="DU141" s="297" t="str">
        <f ca="true">+IF(OFFSET('Hygiene Data'!$F$11,0,10*ROW('Hygiene Data'!F135))="","",OFFSET('Hygiene Data'!$F$11,0,10*ROW('Hygiene Data'!F135)))</f>
        <v/>
      </c>
      <c r="DV141" s="297" t="str">
        <f ca="true">+IF(OFFSET('Hygiene Data'!$F$12,0,10*ROW('Hygiene Data'!F135))="","",OFFSET('Hygiene Data'!$F$12,0,10*ROW('Hygiene Data'!F135)))</f>
        <v/>
      </c>
      <c r="DW141" s="297" t="str">
        <f ca="true">+IF(OFFSET('Hygiene Data'!$F$13,0,10*ROW('Hygiene Data'!F135))="","",OFFSET('Hygiene Data'!$F$13,0,10*ROW('Hygiene Data'!F135)))</f>
        <v/>
      </c>
      <c r="DX141" s="297" t="str">
        <f ca="true">+IF(OFFSET('Hygiene Data'!$G$11,0,10*ROW('Hygiene Data'!G135))="","",OFFSET('Hygiene Data'!$G$11,0,10*ROW('Hygiene Data'!G135)))</f>
        <v/>
      </c>
      <c r="DY141" s="297" t="str">
        <f ca="true">+IF(OFFSET('Hygiene Data'!$G$12,0,10*ROW('Hygiene Data'!G135))="","",OFFSET('Hygiene Data'!$G$12,0,10*ROW('Hygiene Data'!G135)))</f>
        <v/>
      </c>
      <c r="DZ141" s="297" t="str">
        <f ca="true">+IF(OFFSET('Hygiene Data'!$G$13,0,10*ROW('Hygiene Data'!G135))="","",OFFSET('Hygiene Data'!$G$13,0,10*ROW('Hygiene Data'!G135)))</f>
        <v/>
      </c>
      <c r="EA141" s="297" t="str">
        <f ca="true">+IF(OFFSET('Hygiene Data'!$H$11,0,10*ROW('Hygiene Data'!H135))="","",OFFSET('Hygiene Data'!$H$11,0,10*ROW('Hygiene Data'!H135)))</f>
        <v/>
      </c>
      <c r="EB141" s="297" t="str">
        <f ca="true">+IF(OFFSET('Hygiene Data'!$H$12,0,10*ROW('Hygiene Data'!H135))="","",OFFSET('Hygiene Data'!$H$12,0,10*ROW('Hygiene Data'!H135)))</f>
        <v/>
      </c>
      <c r="EC141" s="297" t="str">
        <f ca="true">+IF(OFFSET('Hygiene Data'!$H$13,0,10*ROW('Hygiene Data'!H135))="","",OFFSET('Hygiene Data'!$H$13,0,10*ROW('Hygiene Data'!H135)))</f>
        <v/>
      </c>
      <c r="ED141" s="297" t="str">
        <f ca="true">+IF(OFFSET('Hygiene Data'!$I$11,0,10*ROW('Hygiene Data'!I135))="","",OFFSET('Hygiene Data'!$I$11,0,10*ROW('Hygiene Data'!I135)))</f>
        <v/>
      </c>
      <c r="EE141" s="297" t="str">
        <f ca="true">+IF(OFFSET('Hygiene Data'!$I$12,0,10*ROW('Hygiene Data'!I135))="","",OFFSET('Hygiene Data'!$I$12,0,10*ROW('Hygiene Data'!I135)))</f>
        <v/>
      </c>
      <c r="EF141" s="297"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53"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97"/>
      <c r="BS142" s="297" t="str">
        <f ca="true">+IF(OFFSET('Water Data'!$D$27,0,10*ROW('Water Data'!D136))="","",OFFSET('Water Data'!$D$27,0,10*ROW('Water Data'!D136)))</f>
        <v/>
      </c>
      <c r="BT142" s="297" t="str">
        <f ca="true">+IF(OFFSET('Water Data'!$D$28,0,10*ROW('Water Data'!D136))="","",OFFSET('Water Data'!$D$28,0,10*ROW('Water Data'!D136)))</f>
        <v/>
      </c>
      <c r="BU142" s="297" t="str">
        <f ca="true">+IF(OFFSET('Water Data'!$D$29,0,10*ROW('Water Data'!D136))="","",OFFSET('Water Data'!$D$29,0,10*ROW('Water Data'!D136)))</f>
        <v/>
      </c>
      <c r="BV142" s="297" t="str">
        <f ca="true">+IF(OFFSET('Water Data'!$E$27,0,10*ROW('Water Data'!E136))="","",OFFSET('Water Data'!$E$27,0,10*ROW('Water Data'!E136)))</f>
        <v/>
      </c>
      <c r="BW142" s="297" t="str">
        <f ca="true">+IF(OFFSET('Water Data'!$E$28,0,10*ROW('Water Data'!E136))="","",OFFSET('Water Data'!$E$28,0,10*ROW('Water Data'!E136)))</f>
        <v/>
      </c>
      <c r="BX142" s="297" t="str">
        <f ca="true">+IF(OFFSET('Water Data'!$E$29,0,10*ROW('Water Data'!E136))="","",OFFSET('Water Data'!$E$29,0,10*ROW('Water Data'!E136)))</f>
        <v/>
      </c>
      <c r="BY142" s="297" t="str">
        <f ca="true">+IF(OFFSET('Water Data'!$F$27,0,10*ROW('Water Data'!F136))="","",OFFSET('Water Data'!$F$27,0,10*ROW('Water Data'!F136)))</f>
        <v/>
      </c>
      <c r="BZ142" s="297" t="str">
        <f ca="true">+IF(OFFSET('Water Data'!$F$28,0,10*ROW('Water Data'!F136))="","",OFFSET('Water Data'!$F$28,0,10*ROW('Water Data'!F136)))</f>
        <v/>
      </c>
      <c r="CA142" s="297" t="str">
        <f ca="true">+IF(OFFSET('Water Data'!$F$29,0,10*ROW('Water Data'!F136))="","",OFFSET('Water Data'!$F$29,0,10*ROW('Water Data'!F136)))</f>
        <v/>
      </c>
      <c r="CB142" s="297" t="str">
        <f ca="true">+IF(OFFSET('Water Data'!$G$27,0,10*ROW('Water Data'!G136))="","",OFFSET('Water Data'!$G$27,0,10*ROW('Water Data'!G136)))</f>
        <v/>
      </c>
      <c r="CC142" s="297" t="str">
        <f ca="true">+IF(OFFSET('Water Data'!$G$28,0,10*ROW('Water Data'!G136))="","",OFFSET('Water Data'!$G$28,0,10*ROW('Water Data'!G136)))</f>
        <v/>
      </c>
      <c r="CD142" s="297" t="str">
        <f ca="true">+IF(OFFSET('Water Data'!$G$29,0,10*ROW('Water Data'!G136))="","",OFFSET('Water Data'!$G$29,0,10*ROW('Water Data'!G136)))</f>
        <v/>
      </c>
      <c r="CE142" s="297" t="str">
        <f ca="true">+IF(OFFSET('Water Data'!$H$27,0,10*ROW('Water Data'!H136))="","",OFFSET('Water Data'!$H$27,0,10*ROW('Water Data'!H136)))</f>
        <v/>
      </c>
      <c r="CF142" s="297" t="str">
        <f ca="true">+IF(OFFSET('Water Data'!$H$28,0,10*ROW('Water Data'!H136))="","",OFFSET('Water Data'!$H$28,0,10*ROW('Water Data'!H136)))</f>
        <v/>
      </c>
      <c r="CG142" s="297" t="str">
        <f ca="true">+IF(OFFSET('Water Data'!$H$29,0,10*ROW('Water Data'!H136))="","",OFFSET('Water Data'!$H$29,0,10*ROW('Water Data'!H136)))</f>
        <v/>
      </c>
      <c r="CH142" s="297" t="str">
        <f ca="true">+IF(OFFSET('Water Data'!$I$27,0,10*ROW('Water Data'!I136))="","",OFFSET('Water Data'!$I$27,0,10*ROW('Water Data'!I136)))</f>
        <v/>
      </c>
      <c r="CI142" s="297" t="str">
        <f ca="true">+IF(OFFSET('Water Data'!$I$28,0,10*ROW('Water Data'!I136))="","",OFFSET('Water Data'!$I$28,0,10*ROW('Water Data'!I136)))</f>
        <v/>
      </c>
      <c r="CJ142" s="297" t="str">
        <f ca="true">+IF(OFFSET('Water Data'!$I$29,0,10*ROW('Water Data'!I136))="","",OFFSET('Water Data'!$I$29,0,10*ROW('Water Data'!I136)))</f>
        <v/>
      </c>
      <c r="CK142" s="297" t="str">
        <f ca="true">+IF(OFFSET('Sanitation Data'!$D$28,0,10*ROW('Sanitation Data'!D136))="","",OFFSET('Sanitation Data'!$D$28,0,10*ROW('Sanitation Data'!D136)))</f>
        <v/>
      </c>
      <c r="CL142" s="297" t="str">
        <f ca="true">+IF(OFFSET('Sanitation Data'!$D$29,0,10*ROW('Sanitation Data'!D136))="","",OFFSET('Sanitation Data'!$D$29,0,10*ROW('Sanitation Data'!D136)))</f>
        <v/>
      </c>
      <c r="CM142" s="297" t="str">
        <f ca="true">+IF(OFFSET('Sanitation Data'!$D$30,0,10*ROW('Sanitation Data'!D136))="","",OFFSET('Sanitation Data'!$D$30,0,10*ROW('Sanitation Data'!D136)))</f>
        <v/>
      </c>
      <c r="CN142" s="297" t="str">
        <f ca="true">+IF(OFFSET('Sanitation Data'!$D$31,0,10*ROW('Sanitation Data'!D136))="","",OFFSET('Sanitation Data'!$D$31,0,10*ROW('Sanitation Data'!D136)))</f>
        <v/>
      </c>
      <c r="CO142" s="297" t="str">
        <f ca="true">+IF(OFFSET('Sanitation Data'!$D$32,0,10*ROW('Sanitation Data'!D136))="","",OFFSET('Sanitation Data'!$D$32,0,10*ROW('Sanitation Data'!D136)))</f>
        <v/>
      </c>
      <c r="CP142" s="297" t="str">
        <f ca="true">+IF(OFFSET('Sanitation Data'!$E$28,0,10*ROW('Sanitation Data'!E136))="","",OFFSET('Sanitation Data'!$E$28,0,10*ROW('Sanitation Data'!E136)))</f>
        <v/>
      </c>
      <c r="CQ142" s="297" t="str">
        <f ca="true">+IF(OFFSET('Sanitation Data'!$E$29,0,10*ROW('Sanitation Data'!E136))="","",OFFSET('Sanitation Data'!$E$29,0,10*ROW('Sanitation Data'!E136)))</f>
        <v/>
      </c>
      <c r="CR142" s="297" t="str">
        <f ca="true">+IF(OFFSET('Sanitation Data'!$E$30,0,10*ROW('Sanitation Data'!E136))="","",OFFSET('Sanitation Data'!$E$30,0,10*ROW('Sanitation Data'!E136)))</f>
        <v/>
      </c>
      <c r="CS142" s="297" t="str">
        <f ca="true">+IF(OFFSET('Sanitation Data'!$E$31,0,10*ROW('Sanitation Data'!E136))="","",OFFSET('Sanitation Data'!$E$31,0,10*ROW('Sanitation Data'!E136)))</f>
        <v/>
      </c>
      <c r="CT142" s="297" t="str">
        <f ca="true">+IF(OFFSET('Sanitation Data'!$E$32,0,10*ROW('Sanitation Data'!E136))="","",OFFSET('Sanitation Data'!$E$32,0,10*ROW('Sanitation Data'!E136)))</f>
        <v/>
      </c>
      <c r="CU142" s="297" t="str">
        <f ca="true">+IF(OFFSET('Sanitation Data'!$F$28,0,10*ROW('Sanitation Data'!F136))="","",OFFSET('Sanitation Data'!$F$28,0,10*ROW('Sanitation Data'!F136)))</f>
        <v/>
      </c>
      <c r="CV142" s="297" t="str">
        <f ca="true">+IF(OFFSET('Sanitation Data'!$F$29,0,10*ROW('Sanitation Data'!F136))="","",OFFSET('Sanitation Data'!$F$29,0,10*ROW('Sanitation Data'!F136)))</f>
        <v/>
      </c>
      <c r="CW142" s="297" t="str">
        <f ca="true">+IF(OFFSET('Sanitation Data'!$F$30,0,10*ROW('Sanitation Data'!F136))="","",OFFSET('Sanitation Data'!$F$30,0,10*ROW('Sanitation Data'!F136)))</f>
        <v/>
      </c>
      <c r="CX142" s="297" t="str">
        <f ca="true">+IF(OFFSET('Sanitation Data'!$F$31,0,10*ROW('Sanitation Data'!F136))="","",OFFSET('Sanitation Data'!$F$31,0,10*ROW('Sanitation Data'!F136)))</f>
        <v/>
      </c>
      <c r="CY142" s="297" t="str">
        <f ca="true">+IF(OFFSET('Sanitation Data'!$F$32,0,10*ROW('Sanitation Data'!F136))="","",OFFSET('Sanitation Data'!$F$32,0,10*ROW('Sanitation Data'!F136)))</f>
        <v/>
      </c>
      <c r="CZ142" s="297" t="str">
        <f ca="true">+IF(OFFSET('Sanitation Data'!$G$28,0,10*ROW('Sanitation Data'!G136))="","",OFFSET('Sanitation Data'!$G$28,0,10*ROW('Sanitation Data'!G136)))</f>
        <v/>
      </c>
      <c r="DA142" s="297" t="str">
        <f ca="true">+IF(OFFSET('Sanitation Data'!$G$29,0,10*ROW('Sanitation Data'!G136))="","",OFFSET('Sanitation Data'!$G$29,0,10*ROW('Sanitation Data'!G136)))</f>
        <v/>
      </c>
      <c r="DB142" s="297" t="str">
        <f ca="true">+IF(OFFSET('Sanitation Data'!$G$30,0,10*ROW('Sanitation Data'!G136))="","",OFFSET('Sanitation Data'!$G$30,0,10*ROW('Sanitation Data'!G136)))</f>
        <v/>
      </c>
      <c r="DC142" s="297" t="str">
        <f ca="true">+IF(OFFSET('Sanitation Data'!$G$31,0,10*ROW('Sanitation Data'!G136))="","",OFFSET('Sanitation Data'!$G$31,0,10*ROW('Sanitation Data'!G136)))</f>
        <v/>
      </c>
      <c r="DD142" s="297" t="str">
        <f ca="true">+IF(OFFSET('Sanitation Data'!$G$32,0,10*ROW('Sanitation Data'!G136))="","",OFFSET('Sanitation Data'!$G$32,0,10*ROW('Sanitation Data'!G136)))</f>
        <v/>
      </c>
      <c r="DE142" s="297" t="str">
        <f ca="true">+IF(OFFSET('Sanitation Data'!$H$28,0,10*ROW('Sanitation Data'!H136))="","",OFFSET('Sanitation Data'!$H$28,0,10*ROW('Sanitation Data'!H136)))</f>
        <v/>
      </c>
      <c r="DF142" s="297" t="str">
        <f ca="true">+IF(OFFSET('Sanitation Data'!$H$29,0,10*ROW('Sanitation Data'!H136))="","",OFFSET('Sanitation Data'!$H$29,0,10*ROW('Sanitation Data'!H136)))</f>
        <v/>
      </c>
      <c r="DG142" s="297" t="str">
        <f ca="true">+IF(OFFSET('Sanitation Data'!$H$30,0,10*ROW('Sanitation Data'!H136))="","",OFFSET('Sanitation Data'!$H$30,0,10*ROW('Sanitation Data'!H136)))</f>
        <v/>
      </c>
      <c r="DH142" s="297" t="str">
        <f ca="true">+IF(OFFSET('Sanitation Data'!$H$31,0,10*ROW('Sanitation Data'!H136))="","",OFFSET('Sanitation Data'!$H$31,0,10*ROW('Sanitation Data'!H136)))</f>
        <v/>
      </c>
      <c r="DI142" s="297" t="str">
        <f ca="true">+IF(OFFSET('Sanitation Data'!$H$32,0,10*ROW('Sanitation Data'!H136))="","",OFFSET('Sanitation Data'!$H$32,0,10*ROW('Sanitation Data'!H136)))</f>
        <v/>
      </c>
      <c r="DJ142" s="297" t="str">
        <f ca="true">+IF(OFFSET('Sanitation Data'!$I$28,0,10*ROW('Sanitation Data'!I136))="","",OFFSET('Sanitation Data'!$I$28,0,10*ROW('Sanitation Data'!I136)))</f>
        <v/>
      </c>
      <c r="DK142" s="297" t="str">
        <f ca="true">+IF(OFFSET('Sanitation Data'!$I$29,0,10*ROW('Sanitation Data'!I136))="","",OFFSET('Sanitation Data'!$I$29,0,10*ROW('Sanitation Data'!I136)))</f>
        <v/>
      </c>
      <c r="DL142" s="297" t="str">
        <f ca="true">+IF(OFFSET('Sanitation Data'!$I$30,0,10*ROW('Sanitation Data'!I136))="","",OFFSET('Sanitation Data'!$I$30,0,10*ROW('Sanitation Data'!I136)))</f>
        <v/>
      </c>
      <c r="DM142" s="297" t="str">
        <f ca="true">+IF(OFFSET('Sanitation Data'!$I$31,0,10*ROW('Sanitation Data'!I136))="","",OFFSET('Sanitation Data'!$I$31,0,10*ROW('Sanitation Data'!I136)))</f>
        <v/>
      </c>
      <c r="DN142" s="297" t="str">
        <f ca="true">+IF(OFFSET('Sanitation Data'!$I$32,0,10*ROW('Sanitation Data'!I136))="","",OFFSET('Sanitation Data'!$I$32,0,10*ROW('Sanitation Data'!I136)))</f>
        <v/>
      </c>
      <c r="DO142" s="297" t="str">
        <f ca="true">+IF(OFFSET('Hygiene Data'!$D$11,0,10*ROW('Hygiene Data'!D136))="","",OFFSET('Hygiene Data'!$D$11,0,10*ROW('Hygiene Data'!D136)))</f>
        <v/>
      </c>
      <c r="DP142" s="297" t="str">
        <f ca="true">+IF(OFFSET('Hygiene Data'!$D$12,0,10*ROW('Hygiene Data'!D136))="","",OFFSET('Hygiene Data'!$D$12,0,10*ROW('Hygiene Data'!D136)))</f>
        <v/>
      </c>
      <c r="DQ142" s="297" t="str">
        <f ca="true">+IF(OFFSET('Hygiene Data'!$D$13,0,10*ROW('Hygiene Data'!D136))="","",OFFSET('Hygiene Data'!$D$13,0,10*ROW('Hygiene Data'!D136)))</f>
        <v/>
      </c>
      <c r="DR142" s="297" t="str">
        <f ca="true">+IF(OFFSET('Hygiene Data'!$E$11,0,10*ROW('Hygiene Data'!E136))="","",OFFSET('Hygiene Data'!$E$11,0,10*ROW('Hygiene Data'!E136)))</f>
        <v/>
      </c>
      <c r="DS142" s="297" t="str">
        <f ca="true">+IF(OFFSET('Hygiene Data'!$E$12,0,10*ROW('Hygiene Data'!E136))="","",OFFSET('Hygiene Data'!$E$12,0,10*ROW('Hygiene Data'!E136)))</f>
        <v/>
      </c>
      <c r="DT142" s="297" t="str">
        <f ca="true">+IF(OFFSET('Hygiene Data'!$E$13,0,10*ROW('Hygiene Data'!E136))="","",OFFSET('Hygiene Data'!$E$13,0,10*ROW('Hygiene Data'!E136)))</f>
        <v/>
      </c>
      <c r="DU142" s="297" t="str">
        <f ca="true">+IF(OFFSET('Hygiene Data'!$F$11,0,10*ROW('Hygiene Data'!F136))="","",OFFSET('Hygiene Data'!$F$11,0,10*ROW('Hygiene Data'!F136)))</f>
        <v/>
      </c>
      <c r="DV142" s="297" t="str">
        <f ca="true">+IF(OFFSET('Hygiene Data'!$F$12,0,10*ROW('Hygiene Data'!F136))="","",OFFSET('Hygiene Data'!$F$12,0,10*ROW('Hygiene Data'!F136)))</f>
        <v/>
      </c>
      <c r="DW142" s="297" t="str">
        <f ca="true">+IF(OFFSET('Hygiene Data'!$F$13,0,10*ROW('Hygiene Data'!F136))="","",OFFSET('Hygiene Data'!$F$13,0,10*ROW('Hygiene Data'!F136)))</f>
        <v/>
      </c>
      <c r="DX142" s="297" t="str">
        <f ca="true">+IF(OFFSET('Hygiene Data'!$G$11,0,10*ROW('Hygiene Data'!G136))="","",OFFSET('Hygiene Data'!$G$11,0,10*ROW('Hygiene Data'!G136)))</f>
        <v/>
      </c>
      <c r="DY142" s="297" t="str">
        <f ca="true">+IF(OFFSET('Hygiene Data'!$G$12,0,10*ROW('Hygiene Data'!G136))="","",OFFSET('Hygiene Data'!$G$12,0,10*ROW('Hygiene Data'!G136)))</f>
        <v/>
      </c>
      <c r="DZ142" s="297" t="str">
        <f ca="true">+IF(OFFSET('Hygiene Data'!$G$13,0,10*ROW('Hygiene Data'!G136))="","",OFFSET('Hygiene Data'!$G$13,0,10*ROW('Hygiene Data'!G136)))</f>
        <v/>
      </c>
      <c r="EA142" s="297" t="str">
        <f ca="true">+IF(OFFSET('Hygiene Data'!$H$11,0,10*ROW('Hygiene Data'!H136))="","",OFFSET('Hygiene Data'!$H$11,0,10*ROW('Hygiene Data'!H136)))</f>
        <v/>
      </c>
      <c r="EB142" s="297" t="str">
        <f ca="true">+IF(OFFSET('Hygiene Data'!$H$12,0,10*ROW('Hygiene Data'!H136))="","",OFFSET('Hygiene Data'!$H$12,0,10*ROW('Hygiene Data'!H136)))</f>
        <v/>
      </c>
      <c r="EC142" s="297" t="str">
        <f ca="true">+IF(OFFSET('Hygiene Data'!$H$13,0,10*ROW('Hygiene Data'!H136))="","",OFFSET('Hygiene Data'!$H$13,0,10*ROW('Hygiene Data'!H136)))</f>
        <v/>
      </c>
      <c r="ED142" s="297" t="str">
        <f ca="true">+IF(OFFSET('Hygiene Data'!$I$11,0,10*ROW('Hygiene Data'!I136))="","",OFFSET('Hygiene Data'!$I$11,0,10*ROW('Hygiene Data'!I136)))</f>
        <v/>
      </c>
      <c r="EE142" s="297" t="str">
        <f ca="true">+IF(OFFSET('Hygiene Data'!$I$12,0,10*ROW('Hygiene Data'!I136))="","",OFFSET('Hygiene Data'!$I$12,0,10*ROW('Hygiene Data'!I136)))</f>
        <v/>
      </c>
      <c r="EF142" s="297"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53"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97"/>
      <c r="BS143" s="297" t="str">
        <f ca="true">+IF(OFFSET('Water Data'!$D$27,0,10*ROW('Water Data'!D137))="","",OFFSET('Water Data'!$D$27,0,10*ROW('Water Data'!D137)))</f>
        <v/>
      </c>
      <c r="BT143" s="297" t="str">
        <f ca="true">+IF(OFFSET('Water Data'!$D$28,0,10*ROW('Water Data'!D137))="","",OFFSET('Water Data'!$D$28,0,10*ROW('Water Data'!D137)))</f>
        <v/>
      </c>
      <c r="BU143" s="297" t="str">
        <f ca="true">+IF(OFFSET('Water Data'!$D$29,0,10*ROW('Water Data'!D137))="","",OFFSET('Water Data'!$D$29,0,10*ROW('Water Data'!D137)))</f>
        <v/>
      </c>
      <c r="BV143" s="297" t="str">
        <f ca="true">+IF(OFFSET('Water Data'!$E$27,0,10*ROW('Water Data'!E137))="","",OFFSET('Water Data'!$E$27,0,10*ROW('Water Data'!E137)))</f>
        <v/>
      </c>
      <c r="BW143" s="297" t="str">
        <f ca="true">+IF(OFFSET('Water Data'!$E$28,0,10*ROW('Water Data'!E137))="","",OFFSET('Water Data'!$E$28,0,10*ROW('Water Data'!E137)))</f>
        <v/>
      </c>
      <c r="BX143" s="297" t="str">
        <f ca="true">+IF(OFFSET('Water Data'!$E$29,0,10*ROW('Water Data'!E137))="","",OFFSET('Water Data'!$E$29,0,10*ROW('Water Data'!E137)))</f>
        <v/>
      </c>
      <c r="BY143" s="297" t="str">
        <f ca="true">+IF(OFFSET('Water Data'!$F$27,0,10*ROW('Water Data'!F137))="","",OFFSET('Water Data'!$F$27,0,10*ROW('Water Data'!F137)))</f>
        <v/>
      </c>
      <c r="BZ143" s="297" t="str">
        <f ca="true">+IF(OFFSET('Water Data'!$F$28,0,10*ROW('Water Data'!F137))="","",OFFSET('Water Data'!$F$28,0,10*ROW('Water Data'!F137)))</f>
        <v/>
      </c>
      <c r="CA143" s="297" t="str">
        <f ca="true">+IF(OFFSET('Water Data'!$F$29,0,10*ROW('Water Data'!F137))="","",OFFSET('Water Data'!$F$29,0,10*ROW('Water Data'!F137)))</f>
        <v/>
      </c>
      <c r="CB143" s="297" t="str">
        <f ca="true">+IF(OFFSET('Water Data'!$G$27,0,10*ROW('Water Data'!G137))="","",OFFSET('Water Data'!$G$27,0,10*ROW('Water Data'!G137)))</f>
        <v/>
      </c>
      <c r="CC143" s="297" t="str">
        <f ca="true">+IF(OFFSET('Water Data'!$G$28,0,10*ROW('Water Data'!G137))="","",OFFSET('Water Data'!$G$28,0,10*ROW('Water Data'!G137)))</f>
        <v/>
      </c>
      <c r="CD143" s="297" t="str">
        <f ca="true">+IF(OFFSET('Water Data'!$G$29,0,10*ROW('Water Data'!G137))="","",OFFSET('Water Data'!$G$29,0,10*ROW('Water Data'!G137)))</f>
        <v/>
      </c>
      <c r="CE143" s="297" t="str">
        <f ca="true">+IF(OFFSET('Water Data'!$H$27,0,10*ROW('Water Data'!H137))="","",OFFSET('Water Data'!$H$27,0,10*ROW('Water Data'!H137)))</f>
        <v/>
      </c>
      <c r="CF143" s="297" t="str">
        <f ca="true">+IF(OFFSET('Water Data'!$H$28,0,10*ROW('Water Data'!H137))="","",OFFSET('Water Data'!$H$28,0,10*ROW('Water Data'!H137)))</f>
        <v/>
      </c>
      <c r="CG143" s="297" t="str">
        <f ca="true">+IF(OFFSET('Water Data'!$H$29,0,10*ROW('Water Data'!H137))="","",OFFSET('Water Data'!$H$29,0,10*ROW('Water Data'!H137)))</f>
        <v/>
      </c>
      <c r="CH143" s="297" t="str">
        <f ca="true">+IF(OFFSET('Water Data'!$I$27,0,10*ROW('Water Data'!I137))="","",OFFSET('Water Data'!$I$27,0,10*ROW('Water Data'!I137)))</f>
        <v/>
      </c>
      <c r="CI143" s="297" t="str">
        <f ca="true">+IF(OFFSET('Water Data'!$I$28,0,10*ROW('Water Data'!I137))="","",OFFSET('Water Data'!$I$28,0,10*ROW('Water Data'!I137)))</f>
        <v/>
      </c>
      <c r="CJ143" s="297" t="str">
        <f ca="true">+IF(OFFSET('Water Data'!$I$29,0,10*ROW('Water Data'!I137))="","",OFFSET('Water Data'!$I$29,0,10*ROW('Water Data'!I137)))</f>
        <v/>
      </c>
      <c r="CK143" s="297" t="str">
        <f ca="true">+IF(OFFSET('Sanitation Data'!$D$28,0,10*ROW('Sanitation Data'!D137))="","",OFFSET('Sanitation Data'!$D$28,0,10*ROW('Sanitation Data'!D137)))</f>
        <v/>
      </c>
      <c r="CL143" s="297" t="str">
        <f ca="true">+IF(OFFSET('Sanitation Data'!$D$29,0,10*ROW('Sanitation Data'!D137))="","",OFFSET('Sanitation Data'!$D$29,0,10*ROW('Sanitation Data'!D137)))</f>
        <v/>
      </c>
      <c r="CM143" s="297" t="str">
        <f ca="true">+IF(OFFSET('Sanitation Data'!$D$30,0,10*ROW('Sanitation Data'!D137))="","",OFFSET('Sanitation Data'!$D$30,0,10*ROW('Sanitation Data'!D137)))</f>
        <v/>
      </c>
      <c r="CN143" s="297" t="str">
        <f ca="true">+IF(OFFSET('Sanitation Data'!$D$31,0,10*ROW('Sanitation Data'!D137))="","",OFFSET('Sanitation Data'!$D$31,0,10*ROW('Sanitation Data'!D137)))</f>
        <v/>
      </c>
      <c r="CO143" s="297" t="str">
        <f ca="true">+IF(OFFSET('Sanitation Data'!$D$32,0,10*ROW('Sanitation Data'!D137))="","",OFFSET('Sanitation Data'!$D$32,0,10*ROW('Sanitation Data'!D137)))</f>
        <v/>
      </c>
      <c r="CP143" s="297" t="str">
        <f ca="true">+IF(OFFSET('Sanitation Data'!$E$28,0,10*ROW('Sanitation Data'!E137))="","",OFFSET('Sanitation Data'!$E$28,0,10*ROW('Sanitation Data'!E137)))</f>
        <v/>
      </c>
      <c r="CQ143" s="297" t="str">
        <f ca="true">+IF(OFFSET('Sanitation Data'!$E$29,0,10*ROW('Sanitation Data'!E137))="","",OFFSET('Sanitation Data'!$E$29,0,10*ROW('Sanitation Data'!E137)))</f>
        <v/>
      </c>
      <c r="CR143" s="297" t="str">
        <f ca="true">+IF(OFFSET('Sanitation Data'!$E$30,0,10*ROW('Sanitation Data'!E137))="","",OFFSET('Sanitation Data'!$E$30,0,10*ROW('Sanitation Data'!E137)))</f>
        <v/>
      </c>
      <c r="CS143" s="297" t="str">
        <f ca="true">+IF(OFFSET('Sanitation Data'!$E$31,0,10*ROW('Sanitation Data'!E137))="","",OFFSET('Sanitation Data'!$E$31,0,10*ROW('Sanitation Data'!E137)))</f>
        <v/>
      </c>
      <c r="CT143" s="297" t="str">
        <f ca="true">+IF(OFFSET('Sanitation Data'!$E$32,0,10*ROW('Sanitation Data'!E137))="","",OFFSET('Sanitation Data'!$E$32,0,10*ROW('Sanitation Data'!E137)))</f>
        <v/>
      </c>
      <c r="CU143" s="297" t="str">
        <f ca="true">+IF(OFFSET('Sanitation Data'!$F$28,0,10*ROW('Sanitation Data'!F137))="","",OFFSET('Sanitation Data'!$F$28,0,10*ROW('Sanitation Data'!F137)))</f>
        <v/>
      </c>
      <c r="CV143" s="297" t="str">
        <f ca="true">+IF(OFFSET('Sanitation Data'!$F$29,0,10*ROW('Sanitation Data'!F137))="","",OFFSET('Sanitation Data'!$F$29,0,10*ROW('Sanitation Data'!F137)))</f>
        <v/>
      </c>
      <c r="CW143" s="297" t="str">
        <f ca="true">+IF(OFFSET('Sanitation Data'!$F$30,0,10*ROW('Sanitation Data'!F137))="","",OFFSET('Sanitation Data'!$F$30,0,10*ROW('Sanitation Data'!F137)))</f>
        <v/>
      </c>
      <c r="CX143" s="297" t="str">
        <f ca="true">+IF(OFFSET('Sanitation Data'!$F$31,0,10*ROW('Sanitation Data'!F137))="","",OFFSET('Sanitation Data'!$F$31,0,10*ROW('Sanitation Data'!F137)))</f>
        <v/>
      </c>
      <c r="CY143" s="297" t="str">
        <f ca="true">+IF(OFFSET('Sanitation Data'!$F$32,0,10*ROW('Sanitation Data'!F137))="","",OFFSET('Sanitation Data'!$F$32,0,10*ROW('Sanitation Data'!F137)))</f>
        <v/>
      </c>
      <c r="CZ143" s="297" t="str">
        <f ca="true">+IF(OFFSET('Sanitation Data'!$G$28,0,10*ROW('Sanitation Data'!G137))="","",OFFSET('Sanitation Data'!$G$28,0,10*ROW('Sanitation Data'!G137)))</f>
        <v/>
      </c>
      <c r="DA143" s="297" t="str">
        <f ca="true">+IF(OFFSET('Sanitation Data'!$G$29,0,10*ROW('Sanitation Data'!G137))="","",OFFSET('Sanitation Data'!$G$29,0,10*ROW('Sanitation Data'!G137)))</f>
        <v/>
      </c>
      <c r="DB143" s="297" t="str">
        <f ca="true">+IF(OFFSET('Sanitation Data'!$G$30,0,10*ROW('Sanitation Data'!G137))="","",OFFSET('Sanitation Data'!$G$30,0,10*ROW('Sanitation Data'!G137)))</f>
        <v/>
      </c>
      <c r="DC143" s="297" t="str">
        <f ca="true">+IF(OFFSET('Sanitation Data'!$G$31,0,10*ROW('Sanitation Data'!G137))="","",OFFSET('Sanitation Data'!$G$31,0,10*ROW('Sanitation Data'!G137)))</f>
        <v/>
      </c>
      <c r="DD143" s="297" t="str">
        <f ca="true">+IF(OFFSET('Sanitation Data'!$G$32,0,10*ROW('Sanitation Data'!G137))="","",OFFSET('Sanitation Data'!$G$32,0,10*ROW('Sanitation Data'!G137)))</f>
        <v/>
      </c>
      <c r="DE143" s="297" t="str">
        <f ca="true">+IF(OFFSET('Sanitation Data'!$H$28,0,10*ROW('Sanitation Data'!H137))="","",OFFSET('Sanitation Data'!$H$28,0,10*ROW('Sanitation Data'!H137)))</f>
        <v/>
      </c>
      <c r="DF143" s="297" t="str">
        <f ca="true">+IF(OFFSET('Sanitation Data'!$H$29,0,10*ROW('Sanitation Data'!H137))="","",OFFSET('Sanitation Data'!$H$29,0,10*ROW('Sanitation Data'!H137)))</f>
        <v/>
      </c>
      <c r="DG143" s="297" t="str">
        <f ca="true">+IF(OFFSET('Sanitation Data'!$H$30,0,10*ROW('Sanitation Data'!H137))="","",OFFSET('Sanitation Data'!$H$30,0,10*ROW('Sanitation Data'!H137)))</f>
        <v/>
      </c>
      <c r="DH143" s="297" t="str">
        <f ca="true">+IF(OFFSET('Sanitation Data'!$H$31,0,10*ROW('Sanitation Data'!H137))="","",OFFSET('Sanitation Data'!$H$31,0,10*ROW('Sanitation Data'!H137)))</f>
        <v/>
      </c>
      <c r="DI143" s="297" t="str">
        <f ca="true">+IF(OFFSET('Sanitation Data'!$H$32,0,10*ROW('Sanitation Data'!H137))="","",OFFSET('Sanitation Data'!$H$32,0,10*ROW('Sanitation Data'!H137)))</f>
        <v/>
      </c>
      <c r="DJ143" s="297" t="str">
        <f ca="true">+IF(OFFSET('Sanitation Data'!$I$28,0,10*ROW('Sanitation Data'!I137))="","",OFFSET('Sanitation Data'!$I$28,0,10*ROW('Sanitation Data'!I137)))</f>
        <v/>
      </c>
      <c r="DK143" s="297" t="str">
        <f ca="true">+IF(OFFSET('Sanitation Data'!$I$29,0,10*ROW('Sanitation Data'!I137))="","",OFFSET('Sanitation Data'!$I$29,0,10*ROW('Sanitation Data'!I137)))</f>
        <v/>
      </c>
      <c r="DL143" s="297" t="str">
        <f ca="true">+IF(OFFSET('Sanitation Data'!$I$30,0,10*ROW('Sanitation Data'!I137))="","",OFFSET('Sanitation Data'!$I$30,0,10*ROW('Sanitation Data'!I137)))</f>
        <v/>
      </c>
      <c r="DM143" s="297" t="str">
        <f ca="true">+IF(OFFSET('Sanitation Data'!$I$31,0,10*ROW('Sanitation Data'!I137))="","",OFFSET('Sanitation Data'!$I$31,0,10*ROW('Sanitation Data'!I137)))</f>
        <v/>
      </c>
      <c r="DN143" s="297" t="str">
        <f ca="true">+IF(OFFSET('Sanitation Data'!$I$32,0,10*ROW('Sanitation Data'!I137))="","",OFFSET('Sanitation Data'!$I$32,0,10*ROW('Sanitation Data'!I137)))</f>
        <v/>
      </c>
      <c r="DO143" s="297" t="str">
        <f ca="true">+IF(OFFSET('Hygiene Data'!$D$11,0,10*ROW('Hygiene Data'!D137))="","",OFFSET('Hygiene Data'!$D$11,0,10*ROW('Hygiene Data'!D137)))</f>
        <v/>
      </c>
      <c r="DP143" s="297" t="str">
        <f ca="true">+IF(OFFSET('Hygiene Data'!$D$12,0,10*ROW('Hygiene Data'!D137))="","",OFFSET('Hygiene Data'!$D$12,0,10*ROW('Hygiene Data'!D137)))</f>
        <v/>
      </c>
      <c r="DQ143" s="297" t="str">
        <f ca="true">+IF(OFFSET('Hygiene Data'!$D$13,0,10*ROW('Hygiene Data'!D137))="","",OFFSET('Hygiene Data'!$D$13,0,10*ROW('Hygiene Data'!D137)))</f>
        <v/>
      </c>
      <c r="DR143" s="297" t="str">
        <f ca="true">+IF(OFFSET('Hygiene Data'!$E$11,0,10*ROW('Hygiene Data'!E137))="","",OFFSET('Hygiene Data'!$E$11,0,10*ROW('Hygiene Data'!E137)))</f>
        <v/>
      </c>
      <c r="DS143" s="297" t="str">
        <f ca="true">+IF(OFFSET('Hygiene Data'!$E$12,0,10*ROW('Hygiene Data'!E137))="","",OFFSET('Hygiene Data'!$E$12,0,10*ROW('Hygiene Data'!E137)))</f>
        <v/>
      </c>
      <c r="DT143" s="297" t="str">
        <f ca="true">+IF(OFFSET('Hygiene Data'!$E$13,0,10*ROW('Hygiene Data'!E137))="","",OFFSET('Hygiene Data'!$E$13,0,10*ROW('Hygiene Data'!E137)))</f>
        <v/>
      </c>
      <c r="DU143" s="297" t="str">
        <f ca="true">+IF(OFFSET('Hygiene Data'!$F$11,0,10*ROW('Hygiene Data'!F137))="","",OFFSET('Hygiene Data'!$F$11,0,10*ROW('Hygiene Data'!F137)))</f>
        <v/>
      </c>
      <c r="DV143" s="297" t="str">
        <f ca="true">+IF(OFFSET('Hygiene Data'!$F$12,0,10*ROW('Hygiene Data'!F137))="","",OFFSET('Hygiene Data'!$F$12,0,10*ROW('Hygiene Data'!F137)))</f>
        <v/>
      </c>
      <c r="DW143" s="297" t="str">
        <f ca="true">+IF(OFFSET('Hygiene Data'!$F$13,0,10*ROW('Hygiene Data'!F137))="","",OFFSET('Hygiene Data'!$F$13,0,10*ROW('Hygiene Data'!F137)))</f>
        <v/>
      </c>
      <c r="DX143" s="297" t="str">
        <f ca="true">+IF(OFFSET('Hygiene Data'!$G$11,0,10*ROW('Hygiene Data'!G137))="","",OFFSET('Hygiene Data'!$G$11,0,10*ROW('Hygiene Data'!G137)))</f>
        <v/>
      </c>
      <c r="DY143" s="297" t="str">
        <f ca="true">+IF(OFFSET('Hygiene Data'!$G$12,0,10*ROW('Hygiene Data'!G137))="","",OFFSET('Hygiene Data'!$G$12,0,10*ROW('Hygiene Data'!G137)))</f>
        <v/>
      </c>
      <c r="DZ143" s="297" t="str">
        <f ca="true">+IF(OFFSET('Hygiene Data'!$G$13,0,10*ROW('Hygiene Data'!G137))="","",OFFSET('Hygiene Data'!$G$13,0,10*ROW('Hygiene Data'!G137)))</f>
        <v/>
      </c>
      <c r="EA143" s="297" t="str">
        <f ca="true">+IF(OFFSET('Hygiene Data'!$H$11,0,10*ROW('Hygiene Data'!H137))="","",OFFSET('Hygiene Data'!$H$11,0,10*ROW('Hygiene Data'!H137)))</f>
        <v/>
      </c>
      <c r="EB143" s="297" t="str">
        <f ca="true">+IF(OFFSET('Hygiene Data'!$H$12,0,10*ROW('Hygiene Data'!H137))="","",OFFSET('Hygiene Data'!$H$12,0,10*ROW('Hygiene Data'!H137)))</f>
        <v/>
      </c>
      <c r="EC143" s="297" t="str">
        <f ca="true">+IF(OFFSET('Hygiene Data'!$H$13,0,10*ROW('Hygiene Data'!H137))="","",OFFSET('Hygiene Data'!$H$13,0,10*ROW('Hygiene Data'!H137)))</f>
        <v/>
      </c>
      <c r="ED143" s="297" t="str">
        <f ca="true">+IF(OFFSET('Hygiene Data'!$I$11,0,10*ROW('Hygiene Data'!I137))="","",OFFSET('Hygiene Data'!$I$11,0,10*ROW('Hygiene Data'!I137)))</f>
        <v/>
      </c>
      <c r="EE143" s="297" t="str">
        <f ca="true">+IF(OFFSET('Hygiene Data'!$I$12,0,10*ROW('Hygiene Data'!I137))="","",OFFSET('Hygiene Data'!$I$12,0,10*ROW('Hygiene Data'!I137)))</f>
        <v/>
      </c>
      <c r="EF143" s="297"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53"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97"/>
      <c r="BS144" s="297" t="str">
        <f ca="true">+IF(OFFSET('Water Data'!$D$27,0,10*ROW('Water Data'!D138))="","",OFFSET('Water Data'!$D$27,0,10*ROW('Water Data'!D138)))</f>
        <v/>
      </c>
      <c r="BT144" s="297" t="str">
        <f ca="true">+IF(OFFSET('Water Data'!$D$28,0,10*ROW('Water Data'!D138))="","",OFFSET('Water Data'!$D$28,0,10*ROW('Water Data'!D138)))</f>
        <v/>
      </c>
      <c r="BU144" s="297" t="str">
        <f ca="true">+IF(OFFSET('Water Data'!$D$29,0,10*ROW('Water Data'!D138))="","",OFFSET('Water Data'!$D$29,0,10*ROW('Water Data'!D138)))</f>
        <v/>
      </c>
      <c r="BV144" s="297" t="str">
        <f ca="true">+IF(OFFSET('Water Data'!$E$27,0,10*ROW('Water Data'!E138))="","",OFFSET('Water Data'!$E$27,0,10*ROW('Water Data'!E138)))</f>
        <v/>
      </c>
      <c r="BW144" s="297" t="str">
        <f ca="true">+IF(OFFSET('Water Data'!$E$28,0,10*ROW('Water Data'!E138))="","",OFFSET('Water Data'!$E$28,0,10*ROW('Water Data'!E138)))</f>
        <v/>
      </c>
      <c r="BX144" s="297" t="str">
        <f ca="true">+IF(OFFSET('Water Data'!$E$29,0,10*ROW('Water Data'!E138))="","",OFFSET('Water Data'!$E$29,0,10*ROW('Water Data'!E138)))</f>
        <v/>
      </c>
      <c r="BY144" s="297" t="str">
        <f ca="true">+IF(OFFSET('Water Data'!$F$27,0,10*ROW('Water Data'!F138))="","",OFFSET('Water Data'!$F$27,0,10*ROW('Water Data'!F138)))</f>
        <v/>
      </c>
      <c r="BZ144" s="297" t="str">
        <f ca="true">+IF(OFFSET('Water Data'!$F$28,0,10*ROW('Water Data'!F138))="","",OFFSET('Water Data'!$F$28,0,10*ROW('Water Data'!F138)))</f>
        <v/>
      </c>
      <c r="CA144" s="297" t="str">
        <f ca="true">+IF(OFFSET('Water Data'!$F$29,0,10*ROW('Water Data'!F138))="","",OFFSET('Water Data'!$F$29,0,10*ROW('Water Data'!F138)))</f>
        <v/>
      </c>
      <c r="CB144" s="297" t="str">
        <f ca="true">+IF(OFFSET('Water Data'!$G$27,0,10*ROW('Water Data'!G138))="","",OFFSET('Water Data'!$G$27,0,10*ROW('Water Data'!G138)))</f>
        <v/>
      </c>
      <c r="CC144" s="297" t="str">
        <f ca="true">+IF(OFFSET('Water Data'!$G$28,0,10*ROW('Water Data'!G138))="","",OFFSET('Water Data'!$G$28,0,10*ROW('Water Data'!G138)))</f>
        <v/>
      </c>
      <c r="CD144" s="297" t="str">
        <f ca="true">+IF(OFFSET('Water Data'!$G$29,0,10*ROW('Water Data'!G138))="","",OFFSET('Water Data'!$G$29,0,10*ROW('Water Data'!G138)))</f>
        <v/>
      </c>
      <c r="CE144" s="297" t="str">
        <f ca="true">+IF(OFFSET('Water Data'!$H$27,0,10*ROW('Water Data'!H138))="","",OFFSET('Water Data'!$H$27,0,10*ROW('Water Data'!H138)))</f>
        <v/>
      </c>
      <c r="CF144" s="297" t="str">
        <f ca="true">+IF(OFFSET('Water Data'!$H$28,0,10*ROW('Water Data'!H138))="","",OFFSET('Water Data'!$H$28,0,10*ROW('Water Data'!H138)))</f>
        <v/>
      </c>
      <c r="CG144" s="297" t="str">
        <f ca="true">+IF(OFFSET('Water Data'!$H$29,0,10*ROW('Water Data'!H138))="","",OFFSET('Water Data'!$H$29,0,10*ROW('Water Data'!H138)))</f>
        <v/>
      </c>
      <c r="CH144" s="297" t="str">
        <f ca="true">+IF(OFFSET('Water Data'!$I$27,0,10*ROW('Water Data'!I138))="","",OFFSET('Water Data'!$I$27,0,10*ROW('Water Data'!I138)))</f>
        <v/>
      </c>
      <c r="CI144" s="297" t="str">
        <f ca="true">+IF(OFFSET('Water Data'!$I$28,0,10*ROW('Water Data'!I138))="","",OFFSET('Water Data'!$I$28,0,10*ROW('Water Data'!I138)))</f>
        <v/>
      </c>
      <c r="CJ144" s="297" t="str">
        <f ca="true">+IF(OFFSET('Water Data'!$I$29,0,10*ROW('Water Data'!I138))="","",OFFSET('Water Data'!$I$29,0,10*ROW('Water Data'!I138)))</f>
        <v/>
      </c>
      <c r="CK144" s="297" t="str">
        <f ca="true">+IF(OFFSET('Sanitation Data'!$D$28,0,10*ROW('Sanitation Data'!D138))="","",OFFSET('Sanitation Data'!$D$28,0,10*ROW('Sanitation Data'!D138)))</f>
        <v/>
      </c>
      <c r="CL144" s="297" t="str">
        <f ca="true">+IF(OFFSET('Sanitation Data'!$D$29,0,10*ROW('Sanitation Data'!D138))="","",OFFSET('Sanitation Data'!$D$29,0,10*ROW('Sanitation Data'!D138)))</f>
        <v/>
      </c>
      <c r="CM144" s="297" t="str">
        <f ca="true">+IF(OFFSET('Sanitation Data'!$D$30,0,10*ROW('Sanitation Data'!D138))="","",OFFSET('Sanitation Data'!$D$30,0,10*ROW('Sanitation Data'!D138)))</f>
        <v/>
      </c>
      <c r="CN144" s="297" t="str">
        <f ca="true">+IF(OFFSET('Sanitation Data'!$D$31,0,10*ROW('Sanitation Data'!D138))="","",OFFSET('Sanitation Data'!$D$31,0,10*ROW('Sanitation Data'!D138)))</f>
        <v/>
      </c>
      <c r="CO144" s="297" t="str">
        <f ca="true">+IF(OFFSET('Sanitation Data'!$D$32,0,10*ROW('Sanitation Data'!D138))="","",OFFSET('Sanitation Data'!$D$32,0,10*ROW('Sanitation Data'!D138)))</f>
        <v/>
      </c>
      <c r="CP144" s="297" t="str">
        <f ca="true">+IF(OFFSET('Sanitation Data'!$E$28,0,10*ROW('Sanitation Data'!E138))="","",OFFSET('Sanitation Data'!$E$28,0,10*ROW('Sanitation Data'!E138)))</f>
        <v/>
      </c>
      <c r="CQ144" s="297" t="str">
        <f ca="true">+IF(OFFSET('Sanitation Data'!$E$29,0,10*ROW('Sanitation Data'!E138))="","",OFFSET('Sanitation Data'!$E$29,0,10*ROW('Sanitation Data'!E138)))</f>
        <v/>
      </c>
      <c r="CR144" s="297" t="str">
        <f ca="true">+IF(OFFSET('Sanitation Data'!$E$30,0,10*ROW('Sanitation Data'!E138))="","",OFFSET('Sanitation Data'!$E$30,0,10*ROW('Sanitation Data'!E138)))</f>
        <v/>
      </c>
      <c r="CS144" s="297" t="str">
        <f ca="true">+IF(OFFSET('Sanitation Data'!$E$31,0,10*ROW('Sanitation Data'!E138))="","",OFFSET('Sanitation Data'!$E$31,0,10*ROW('Sanitation Data'!E138)))</f>
        <v/>
      </c>
      <c r="CT144" s="297" t="str">
        <f ca="true">+IF(OFFSET('Sanitation Data'!$E$32,0,10*ROW('Sanitation Data'!E138))="","",OFFSET('Sanitation Data'!$E$32,0,10*ROW('Sanitation Data'!E138)))</f>
        <v/>
      </c>
      <c r="CU144" s="297" t="str">
        <f ca="true">+IF(OFFSET('Sanitation Data'!$F$28,0,10*ROW('Sanitation Data'!F138))="","",OFFSET('Sanitation Data'!$F$28,0,10*ROW('Sanitation Data'!F138)))</f>
        <v/>
      </c>
      <c r="CV144" s="297" t="str">
        <f ca="true">+IF(OFFSET('Sanitation Data'!$F$29,0,10*ROW('Sanitation Data'!F138))="","",OFFSET('Sanitation Data'!$F$29,0,10*ROW('Sanitation Data'!F138)))</f>
        <v/>
      </c>
      <c r="CW144" s="297" t="str">
        <f ca="true">+IF(OFFSET('Sanitation Data'!$F$30,0,10*ROW('Sanitation Data'!F138))="","",OFFSET('Sanitation Data'!$F$30,0,10*ROW('Sanitation Data'!F138)))</f>
        <v/>
      </c>
      <c r="CX144" s="297" t="str">
        <f ca="true">+IF(OFFSET('Sanitation Data'!$F$31,0,10*ROW('Sanitation Data'!F138))="","",OFFSET('Sanitation Data'!$F$31,0,10*ROW('Sanitation Data'!F138)))</f>
        <v/>
      </c>
      <c r="CY144" s="297" t="str">
        <f ca="true">+IF(OFFSET('Sanitation Data'!$F$32,0,10*ROW('Sanitation Data'!F138))="","",OFFSET('Sanitation Data'!$F$32,0,10*ROW('Sanitation Data'!F138)))</f>
        <v/>
      </c>
      <c r="CZ144" s="297" t="str">
        <f ca="true">+IF(OFFSET('Sanitation Data'!$G$28,0,10*ROW('Sanitation Data'!G138))="","",OFFSET('Sanitation Data'!$G$28,0,10*ROW('Sanitation Data'!G138)))</f>
        <v/>
      </c>
      <c r="DA144" s="297" t="str">
        <f ca="true">+IF(OFFSET('Sanitation Data'!$G$29,0,10*ROW('Sanitation Data'!G138))="","",OFFSET('Sanitation Data'!$G$29,0,10*ROW('Sanitation Data'!G138)))</f>
        <v/>
      </c>
      <c r="DB144" s="297" t="str">
        <f ca="true">+IF(OFFSET('Sanitation Data'!$G$30,0,10*ROW('Sanitation Data'!G138))="","",OFFSET('Sanitation Data'!$G$30,0,10*ROW('Sanitation Data'!G138)))</f>
        <v/>
      </c>
      <c r="DC144" s="297" t="str">
        <f ca="true">+IF(OFFSET('Sanitation Data'!$G$31,0,10*ROW('Sanitation Data'!G138))="","",OFFSET('Sanitation Data'!$G$31,0,10*ROW('Sanitation Data'!G138)))</f>
        <v/>
      </c>
      <c r="DD144" s="297" t="str">
        <f ca="true">+IF(OFFSET('Sanitation Data'!$G$32,0,10*ROW('Sanitation Data'!G138))="","",OFFSET('Sanitation Data'!$G$32,0,10*ROW('Sanitation Data'!G138)))</f>
        <v/>
      </c>
      <c r="DE144" s="297" t="str">
        <f ca="true">+IF(OFFSET('Sanitation Data'!$H$28,0,10*ROW('Sanitation Data'!H138))="","",OFFSET('Sanitation Data'!$H$28,0,10*ROW('Sanitation Data'!H138)))</f>
        <v/>
      </c>
      <c r="DF144" s="297" t="str">
        <f ca="true">+IF(OFFSET('Sanitation Data'!$H$29,0,10*ROW('Sanitation Data'!H138))="","",OFFSET('Sanitation Data'!$H$29,0,10*ROW('Sanitation Data'!H138)))</f>
        <v/>
      </c>
      <c r="DG144" s="297" t="str">
        <f ca="true">+IF(OFFSET('Sanitation Data'!$H$30,0,10*ROW('Sanitation Data'!H138))="","",OFFSET('Sanitation Data'!$H$30,0,10*ROW('Sanitation Data'!H138)))</f>
        <v/>
      </c>
      <c r="DH144" s="297" t="str">
        <f ca="true">+IF(OFFSET('Sanitation Data'!$H$31,0,10*ROW('Sanitation Data'!H138))="","",OFFSET('Sanitation Data'!$H$31,0,10*ROW('Sanitation Data'!H138)))</f>
        <v/>
      </c>
      <c r="DI144" s="297" t="str">
        <f ca="true">+IF(OFFSET('Sanitation Data'!$H$32,0,10*ROW('Sanitation Data'!H138))="","",OFFSET('Sanitation Data'!$H$32,0,10*ROW('Sanitation Data'!H138)))</f>
        <v/>
      </c>
      <c r="DJ144" s="297" t="str">
        <f ca="true">+IF(OFFSET('Sanitation Data'!$I$28,0,10*ROW('Sanitation Data'!I138))="","",OFFSET('Sanitation Data'!$I$28,0,10*ROW('Sanitation Data'!I138)))</f>
        <v/>
      </c>
      <c r="DK144" s="297" t="str">
        <f ca="true">+IF(OFFSET('Sanitation Data'!$I$29,0,10*ROW('Sanitation Data'!I138))="","",OFFSET('Sanitation Data'!$I$29,0,10*ROW('Sanitation Data'!I138)))</f>
        <v/>
      </c>
      <c r="DL144" s="297" t="str">
        <f ca="true">+IF(OFFSET('Sanitation Data'!$I$30,0,10*ROW('Sanitation Data'!I138))="","",OFFSET('Sanitation Data'!$I$30,0,10*ROW('Sanitation Data'!I138)))</f>
        <v/>
      </c>
      <c r="DM144" s="297" t="str">
        <f ca="true">+IF(OFFSET('Sanitation Data'!$I$31,0,10*ROW('Sanitation Data'!I138))="","",OFFSET('Sanitation Data'!$I$31,0,10*ROW('Sanitation Data'!I138)))</f>
        <v/>
      </c>
      <c r="DN144" s="297" t="str">
        <f ca="true">+IF(OFFSET('Sanitation Data'!$I$32,0,10*ROW('Sanitation Data'!I138))="","",OFFSET('Sanitation Data'!$I$32,0,10*ROW('Sanitation Data'!I138)))</f>
        <v/>
      </c>
      <c r="DO144" s="297" t="str">
        <f ca="true">+IF(OFFSET('Hygiene Data'!$D$11,0,10*ROW('Hygiene Data'!D138))="","",OFFSET('Hygiene Data'!$D$11,0,10*ROW('Hygiene Data'!D138)))</f>
        <v/>
      </c>
      <c r="DP144" s="297" t="str">
        <f ca="true">+IF(OFFSET('Hygiene Data'!$D$12,0,10*ROW('Hygiene Data'!D138))="","",OFFSET('Hygiene Data'!$D$12,0,10*ROW('Hygiene Data'!D138)))</f>
        <v/>
      </c>
      <c r="DQ144" s="297" t="str">
        <f ca="true">+IF(OFFSET('Hygiene Data'!$D$13,0,10*ROW('Hygiene Data'!D138))="","",OFFSET('Hygiene Data'!$D$13,0,10*ROW('Hygiene Data'!D138)))</f>
        <v/>
      </c>
      <c r="DR144" s="297" t="str">
        <f ca="true">+IF(OFFSET('Hygiene Data'!$E$11,0,10*ROW('Hygiene Data'!E138))="","",OFFSET('Hygiene Data'!$E$11,0,10*ROW('Hygiene Data'!E138)))</f>
        <v/>
      </c>
      <c r="DS144" s="297" t="str">
        <f ca="true">+IF(OFFSET('Hygiene Data'!$E$12,0,10*ROW('Hygiene Data'!E138))="","",OFFSET('Hygiene Data'!$E$12,0,10*ROW('Hygiene Data'!E138)))</f>
        <v/>
      </c>
      <c r="DT144" s="297" t="str">
        <f ca="true">+IF(OFFSET('Hygiene Data'!$E$13,0,10*ROW('Hygiene Data'!E138))="","",OFFSET('Hygiene Data'!$E$13,0,10*ROW('Hygiene Data'!E138)))</f>
        <v/>
      </c>
      <c r="DU144" s="297" t="str">
        <f ca="true">+IF(OFFSET('Hygiene Data'!$F$11,0,10*ROW('Hygiene Data'!F138))="","",OFFSET('Hygiene Data'!$F$11,0,10*ROW('Hygiene Data'!F138)))</f>
        <v/>
      </c>
      <c r="DV144" s="297" t="str">
        <f ca="true">+IF(OFFSET('Hygiene Data'!$F$12,0,10*ROW('Hygiene Data'!F138))="","",OFFSET('Hygiene Data'!$F$12,0,10*ROW('Hygiene Data'!F138)))</f>
        <v/>
      </c>
      <c r="DW144" s="297" t="str">
        <f ca="true">+IF(OFFSET('Hygiene Data'!$F$13,0,10*ROW('Hygiene Data'!F138))="","",OFFSET('Hygiene Data'!$F$13,0,10*ROW('Hygiene Data'!F138)))</f>
        <v/>
      </c>
      <c r="DX144" s="297" t="str">
        <f ca="true">+IF(OFFSET('Hygiene Data'!$G$11,0,10*ROW('Hygiene Data'!G138))="","",OFFSET('Hygiene Data'!$G$11,0,10*ROW('Hygiene Data'!G138)))</f>
        <v/>
      </c>
      <c r="DY144" s="297" t="str">
        <f ca="true">+IF(OFFSET('Hygiene Data'!$G$12,0,10*ROW('Hygiene Data'!G138))="","",OFFSET('Hygiene Data'!$G$12,0,10*ROW('Hygiene Data'!G138)))</f>
        <v/>
      </c>
      <c r="DZ144" s="297" t="str">
        <f ca="true">+IF(OFFSET('Hygiene Data'!$G$13,0,10*ROW('Hygiene Data'!G138))="","",OFFSET('Hygiene Data'!$G$13,0,10*ROW('Hygiene Data'!G138)))</f>
        <v/>
      </c>
      <c r="EA144" s="297" t="str">
        <f ca="true">+IF(OFFSET('Hygiene Data'!$H$11,0,10*ROW('Hygiene Data'!H138))="","",OFFSET('Hygiene Data'!$H$11,0,10*ROW('Hygiene Data'!H138)))</f>
        <v/>
      </c>
      <c r="EB144" s="297" t="str">
        <f ca="true">+IF(OFFSET('Hygiene Data'!$H$12,0,10*ROW('Hygiene Data'!H138))="","",OFFSET('Hygiene Data'!$H$12,0,10*ROW('Hygiene Data'!H138)))</f>
        <v/>
      </c>
      <c r="EC144" s="297" t="str">
        <f ca="true">+IF(OFFSET('Hygiene Data'!$H$13,0,10*ROW('Hygiene Data'!H138))="","",OFFSET('Hygiene Data'!$H$13,0,10*ROW('Hygiene Data'!H138)))</f>
        <v/>
      </c>
      <c r="ED144" s="297" t="str">
        <f ca="true">+IF(OFFSET('Hygiene Data'!$I$11,0,10*ROW('Hygiene Data'!I138))="","",OFFSET('Hygiene Data'!$I$11,0,10*ROW('Hygiene Data'!I138)))</f>
        <v/>
      </c>
      <c r="EE144" s="297" t="str">
        <f ca="true">+IF(OFFSET('Hygiene Data'!$I$12,0,10*ROW('Hygiene Data'!I138))="","",OFFSET('Hygiene Data'!$I$12,0,10*ROW('Hygiene Data'!I138)))</f>
        <v/>
      </c>
      <c r="EF144" s="297"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53"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97"/>
      <c r="BS145" s="297" t="str">
        <f ca="true">+IF(OFFSET('Water Data'!$D$27,0,10*ROW('Water Data'!D139))="","",OFFSET('Water Data'!$D$27,0,10*ROW('Water Data'!D139)))</f>
        <v/>
      </c>
      <c r="BT145" s="297" t="str">
        <f ca="true">+IF(OFFSET('Water Data'!$D$28,0,10*ROW('Water Data'!D139))="","",OFFSET('Water Data'!$D$28,0,10*ROW('Water Data'!D139)))</f>
        <v/>
      </c>
      <c r="BU145" s="297" t="str">
        <f ca="true">+IF(OFFSET('Water Data'!$D$29,0,10*ROW('Water Data'!D139))="","",OFFSET('Water Data'!$D$29,0,10*ROW('Water Data'!D139)))</f>
        <v/>
      </c>
      <c r="BV145" s="297" t="str">
        <f ca="true">+IF(OFFSET('Water Data'!$E$27,0,10*ROW('Water Data'!E139))="","",OFFSET('Water Data'!$E$27,0,10*ROW('Water Data'!E139)))</f>
        <v/>
      </c>
      <c r="BW145" s="297" t="str">
        <f ca="true">+IF(OFFSET('Water Data'!$E$28,0,10*ROW('Water Data'!E139))="","",OFFSET('Water Data'!$E$28,0,10*ROW('Water Data'!E139)))</f>
        <v/>
      </c>
      <c r="BX145" s="297" t="str">
        <f ca="true">+IF(OFFSET('Water Data'!$E$29,0,10*ROW('Water Data'!E139))="","",OFFSET('Water Data'!$E$29,0,10*ROW('Water Data'!E139)))</f>
        <v/>
      </c>
      <c r="BY145" s="297" t="str">
        <f ca="true">+IF(OFFSET('Water Data'!$F$27,0,10*ROW('Water Data'!F139))="","",OFFSET('Water Data'!$F$27,0,10*ROW('Water Data'!F139)))</f>
        <v/>
      </c>
      <c r="BZ145" s="297" t="str">
        <f ca="true">+IF(OFFSET('Water Data'!$F$28,0,10*ROW('Water Data'!F139))="","",OFFSET('Water Data'!$F$28,0,10*ROW('Water Data'!F139)))</f>
        <v/>
      </c>
      <c r="CA145" s="297" t="str">
        <f ca="true">+IF(OFFSET('Water Data'!$F$29,0,10*ROW('Water Data'!F139))="","",OFFSET('Water Data'!$F$29,0,10*ROW('Water Data'!F139)))</f>
        <v/>
      </c>
      <c r="CB145" s="297" t="str">
        <f ca="true">+IF(OFFSET('Water Data'!$G$27,0,10*ROW('Water Data'!G139))="","",OFFSET('Water Data'!$G$27,0,10*ROW('Water Data'!G139)))</f>
        <v/>
      </c>
      <c r="CC145" s="297" t="str">
        <f ca="true">+IF(OFFSET('Water Data'!$G$28,0,10*ROW('Water Data'!G139))="","",OFFSET('Water Data'!$G$28,0,10*ROW('Water Data'!G139)))</f>
        <v/>
      </c>
      <c r="CD145" s="297" t="str">
        <f ca="true">+IF(OFFSET('Water Data'!$G$29,0,10*ROW('Water Data'!G139))="","",OFFSET('Water Data'!$G$29,0,10*ROW('Water Data'!G139)))</f>
        <v/>
      </c>
      <c r="CE145" s="297" t="str">
        <f ca="true">+IF(OFFSET('Water Data'!$H$27,0,10*ROW('Water Data'!H139))="","",OFFSET('Water Data'!$H$27,0,10*ROW('Water Data'!H139)))</f>
        <v/>
      </c>
      <c r="CF145" s="297" t="str">
        <f ca="true">+IF(OFFSET('Water Data'!$H$28,0,10*ROW('Water Data'!H139))="","",OFFSET('Water Data'!$H$28,0,10*ROW('Water Data'!H139)))</f>
        <v/>
      </c>
      <c r="CG145" s="297" t="str">
        <f ca="true">+IF(OFFSET('Water Data'!$H$29,0,10*ROW('Water Data'!H139))="","",OFFSET('Water Data'!$H$29,0,10*ROW('Water Data'!H139)))</f>
        <v/>
      </c>
      <c r="CH145" s="297" t="str">
        <f ca="true">+IF(OFFSET('Water Data'!$I$27,0,10*ROW('Water Data'!I139))="","",OFFSET('Water Data'!$I$27,0,10*ROW('Water Data'!I139)))</f>
        <v/>
      </c>
      <c r="CI145" s="297" t="str">
        <f ca="true">+IF(OFFSET('Water Data'!$I$28,0,10*ROW('Water Data'!I139))="","",OFFSET('Water Data'!$I$28,0,10*ROW('Water Data'!I139)))</f>
        <v/>
      </c>
      <c r="CJ145" s="297" t="str">
        <f ca="true">+IF(OFFSET('Water Data'!$I$29,0,10*ROW('Water Data'!I139))="","",OFFSET('Water Data'!$I$29,0,10*ROW('Water Data'!I139)))</f>
        <v/>
      </c>
      <c r="CK145" s="297" t="str">
        <f ca="true">+IF(OFFSET('Sanitation Data'!$D$28,0,10*ROW('Sanitation Data'!D139))="","",OFFSET('Sanitation Data'!$D$28,0,10*ROW('Sanitation Data'!D139)))</f>
        <v/>
      </c>
      <c r="CL145" s="297" t="str">
        <f ca="true">+IF(OFFSET('Sanitation Data'!$D$29,0,10*ROW('Sanitation Data'!D139))="","",OFFSET('Sanitation Data'!$D$29,0,10*ROW('Sanitation Data'!D139)))</f>
        <v/>
      </c>
      <c r="CM145" s="297" t="str">
        <f ca="true">+IF(OFFSET('Sanitation Data'!$D$30,0,10*ROW('Sanitation Data'!D139))="","",OFFSET('Sanitation Data'!$D$30,0,10*ROW('Sanitation Data'!D139)))</f>
        <v/>
      </c>
      <c r="CN145" s="297" t="str">
        <f ca="true">+IF(OFFSET('Sanitation Data'!$D$31,0,10*ROW('Sanitation Data'!D139))="","",OFFSET('Sanitation Data'!$D$31,0,10*ROW('Sanitation Data'!D139)))</f>
        <v/>
      </c>
      <c r="CO145" s="297" t="str">
        <f ca="true">+IF(OFFSET('Sanitation Data'!$D$32,0,10*ROW('Sanitation Data'!D139))="","",OFFSET('Sanitation Data'!$D$32,0,10*ROW('Sanitation Data'!D139)))</f>
        <v/>
      </c>
      <c r="CP145" s="297" t="str">
        <f ca="true">+IF(OFFSET('Sanitation Data'!$E$28,0,10*ROW('Sanitation Data'!E139))="","",OFFSET('Sanitation Data'!$E$28,0,10*ROW('Sanitation Data'!E139)))</f>
        <v/>
      </c>
      <c r="CQ145" s="297" t="str">
        <f ca="true">+IF(OFFSET('Sanitation Data'!$E$29,0,10*ROW('Sanitation Data'!E139))="","",OFFSET('Sanitation Data'!$E$29,0,10*ROW('Sanitation Data'!E139)))</f>
        <v/>
      </c>
      <c r="CR145" s="297" t="str">
        <f ca="true">+IF(OFFSET('Sanitation Data'!$E$30,0,10*ROW('Sanitation Data'!E139))="","",OFFSET('Sanitation Data'!$E$30,0,10*ROW('Sanitation Data'!E139)))</f>
        <v/>
      </c>
      <c r="CS145" s="297" t="str">
        <f ca="true">+IF(OFFSET('Sanitation Data'!$E$31,0,10*ROW('Sanitation Data'!E139))="","",OFFSET('Sanitation Data'!$E$31,0,10*ROW('Sanitation Data'!E139)))</f>
        <v/>
      </c>
      <c r="CT145" s="297" t="str">
        <f ca="true">+IF(OFFSET('Sanitation Data'!$E$32,0,10*ROW('Sanitation Data'!E139))="","",OFFSET('Sanitation Data'!$E$32,0,10*ROW('Sanitation Data'!E139)))</f>
        <v/>
      </c>
      <c r="CU145" s="297" t="str">
        <f ca="true">+IF(OFFSET('Sanitation Data'!$F$28,0,10*ROW('Sanitation Data'!F139))="","",OFFSET('Sanitation Data'!$F$28,0,10*ROW('Sanitation Data'!F139)))</f>
        <v/>
      </c>
      <c r="CV145" s="297" t="str">
        <f ca="true">+IF(OFFSET('Sanitation Data'!$F$29,0,10*ROW('Sanitation Data'!F139))="","",OFFSET('Sanitation Data'!$F$29,0,10*ROW('Sanitation Data'!F139)))</f>
        <v/>
      </c>
      <c r="CW145" s="297" t="str">
        <f ca="true">+IF(OFFSET('Sanitation Data'!$F$30,0,10*ROW('Sanitation Data'!F139))="","",OFFSET('Sanitation Data'!$F$30,0,10*ROW('Sanitation Data'!F139)))</f>
        <v/>
      </c>
      <c r="CX145" s="297" t="str">
        <f ca="true">+IF(OFFSET('Sanitation Data'!$F$31,0,10*ROW('Sanitation Data'!F139))="","",OFFSET('Sanitation Data'!$F$31,0,10*ROW('Sanitation Data'!F139)))</f>
        <v/>
      </c>
      <c r="CY145" s="297" t="str">
        <f ca="true">+IF(OFFSET('Sanitation Data'!$F$32,0,10*ROW('Sanitation Data'!F139))="","",OFFSET('Sanitation Data'!$F$32,0,10*ROW('Sanitation Data'!F139)))</f>
        <v/>
      </c>
      <c r="CZ145" s="297" t="str">
        <f ca="true">+IF(OFFSET('Sanitation Data'!$G$28,0,10*ROW('Sanitation Data'!G139))="","",OFFSET('Sanitation Data'!$G$28,0,10*ROW('Sanitation Data'!G139)))</f>
        <v/>
      </c>
      <c r="DA145" s="297" t="str">
        <f ca="true">+IF(OFFSET('Sanitation Data'!$G$29,0,10*ROW('Sanitation Data'!G139))="","",OFFSET('Sanitation Data'!$G$29,0,10*ROW('Sanitation Data'!G139)))</f>
        <v/>
      </c>
      <c r="DB145" s="297" t="str">
        <f ca="true">+IF(OFFSET('Sanitation Data'!$G$30,0,10*ROW('Sanitation Data'!G139))="","",OFFSET('Sanitation Data'!$G$30,0,10*ROW('Sanitation Data'!G139)))</f>
        <v/>
      </c>
      <c r="DC145" s="297" t="str">
        <f ca="true">+IF(OFFSET('Sanitation Data'!$G$31,0,10*ROW('Sanitation Data'!G139))="","",OFFSET('Sanitation Data'!$G$31,0,10*ROW('Sanitation Data'!G139)))</f>
        <v/>
      </c>
      <c r="DD145" s="297" t="str">
        <f ca="true">+IF(OFFSET('Sanitation Data'!$G$32,0,10*ROW('Sanitation Data'!G139))="","",OFFSET('Sanitation Data'!$G$32,0,10*ROW('Sanitation Data'!G139)))</f>
        <v/>
      </c>
      <c r="DE145" s="297" t="str">
        <f ca="true">+IF(OFFSET('Sanitation Data'!$H$28,0,10*ROW('Sanitation Data'!H139))="","",OFFSET('Sanitation Data'!$H$28,0,10*ROW('Sanitation Data'!H139)))</f>
        <v/>
      </c>
      <c r="DF145" s="297" t="str">
        <f ca="true">+IF(OFFSET('Sanitation Data'!$H$29,0,10*ROW('Sanitation Data'!H139))="","",OFFSET('Sanitation Data'!$H$29,0,10*ROW('Sanitation Data'!H139)))</f>
        <v/>
      </c>
      <c r="DG145" s="297" t="str">
        <f ca="true">+IF(OFFSET('Sanitation Data'!$H$30,0,10*ROW('Sanitation Data'!H139))="","",OFFSET('Sanitation Data'!$H$30,0,10*ROW('Sanitation Data'!H139)))</f>
        <v/>
      </c>
      <c r="DH145" s="297" t="str">
        <f ca="true">+IF(OFFSET('Sanitation Data'!$H$31,0,10*ROW('Sanitation Data'!H139))="","",OFFSET('Sanitation Data'!$H$31,0,10*ROW('Sanitation Data'!H139)))</f>
        <v/>
      </c>
      <c r="DI145" s="297" t="str">
        <f ca="true">+IF(OFFSET('Sanitation Data'!$H$32,0,10*ROW('Sanitation Data'!H139))="","",OFFSET('Sanitation Data'!$H$32,0,10*ROW('Sanitation Data'!H139)))</f>
        <v/>
      </c>
      <c r="DJ145" s="297" t="str">
        <f ca="true">+IF(OFFSET('Sanitation Data'!$I$28,0,10*ROW('Sanitation Data'!I139))="","",OFFSET('Sanitation Data'!$I$28,0,10*ROW('Sanitation Data'!I139)))</f>
        <v/>
      </c>
      <c r="DK145" s="297" t="str">
        <f ca="true">+IF(OFFSET('Sanitation Data'!$I$29,0,10*ROW('Sanitation Data'!I139))="","",OFFSET('Sanitation Data'!$I$29,0,10*ROW('Sanitation Data'!I139)))</f>
        <v/>
      </c>
      <c r="DL145" s="297" t="str">
        <f ca="true">+IF(OFFSET('Sanitation Data'!$I$30,0,10*ROW('Sanitation Data'!I139))="","",OFFSET('Sanitation Data'!$I$30,0,10*ROW('Sanitation Data'!I139)))</f>
        <v/>
      </c>
      <c r="DM145" s="297" t="str">
        <f ca="true">+IF(OFFSET('Sanitation Data'!$I$31,0,10*ROW('Sanitation Data'!I139))="","",OFFSET('Sanitation Data'!$I$31,0,10*ROW('Sanitation Data'!I139)))</f>
        <v/>
      </c>
      <c r="DN145" s="297" t="str">
        <f ca="true">+IF(OFFSET('Sanitation Data'!$I$32,0,10*ROW('Sanitation Data'!I139))="","",OFFSET('Sanitation Data'!$I$32,0,10*ROW('Sanitation Data'!I139)))</f>
        <v/>
      </c>
      <c r="DO145" s="297" t="str">
        <f ca="true">+IF(OFFSET('Hygiene Data'!$D$11,0,10*ROW('Hygiene Data'!D139))="","",OFFSET('Hygiene Data'!$D$11,0,10*ROW('Hygiene Data'!D139)))</f>
        <v/>
      </c>
      <c r="DP145" s="297" t="str">
        <f ca="true">+IF(OFFSET('Hygiene Data'!$D$12,0,10*ROW('Hygiene Data'!D139))="","",OFFSET('Hygiene Data'!$D$12,0,10*ROW('Hygiene Data'!D139)))</f>
        <v/>
      </c>
      <c r="DQ145" s="297" t="str">
        <f ca="true">+IF(OFFSET('Hygiene Data'!$D$13,0,10*ROW('Hygiene Data'!D139))="","",OFFSET('Hygiene Data'!$D$13,0,10*ROW('Hygiene Data'!D139)))</f>
        <v/>
      </c>
      <c r="DR145" s="297" t="str">
        <f ca="true">+IF(OFFSET('Hygiene Data'!$E$11,0,10*ROW('Hygiene Data'!E139))="","",OFFSET('Hygiene Data'!$E$11,0,10*ROW('Hygiene Data'!E139)))</f>
        <v/>
      </c>
      <c r="DS145" s="297" t="str">
        <f ca="true">+IF(OFFSET('Hygiene Data'!$E$12,0,10*ROW('Hygiene Data'!E139))="","",OFFSET('Hygiene Data'!$E$12,0,10*ROW('Hygiene Data'!E139)))</f>
        <v/>
      </c>
      <c r="DT145" s="297" t="str">
        <f ca="true">+IF(OFFSET('Hygiene Data'!$E$13,0,10*ROW('Hygiene Data'!E139))="","",OFFSET('Hygiene Data'!$E$13,0,10*ROW('Hygiene Data'!E139)))</f>
        <v/>
      </c>
      <c r="DU145" s="297" t="str">
        <f ca="true">+IF(OFFSET('Hygiene Data'!$F$11,0,10*ROW('Hygiene Data'!F139))="","",OFFSET('Hygiene Data'!$F$11,0,10*ROW('Hygiene Data'!F139)))</f>
        <v/>
      </c>
      <c r="DV145" s="297" t="str">
        <f ca="true">+IF(OFFSET('Hygiene Data'!$F$12,0,10*ROW('Hygiene Data'!F139))="","",OFFSET('Hygiene Data'!$F$12,0,10*ROW('Hygiene Data'!F139)))</f>
        <v/>
      </c>
      <c r="DW145" s="297" t="str">
        <f ca="true">+IF(OFFSET('Hygiene Data'!$F$13,0,10*ROW('Hygiene Data'!F139))="","",OFFSET('Hygiene Data'!$F$13,0,10*ROW('Hygiene Data'!F139)))</f>
        <v/>
      </c>
      <c r="DX145" s="297" t="str">
        <f ca="true">+IF(OFFSET('Hygiene Data'!$G$11,0,10*ROW('Hygiene Data'!G139))="","",OFFSET('Hygiene Data'!$G$11,0,10*ROW('Hygiene Data'!G139)))</f>
        <v/>
      </c>
      <c r="DY145" s="297" t="str">
        <f ca="true">+IF(OFFSET('Hygiene Data'!$G$12,0,10*ROW('Hygiene Data'!G139))="","",OFFSET('Hygiene Data'!$G$12,0,10*ROW('Hygiene Data'!G139)))</f>
        <v/>
      </c>
      <c r="DZ145" s="297" t="str">
        <f ca="true">+IF(OFFSET('Hygiene Data'!$G$13,0,10*ROW('Hygiene Data'!G139))="","",OFFSET('Hygiene Data'!$G$13,0,10*ROW('Hygiene Data'!G139)))</f>
        <v/>
      </c>
      <c r="EA145" s="297" t="str">
        <f ca="true">+IF(OFFSET('Hygiene Data'!$H$11,0,10*ROW('Hygiene Data'!H139))="","",OFFSET('Hygiene Data'!$H$11,0,10*ROW('Hygiene Data'!H139)))</f>
        <v/>
      </c>
      <c r="EB145" s="297" t="str">
        <f ca="true">+IF(OFFSET('Hygiene Data'!$H$12,0,10*ROW('Hygiene Data'!H139))="","",OFFSET('Hygiene Data'!$H$12,0,10*ROW('Hygiene Data'!H139)))</f>
        <v/>
      </c>
      <c r="EC145" s="297" t="str">
        <f ca="true">+IF(OFFSET('Hygiene Data'!$H$13,0,10*ROW('Hygiene Data'!H139))="","",OFFSET('Hygiene Data'!$H$13,0,10*ROW('Hygiene Data'!H139)))</f>
        <v/>
      </c>
      <c r="ED145" s="297" t="str">
        <f ca="true">+IF(OFFSET('Hygiene Data'!$I$11,0,10*ROW('Hygiene Data'!I139))="","",OFFSET('Hygiene Data'!$I$11,0,10*ROW('Hygiene Data'!I139)))</f>
        <v/>
      </c>
      <c r="EE145" s="297" t="str">
        <f ca="true">+IF(OFFSET('Hygiene Data'!$I$12,0,10*ROW('Hygiene Data'!I139))="","",OFFSET('Hygiene Data'!$I$12,0,10*ROW('Hygiene Data'!I139)))</f>
        <v/>
      </c>
      <c r="EF145" s="297"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53"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97"/>
      <c r="BS146" s="297" t="str">
        <f ca="true">+IF(OFFSET('Water Data'!$D$27,0,10*ROW('Water Data'!D140))="","",OFFSET('Water Data'!$D$27,0,10*ROW('Water Data'!D140)))</f>
        <v/>
      </c>
      <c r="BT146" s="297" t="str">
        <f ca="true">+IF(OFFSET('Water Data'!$D$28,0,10*ROW('Water Data'!D140))="","",OFFSET('Water Data'!$D$28,0,10*ROW('Water Data'!D140)))</f>
        <v/>
      </c>
      <c r="BU146" s="297" t="str">
        <f ca="true">+IF(OFFSET('Water Data'!$D$29,0,10*ROW('Water Data'!D140))="","",OFFSET('Water Data'!$D$29,0,10*ROW('Water Data'!D140)))</f>
        <v/>
      </c>
      <c r="BV146" s="297" t="str">
        <f ca="true">+IF(OFFSET('Water Data'!$E$27,0,10*ROW('Water Data'!E140))="","",OFFSET('Water Data'!$E$27,0,10*ROW('Water Data'!E140)))</f>
        <v/>
      </c>
      <c r="BW146" s="297" t="str">
        <f ca="true">+IF(OFFSET('Water Data'!$E$28,0,10*ROW('Water Data'!E140))="","",OFFSET('Water Data'!$E$28,0,10*ROW('Water Data'!E140)))</f>
        <v/>
      </c>
      <c r="BX146" s="297" t="str">
        <f ca="true">+IF(OFFSET('Water Data'!$E$29,0,10*ROW('Water Data'!E140))="","",OFFSET('Water Data'!$E$29,0,10*ROW('Water Data'!E140)))</f>
        <v/>
      </c>
      <c r="BY146" s="297" t="str">
        <f ca="true">+IF(OFFSET('Water Data'!$F$27,0,10*ROW('Water Data'!F140))="","",OFFSET('Water Data'!$F$27,0,10*ROW('Water Data'!F140)))</f>
        <v/>
      </c>
      <c r="BZ146" s="297" t="str">
        <f ca="true">+IF(OFFSET('Water Data'!$F$28,0,10*ROW('Water Data'!F140))="","",OFFSET('Water Data'!$F$28,0,10*ROW('Water Data'!F140)))</f>
        <v/>
      </c>
      <c r="CA146" s="297" t="str">
        <f ca="true">+IF(OFFSET('Water Data'!$F$29,0,10*ROW('Water Data'!F140))="","",OFFSET('Water Data'!$F$29,0,10*ROW('Water Data'!F140)))</f>
        <v/>
      </c>
      <c r="CB146" s="297" t="str">
        <f ca="true">+IF(OFFSET('Water Data'!$G$27,0,10*ROW('Water Data'!G140))="","",OFFSET('Water Data'!$G$27,0,10*ROW('Water Data'!G140)))</f>
        <v/>
      </c>
      <c r="CC146" s="297" t="str">
        <f ca="true">+IF(OFFSET('Water Data'!$G$28,0,10*ROW('Water Data'!G140))="","",OFFSET('Water Data'!$G$28,0,10*ROW('Water Data'!G140)))</f>
        <v/>
      </c>
      <c r="CD146" s="297" t="str">
        <f ca="true">+IF(OFFSET('Water Data'!$G$29,0,10*ROW('Water Data'!G140))="","",OFFSET('Water Data'!$G$29,0,10*ROW('Water Data'!G140)))</f>
        <v/>
      </c>
      <c r="CE146" s="297" t="str">
        <f ca="true">+IF(OFFSET('Water Data'!$H$27,0,10*ROW('Water Data'!H140))="","",OFFSET('Water Data'!$H$27,0,10*ROW('Water Data'!H140)))</f>
        <v/>
      </c>
      <c r="CF146" s="297" t="str">
        <f ca="true">+IF(OFFSET('Water Data'!$H$28,0,10*ROW('Water Data'!H140))="","",OFFSET('Water Data'!$H$28,0,10*ROW('Water Data'!H140)))</f>
        <v/>
      </c>
      <c r="CG146" s="297" t="str">
        <f ca="true">+IF(OFFSET('Water Data'!$H$29,0,10*ROW('Water Data'!H140))="","",OFFSET('Water Data'!$H$29,0,10*ROW('Water Data'!H140)))</f>
        <v/>
      </c>
      <c r="CH146" s="297" t="str">
        <f ca="true">+IF(OFFSET('Water Data'!$I$27,0,10*ROW('Water Data'!I140))="","",OFFSET('Water Data'!$I$27,0,10*ROW('Water Data'!I140)))</f>
        <v/>
      </c>
      <c r="CI146" s="297" t="str">
        <f ca="true">+IF(OFFSET('Water Data'!$I$28,0,10*ROW('Water Data'!I140))="","",OFFSET('Water Data'!$I$28,0,10*ROW('Water Data'!I140)))</f>
        <v/>
      </c>
      <c r="CJ146" s="297" t="str">
        <f ca="true">+IF(OFFSET('Water Data'!$I$29,0,10*ROW('Water Data'!I140))="","",OFFSET('Water Data'!$I$29,0,10*ROW('Water Data'!I140)))</f>
        <v/>
      </c>
      <c r="CK146" s="297" t="str">
        <f ca="true">+IF(OFFSET('Sanitation Data'!$D$28,0,10*ROW('Sanitation Data'!D140))="","",OFFSET('Sanitation Data'!$D$28,0,10*ROW('Sanitation Data'!D140)))</f>
        <v/>
      </c>
      <c r="CL146" s="297" t="str">
        <f ca="true">+IF(OFFSET('Sanitation Data'!$D$29,0,10*ROW('Sanitation Data'!D140))="","",OFFSET('Sanitation Data'!$D$29,0,10*ROW('Sanitation Data'!D140)))</f>
        <v/>
      </c>
      <c r="CM146" s="297" t="str">
        <f ca="true">+IF(OFFSET('Sanitation Data'!$D$30,0,10*ROW('Sanitation Data'!D140))="","",OFFSET('Sanitation Data'!$D$30,0,10*ROW('Sanitation Data'!D140)))</f>
        <v/>
      </c>
      <c r="CN146" s="297" t="str">
        <f ca="true">+IF(OFFSET('Sanitation Data'!$D$31,0,10*ROW('Sanitation Data'!D140))="","",OFFSET('Sanitation Data'!$D$31,0,10*ROW('Sanitation Data'!D140)))</f>
        <v/>
      </c>
      <c r="CO146" s="297" t="str">
        <f ca="true">+IF(OFFSET('Sanitation Data'!$D$32,0,10*ROW('Sanitation Data'!D140))="","",OFFSET('Sanitation Data'!$D$32,0,10*ROW('Sanitation Data'!D140)))</f>
        <v/>
      </c>
      <c r="CP146" s="297" t="str">
        <f ca="true">+IF(OFFSET('Sanitation Data'!$E$28,0,10*ROW('Sanitation Data'!E140))="","",OFFSET('Sanitation Data'!$E$28,0,10*ROW('Sanitation Data'!E140)))</f>
        <v/>
      </c>
      <c r="CQ146" s="297" t="str">
        <f ca="true">+IF(OFFSET('Sanitation Data'!$E$29,0,10*ROW('Sanitation Data'!E140))="","",OFFSET('Sanitation Data'!$E$29,0,10*ROW('Sanitation Data'!E140)))</f>
        <v/>
      </c>
      <c r="CR146" s="297" t="str">
        <f ca="true">+IF(OFFSET('Sanitation Data'!$E$30,0,10*ROW('Sanitation Data'!E140))="","",OFFSET('Sanitation Data'!$E$30,0,10*ROW('Sanitation Data'!E140)))</f>
        <v/>
      </c>
      <c r="CS146" s="297" t="str">
        <f ca="true">+IF(OFFSET('Sanitation Data'!$E$31,0,10*ROW('Sanitation Data'!E140))="","",OFFSET('Sanitation Data'!$E$31,0,10*ROW('Sanitation Data'!E140)))</f>
        <v/>
      </c>
      <c r="CT146" s="297" t="str">
        <f ca="true">+IF(OFFSET('Sanitation Data'!$E$32,0,10*ROW('Sanitation Data'!E140))="","",OFFSET('Sanitation Data'!$E$32,0,10*ROW('Sanitation Data'!E140)))</f>
        <v/>
      </c>
      <c r="CU146" s="297" t="str">
        <f ca="true">+IF(OFFSET('Sanitation Data'!$F$28,0,10*ROW('Sanitation Data'!F140))="","",OFFSET('Sanitation Data'!$F$28,0,10*ROW('Sanitation Data'!F140)))</f>
        <v/>
      </c>
      <c r="CV146" s="297" t="str">
        <f ca="true">+IF(OFFSET('Sanitation Data'!$F$29,0,10*ROW('Sanitation Data'!F140))="","",OFFSET('Sanitation Data'!$F$29,0,10*ROW('Sanitation Data'!F140)))</f>
        <v/>
      </c>
      <c r="CW146" s="297" t="str">
        <f ca="true">+IF(OFFSET('Sanitation Data'!$F$30,0,10*ROW('Sanitation Data'!F140))="","",OFFSET('Sanitation Data'!$F$30,0,10*ROW('Sanitation Data'!F140)))</f>
        <v/>
      </c>
      <c r="CX146" s="297" t="str">
        <f ca="true">+IF(OFFSET('Sanitation Data'!$F$31,0,10*ROW('Sanitation Data'!F140))="","",OFFSET('Sanitation Data'!$F$31,0,10*ROW('Sanitation Data'!F140)))</f>
        <v/>
      </c>
      <c r="CY146" s="297" t="str">
        <f ca="true">+IF(OFFSET('Sanitation Data'!$F$32,0,10*ROW('Sanitation Data'!F140))="","",OFFSET('Sanitation Data'!$F$32,0,10*ROW('Sanitation Data'!F140)))</f>
        <v/>
      </c>
      <c r="CZ146" s="297" t="str">
        <f ca="true">+IF(OFFSET('Sanitation Data'!$G$28,0,10*ROW('Sanitation Data'!G140))="","",OFFSET('Sanitation Data'!$G$28,0,10*ROW('Sanitation Data'!G140)))</f>
        <v/>
      </c>
      <c r="DA146" s="297" t="str">
        <f ca="true">+IF(OFFSET('Sanitation Data'!$G$29,0,10*ROW('Sanitation Data'!G140))="","",OFFSET('Sanitation Data'!$G$29,0,10*ROW('Sanitation Data'!G140)))</f>
        <v/>
      </c>
      <c r="DB146" s="297" t="str">
        <f ca="true">+IF(OFFSET('Sanitation Data'!$G$30,0,10*ROW('Sanitation Data'!G140))="","",OFFSET('Sanitation Data'!$G$30,0,10*ROW('Sanitation Data'!G140)))</f>
        <v/>
      </c>
      <c r="DC146" s="297" t="str">
        <f ca="true">+IF(OFFSET('Sanitation Data'!$G$31,0,10*ROW('Sanitation Data'!G140))="","",OFFSET('Sanitation Data'!$G$31,0,10*ROW('Sanitation Data'!G140)))</f>
        <v/>
      </c>
      <c r="DD146" s="297" t="str">
        <f ca="true">+IF(OFFSET('Sanitation Data'!$G$32,0,10*ROW('Sanitation Data'!G140))="","",OFFSET('Sanitation Data'!$G$32,0,10*ROW('Sanitation Data'!G140)))</f>
        <v/>
      </c>
      <c r="DE146" s="297" t="str">
        <f ca="true">+IF(OFFSET('Sanitation Data'!$H$28,0,10*ROW('Sanitation Data'!H140))="","",OFFSET('Sanitation Data'!$H$28,0,10*ROW('Sanitation Data'!H140)))</f>
        <v/>
      </c>
      <c r="DF146" s="297" t="str">
        <f ca="true">+IF(OFFSET('Sanitation Data'!$H$29,0,10*ROW('Sanitation Data'!H140))="","",OFFSET('Sanitation Data'!$H$29,0,10*ROW('Sanitation Data'!H140)))</f>
        <v/>
      </c>
      <c r="DG146" s="297" t="str">
        <f ca="true">+IF(OFFSET('Sanitation Data'!$H$30,0,10*ROW('Sanitation Data'!H140))="","",OFFSET('Sanitation Data'!$H$30,0,10*ROW('Sanitation Data'!H140)))</f>
        <v/>
      </c>
      <c r="DH146" s="297" t="str">
        <f ca="true">+IF(OFFSET('Sanitation Data'!$H$31,0,10*ROW('Sanitation Data'!H140))="","",OFFSET('Sanitation Data'!$H$31,0,10*ROW('Sanitation Data'!H140)))</f>
        <v/>
      </c>
      <c r="DI146" s="297" t="str">
        <f ca="true">+IF(OFFSET('Sanitation Data'!$H$32,0,10*ROW('Sanitation Data'!H140))="","",OFFSET('Sanitation Data'!$H$32,0,10*ROW('Sanitation Data'!H140)))</f>
        <v/>
      </c>
      <c r="DJ146" s="297" t="str">
        <f ca="true">+IF(OFFSET('Sanitation Data'!$I$28,0,10*ROW('Sanitation Data'!I140))="","",OFFSET('Sanitation Data'!$I$28,0,10*ROW('Sanitation Data'!I140)))</f>
        <v/>
      </c>
      <c r="DK146" s="297" t="str">
        <f ca="true">+IF(OFFSET('Sanitation Data'!$I$29,0,10*ROW('Sanitation Data'!I140))="","",OFFSET('Sanitation Data'!$I$29,0,10*ROW('Sanitation Data'!I140)))</f>
        <v/>
      </c>
      <c r="DL146" s="297" t="str">
        <f ca="true">+IF(OFFSET('Sanitation Data'!$I$30,0,10*ROW('Sanitation Data'!I140))="","",OFFSET('Sanitation Data'!$I$30,0,10*ROW('Sanitation Data'!I140)))</f>
        <v/>
      </c>
      <c r="DM146" s="297" t="str">
        <f ca="true">+IF(OFFSET('Sanitation Data'!$I$31,0,10*ROW('Sanitation Data'!I140))="","",OFFSET('Sanitation Data'!$I$31,0,10*ROW('Sanitation Data'!I140)))</f>
        <v/>
      </c>
      <c r="DN146" s="297" t="str">
        <f ca="true">+IF(OFFSET('Sanitation Data'!$I$32,0,10*ROW('Sanitation Data'!I140))="","",OFFSET('Sanitation Data'!$I$32,0,10*ROW('Sanitation Data'!I140)))</f>
        <v/>
      </c>
      <c r="DO146" s="297" t="str">
        <f ca="true">+IF(OFFSET('Hygiene Data'!$D$11,0,10*ROW('Hygiene Data'!D140))="","",OFFSET('Hygiene Data'!$D$11,0,10*ROW('Hygiene Data'!D140)))</f>
        <v/>
      </c>
      <c r="DP146" s="297" t="str">
        <f ca="true">+IF(OFFSET('Hygiene Data'!$D$12,0,10*ROW('Hygiene Data'!D140))="","",OFFSET('Hygiene Data'!$D$12,0,10*ROW('Hygiene Data'!D140)))</f>
        <v/>
      </c>
      <c r="DQ146" s="297" t="str">
        <f ca="true">+IF(OFFSET('Hygiene Data'!$D$13,0,10*ROW('Hygiene Data'!D140))="","",OFFSET('Hygiene Data'!$D$13,0,10*ROW('Hygiene Data'!D140)))</f>
        <v/>
      </c>
      <c r="DR146" s="297" t="str">
        <f ca="true">+IF(OFFSET('Hygiene Data'!$E$11,0,10*ROW('Hygiene Data'!E140))="","",OFFSET('Hygiene Data'!$E$11,0,10*ROW('Hygiene Data'!E140)))</f>
        <v/>
      </c>
      <c r="DS146" s="297" t="str">
        <f ca="true">+IF(OFFSET('Hygiene Data'!$E$12,0,10*ROW('Hygiene Data'!E140))="","",OFFSET('Hygiene Data'!$E$12,0,10*ROW('Hygiene Data'!E140)))</f>
        <v/>
      </c>
      <c r="DT146" s="297" t="str">
        <f ca="true">+IF(OFFSET('Hygiene Data'!$E$13,0,10*ROW('Hygiene Data'!E140))="","",OFFSET('Hygiene Data'!$E$13,0,10*ROW('Hygiene Data'!E140)))</f>
        <v/>
      </c>
      <c r="DU146" s="297" t="str">
        <f ca="true">+IF(OFFSET('Hygiene Data'!$F$11,0,10*ROW('Hygiene Data'!F140))="","",OFFSET('Hygiene Data'!$F$11,0,10*ROW('Hygiene Data'!F140)))</f>
        <v/>
      </c>
      <c r="DV146" s="297" t="str">
        <f ca="true">+IF(OFFSET('Hygiene Data'!$F$12,0,10*ROW('Hygiene Data'!F140))="","",OFFSET('Hygiene Data'!$F$12,0,10*ROW('Hygiene Data'!F140)))</f>
        <v/>
      </c>
      <c r="DW146" s="297" t="str">
        <f ca="true">+IF(OFFSET('Hygiene Data'!$F$13,0,10*ROW('Hygiene Data'!F140))="","",OFFSET('Hygiene Data'!$F$13,0,10*ROW('Hygiene Data'!F140)))</f>
        <v/>
      </c>
      <c r="DX146" s="297" t="str">
        <f ca="true">+IF(OFFSET('Hygiene Data'!$G$11,0,10*ROW('Hygiene Data'!G140))="","",OFFSET('Hygiene Data'!$G$11,0,10*ROW('Hygiene Data'!G140)))</f>
        <v/>
      </c>
      <c r="DY146" s="297" t="str">
        <f ca="true">+IF(OFFSET('Hygiene Data'!$G$12,0,10*ROW('Hygiene Data'!G140))="","",OFFSET('Hygiene Data'!$G$12,0,10*ROW('Hygiene Data'!G140)))</f>
        <v/>
      </c>
      <c r="DZ146" s="297" t="str">
        <f ca="true">+IF(OFFSET('Hygiene Data'!$G$13,0,10*ROW('Hygiene Data'!G140))="","",OFFSET('Hygiene Data'!$G$13,0,10*ROW('Hygiene Data'!G140)))</f>
        <v/>
      </c>
      <c r="EA146" s="297" t="str">
        <f ca="true">+IF(OFFSET('Hygiene Data'!$H$11,0,10*ROW('Hygiene Data'!H140))="","",OFFSET('Hygiene Data'!$H$11,0,10*ROW('Hygiene Data'!H140)))</f>
        <v/>
      </c>
      <c r="EB146" s="297" t="str">
        <f ca="true">+IF(OFFSET('Hygiene Data'!$H$12,0,10*ROW('Hygiene Data'!H140))="","",OFFSET('Hygiene Data'!$H$12,0,10*ROW('Hygiene Data'!H140)))</f>
        <v/>
      </c>
      <c r="EC146" s="297" t="str">
        <f ca="true">+IF(OFFSET('Hygiene Data'!$H$13,0,10*ROW('Hygiene Data'!H140))="","",OFFSET('Hygiene Data'!$H$13,0,10*ROW('Hygiene Data'!H140)))</f>
        <v/>
      </c>
      <c r="ED146" s="297" t="str">
        <f ca="true">+IF(OFFSET('Hygiene Data'!$I$11,0,10*ROW('Hygiene Data'!I140))="","",OFFSET('Hygiene Data'!$I$11,0,10*ROW('Hygiene Data'!I140)))</f>
        <v/>
      </c>
      <c r="EE146" s="297" t="str">
        <f ca="true">+IF(OFFSET('Hygiene Data'!$I$12,0,10*ROW('Hygiene Data'!I140))="","",OFFSET('Hygiene Data'!$I$12,0,10*ROW('Hygiene Data'!I140)))</f>
        <v/>
      </c>
      <c r="EF146" s="297"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53"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97"/>
      <c r="BS147" s="297" t="str">
        <f ca="true">+IF(OFFSET('Water Data'!$D$27,0,10*ROW('Water Data'!D141))="","",OFFSET('Water Data'!$D$27,0,10*ROW('Water Data'!D141)))</f>
        <v/>
      </c>
      <c r="BT147" s="297" t="str">
        <f ca="true">+IF(OFFSET('Water Data'!$D$28,0,10*ROW('Water Data'!D141))="","",OFFSET('Water Data'!$D$28,0,10*ROW('Water Data'!D141)))</f>
        <v/>
      </c>
      <c r="BU147" s="297" t="str">
        <f ca="true">+IF(OFFSET('Water Data'!$D$29,0,10*ROW('Water Data'!D141))="","",OFFSET('Water Data'!$D$29,0,10*ROW('Water Data'!D141)))</f>
        <v/>
      </c>
      <c r="BV147" s="297" t="str">
        <f ca="true">+IF(OFFSET('Water Data'!$E$27,0,10*ROW('Water Data'!E141))="","",OFFSET('Water Data'!$E$27,0,10*ROW('Water Data'!E141)))</f>
        <v/>
      </c>
      <c r="BW147" s="297" t="str">
        <f ca="true">+IF(OFFSET('Water Data'!$E$28,0,10*ROW('Water Data'!E141))="","",OFFSET('Water Data'!$E$28,0,10*ROW('Water Data'!E141)))</f>
        <v/>
      </c>
      <c r="BX147" s="297" t="str">
        <f ca="true">+IF(OFFSET('Water Data'!$E$29,0,10*ROW('Water Data'!E141))="","",OFFSET('Water Data'!$E$29,0,10*ROW('Water Data'!E141)))</f>
        <v/>
      </c>
      <c r="BY147" s="297" t="str">
        <f ca="true">+IF(OFFSET('Water Data'!$F$27,0,10*ROW('Water Data'!F141))="","",OFFSET('Water Data'!$F$27,0,10*ROW('Water Data'!F141)))</f>
        <v/>
      </c>
      <c r="BZ147" s="297" t="str">
        <f ca="true">+IF(OFFSET('Water Data'!$F$28,0,10*ROW('Water Data'!F141))="","",OFFSET('Water Data'!$F$28,0,10*ROW('Water Data'!F141)))</f>
        <v/>
      </c>
      <c r="CA147" s="297" t="str">
        <f ca="true">+IF(OFFSET('Water Data'!$F$29,0,10*ROW('Water Data'!F141))="","",OFFSET('Water Data'!$F$29,0,10*ROW('Water Data'!F141)))</f>
        <v/>
      </c>
      <c r="CB147" s="297" t="str">
        <f ca="true">+IF(OFFSET('Water Data'!$G$27,0,10*ROW('Water Data'!G141))="","",OFFSET('Water Data'!$G$27,0,10*ROW('Water Data'!G141)))</f>
        <v/>
      </c>
      <c r="CC147" s="297" t="str">
        <f ca="true">+IF(OFFSET('Water Data'!$G$28,0,10*ROW('Water Data'!G141))="","",OFFSET('Water Data'!$G$28,0,10*ROW('Water Data'!G141)))</f>
        <v/>
      </c>
      <c r="CD147" s="297" t="str">
        <f ca="true">+IF(OFFSET('Water Data'!$G$29,0,10*ROW('Water Data'!G141))="","",OFFSET('Water Data'!$G$29,0,10*ROW('Water Data'!G141)))</f>
        <v/>
      </c>
      <c r="CE147" s="297" t="str">
        <f ca="true">+IF(OFFSET('Water Data'!$H$27,0,10*ROW('Water Data'!H141))="","",OFFSET('Water Data'!$H$27,0,10*ROW('Water Data'!H141)))</f>
        <v/>
      </c>
      <c r="CF147" s="297" t="str">
        <f ca="true">+IF(OFFSET('Water Data'!$H$28,0,10*ROW('Water Data'!H141))="","",OFFSET('Water Data'!$H$28,0,10*ROW('Water Data'!H141)))</f>
        <v/>
      </c>
      <c r="CG147" s="297" t="str">
        <f ca="true">+IF(OFFSET('Water Data'!$H$29,0,10*ROW('Water Data'!H141))="","",OFFSET('Water Data'!$H$29,0,10*ROW('Water Data'!H141)))</f>
        <v/>
      </c>
      <c r="CH147" s="297" t="str">
        <f ca="true">+IF(OFFSET('Water Data'!$I$27,0,10*ROW('Water Data'!I141))="","",OFFSET('Water Data'!$I$27,0,10*ROW('Water Data'!I141)))</f>
        <v/>
      </c>
      <c r="CI147" s="297" t="str">
        <f ca="true">+IF(OFFSET('Water Data'!$I$28,0,10*ROW('Water Data'!I141))="","",OFFSET('Water Data'!$I$28,0,10*ROW('Water Data'!I141)))</f>
        <v/>
      </c>
      <c r="CJ147" s="297" t="str">
        <f ca="true">+IF(OFFSET('Water Data'!$I$29,0,10*ROW('Water Data'!I141))="","",OFFSET('Water Data'!$I$29,0,10*ROW('Water Data'!I141)))</f>
        <v/>
      </c>
      <c r="CK147" s="297" t="str">
        <f ca="true">+IF(OFFSET('Sanitation Data'!$D$28,0,10*ROW('Sanitation Data'!D141))="","",OFFSET('Sanitation Data'!$D$28,0,10*ROW('Sanitation Data'!D141)))</f>
        <v/>
      </c>
      <c r="CL147" s="297" t="str">
        <f ca="true">+IF(OFFSET('Sanitation Data'!$D$29,0,10*ROW('Sanitation Data'!D141))="","",OFFSET('Sanitation Data'!$D$29,0,10*ROW('Sanitation Data'!D141)))</f>
        <v/>
      </c>
      <c r="CM147" s="297" t="str">
        <f ca="true">+IF(OFFSET('Sanitation Data'!$D$30,0,10*ROW('Sanitation Data'!D141))="","",OFFSET('Sanitation Data'!$D$30,0,10*ROW('Sanitation Data'!D141)))</f>
        <v/>
      </c>
      <c r="CN147" s="297" t="str">
        <f ca="true">+IF(OFFSET('Sanitation Data'!$D$31,0,10*ROW('Sanitation Data'!D141))="","",OFFSET('Sanitation Data'!$D$31,0,10*ROW('Sanitation Data'!D141)))</f>
        <v/>
      </c>
      <c r="CO147" s="297" t="str">
        <f ca="true">+IF(OFFSET('Sanitation Data'!$D$32,0,10*ROW('Sanitation Data'!D141))="","",OFFSET('Sanitation Data'!$D$32,0,10*ROW('Sanitation Data'!D141)))</f>
        <v/>
      </c>
      <c r="CP147" s="297" t="str">
        <f ca="true">+IF(OFFSET('Sanitation Data'!$E$28,0,10*ROW('Sanitation Data'!E141))="","",OFFSET('Sanitation Data'!$E$28,0,10*ROW('Sanitation Data'!E141)))</f>
        <v/>
      </c>
      <c r="CQ147" s="297" t="str">
        <f ca="true">+IF(OFFSET('Sanitation Data'!$E$29,0,10*ROW('Sanitation Data'!E141))="","",OFFSET('Sanitation Data'!$E$29,0,10*ROW('Sanitation Data'!E141)))</f>
        <v/>
      </c>
      <c r="CR147" s="297" t="str">
        <f ca="true">+IF(OFFSET('Sanitation Data'!$E$30,0,10*ROW('Sanitation Data'!E141))="","",OFFSET('Sanitation Data'!$E$30,0,10*ROW('Sanitation Data'!E141)))</f>
        <v/>
      </c>
      <c r="CS147" s="297" t="str">
        <f ca="true">+IF(OFFSET('Sanitation Data'!$E$31,0,10*ROW('Sanitation Data'!E141))="","",OFFSET('Sanitation Data'!$E$31,0,10*ROW('Sanitation Data'!E141)))</f>
        <v/>
      </c>
      <c r="CT147" s="297" t="str">
        <f ca="true">+IF(OFFSET('Sanitation Data'!$E$32,0,10*ROW('Sanitation Data'!E141))="","",OFFSET('Sanitation Data'!$E$32,0,10*ROW('Sanitation Data'!E141)))</f>
        <v/>
      </c>
      <c r="CU147" s="297" t="str">
        <f ca="true">+IF(OFFSET('Sanitation Data'!$F$28,0,10*ROW('Sanitation Data'!F141))="","",OFFSET('Sanitation Data'!$F$28,0,10*ROW('Sanitation Data'!F141)))</f>
        <v/>
      </c>
      <c r="CV147" s="297" t="str">
        <f ca="true">+IF(OFFSET('Sanitation Data'!$F$29,0,10*ROW('Sanitation Data'!F141))="","",OFFSET('Sanitation Data'!$F$29,0,10*ROW('Sanitation Data'!F141)))</f>
        <v/>
      </c>
      <c r="CW147" s="297" t="str">
        <f ca="true">+IF(OFFSET('Sanitation Data'!$F$30,0,10*ROW('Sanitation Data'!F141))="","",OFFSET('Sanitation Data'!$F$30,0,10*ROW('Sanitation Data'!F141)))</f>
        <v/>
      </c>
      <c r="CX147" s="297" t="str">
        <f ca="true">+IF(OFFSET('Sanitation Data'!$F$31,0,10*ROW('Sanitation Data'!F141))="","",OFFSET('Sanitation Data'!$F$31,0,10*ROW('Sanitation Data'!F141)))</f>
        <v/>
      </c>
      <c r="CY147" s="297" t="str">
        <f ca="true">+IF(OFFSET('Sanitation Data'!$F$32,0,10*ROW('Sanitation Data'!F141))="","",OFFSET('Sanitation Data'!$F$32,0,10*ROW('Sanitation Data'!F141)))</f>
        <v/>
      </c>
      <c r="CZ147" s="297" t="str">
        <f ca="true">+IF(OFFSET('Sanitation Data'!$G$28,0,10*ROW('Sanitation Data'!G141))="","",OFFSET('Sanitation Data'!$G$28,0,10*ROW('Sanitation Data'!G141)))</f>
        <v/>
      </c>
      <c r="DA147" s="297" t="str">
        <f ca="true">+IF(OFFSET('Sanitation Data'!$G$29,0,10*ROW('Sanitation Data'!G141))="","",OFFSET('Sanitation Data'!$G$29,0,10*ROW('Sanitation Data'!G141)))</f>
        <v/>
      </c>
      <c r="DB147" s="297" t="str">
        <f ca="true">+IF(OFFSET('Sanitation Data'!$G$30,0,10*ROW('Sanitation Data'!G141))="","",OFFSET('Sanitation Data'!$G$30,0,10*ROW('Sanitation Data'!G141)))</f>
        <v/>
      </c>
      <c r="DC147" s="297" t="str">
        <f ca="true">+IF(OFFSET('Sanitation Data'!$G$31,0,10*ROW('Sanitation Data'!G141))="","",OFFSET('Sanitation Data'!$G$31,0,10*ROW('Sanitation Data'!G141)))</f>
        <v/>
      </c>
      <c r="DD147" s="297" t="str">
        <f ca="true">+IF(OFFSET('Sanitation Data'!$G$32,0,10*ROW('Sanitation Data'!G141))="","",OFFSET('Sanitation Data'!$G$32,0,10*ROW('Sanitation Data'!G141)))</f>
        <v/>
      </c>
      <c r="DE147" s="297" t="str">
        <f ca="true">+IF(OFFSET('Sanitation Data'!$H$28,0,10*ROW('Sanitation Data'!H141))="","",OFFSET('Sanitation Data'!$H$28,0,10*ROW('Sanitation Data'!H141)))</f>
        <v/>
      </c>
      <c r="DF147" s="297" t="str">
        <f ca="true">+IF(OFFSET('Sanitation Data'!$H$29,0,10*ROW('Sanitation Data'!H141))="","",OFFSET('Sanitation Data'!$H$29,0,10*ROW('Sanitation Data'!H141)))</f>
        <v/>
      </c>
      <c r="DG147" s="297" t="str">
        <f ca="true">+IF(OFFSET('Sanitation Data'!$H$30,0,10*ROW('Sanitation Data'!H141))="","",OFFSET('Sanitation Data'!$H$30,0,10*ROW('Sanitation Data'!H141)))</f>
        <v/>
      </c>
      <c r="DH147" s="297" t="str">
        <f ca="true">+IF(OFFSET('Sanitation Data'!$H$31,0,10*ROW('Sanitation Data'!H141))="","",OFFSET('Sanitation Data'!$H$31,0,10*ROW('Sanitation Data'!H141)))</f>
        <v/>
      </c>
      <c r="DI147" s="297" t="str">
        <f ca="true">+IF(OFFSET('Sanitation Data'!$H$32,0,10*ROW('Sanitation Data'!H141))="","",OFFSET('Sanitation Data'!$H$32,0,10*ROW('Sanitation Data'!H141)))</f>
        <v/>
      </c>
      <c r="DJ147" s="297" t="str">
        <f ca="true">+IF(OFFSET('Sanitation Data'!$I$28,0,10*ROW('Sanitation Data'!I141))="","",OFFSET('Sanitation Data'!$I$28,0,10*ROW('Sanitation Data'!I141)))</f>
        <v/>
      </c>
      <c r="DK147" s="297" t="str">
        <f ca="true">+IF(OFFSET('Sanitation Data'!$I$29,0,10*ROW('Sanitation Data'!I141))="","",OFFSET('Sanitation Data'!$I$29,0,10*ROW('Sanitation Data'!I141)))</f>
        <v/>
      </c>
      <c r="DL147" s="297" t="str">
        <f ca="true">+IF(OFFSET('Sanitation Data'!$I$30,0,10*ROW('Sanitation Data'!I141))="","",OFFSET('Sanitation Data'!$I$30,0,10*ROW('Sanitation Data'!I141)))</f>
        <v/>
      </c>
      <c r="DM147" s="297" t="str">
        <f ca="true">+IF(OFFSET('Sanitation Data'!$I$31,0,10*ROW('Sanitation Data'!I141))="","",OFFSET('Sanitation Data'!$I$31,0,10*ROW('Sanitation Data'!I141)))</f>
        <v/>
      </c>
      <c r="DN147" s="297" t="str">
        <f ca="true">+IF(OFFSET('Sanitation Data'!$I$32,0,10*ROW('Sanitation Data'!I141))="","",OFFSET('Sanitation Data'!$I$32,0,10*ROW('Sanitation Data'!I141)))</f>
        <v/>
      </c>
      <c r="DO147" s="297" t="str">
        <f ca="true">+IF(OFFSET('Hygiene Data'!$D$11,0,10*ROW('Hygiene Data'!D141))="","",OFFSET('Hygiene Data'!$D$11,0,10*ROW('Hygiene Data'!D141)))</f>
        <v/>
      </c>
      <c r="DP147" s="297" t="str">
        <f ca="true">+IF(OFFSET('Hygiene Data'!$D$12,0,10*ROW('Hygiene Data'!D141))="","",OFFSET('Hygiene Data'!$D$12,0,10*ROW('Hygiene Data'!D141)))</f>
        <v/>
      </c>
      <c r="DQ147" s="297" t="str">
        <f ca="true">+IF(OFFSET('Hygiene Data'!$D$13,0,10*ROW('Hygiene Data'!D141))="","",OFFSET('Hygiene Data'!$D$13,0,10*ROW('Hygiene Data'!D141)))</f>
        <v/>
      </c>
      <c r="DR147" s="297" t="str">
        <f ca="true">+IF(OFFSET('Hygiene Data'!$E$11,0,10*ROW('Hygiene Data'!E141))="","",OFFSET('Hygiene Data'!$E$11,0,10*ROW('Hygiene Data'!E141)))</f>
        <v/>
      </c>
      <c r="DS147" s="297" t="str">
        <f ca="true">+IF(OFFSET('Hygiene Data'!$E$12,0,10*ROW('Hygiene Data'!E141))="","",OFFSET('Hygiene Data'!$E$12,0,10*ROW('Hygiene Data'!E141)))</f>
        <v/>
      </c>
      <c r="DT147" s="297" t="str">
        <f ca="true">+IF(OFFSET('Hygiene Data'!$E$13,0,10*ROW('Hygiene Data'!E141))="","",OFFSET('Hygiene Data'!$E$13,0,10*ROW('Hygiene Data'!E141)))</f>
        <v/>
      </c>
      <c r="DU147" s="297" t="str">
        <f ca="true">+IF(OFFSET('Hygiene Data'!$F$11,0,10*ROW('Hygiene Data'!F141))="","",OFFSET('Hygiene Data'!$F$11,0,10*ROW('Hygiene Data'!F141)))</f>
        <v/>
      </c>
      <c r="DV147" s="297" t="str">
        <f ca="true">+IF(OFFSET('Hygiene Data'!$F$12,0,10*ROW('Hygiene Data'!F141))="","",OFFSET('Hygiene Data'!$F$12,0,10*ROW('Hygiene Data'!F141)))</f>
        <v/>
      </c>
      <c r="DW147" s="297" t="str">
        <f ca="true">+IF(OFFSET('Hygiene Data'!$F$13,0,10*ROW('Hygiene Data'!F141))="","",OFFSET('Hygiene Data'!$F$13,0,10*ROW('Hygiene Data'!F141)))</f>
        <v/>
      </c>
      <c r="DX147" s="297" t="str">
        <f ca="true">+IF(OFFSET('Hygiene Data'!$G$11,0,10*ROW('Hygiene Data'!G141))="","",OFFSET('Hygiene Data'!$G$11,0,10*ROW('Hygiene Data'!G141)))</f>
        <v/>
      </c>
      <c r="DY147" s="297" t="str">
        <f ca="true">+IF(OFFSET('Hygiene Data'!$G$12,0,10*ROW('Hygiene Data'!G141))="","",OFFSET('Hygiene Data'!$G$12,0,10*ROW('Hygiene Data'!G141)))</f>
        <v/>
      </c>
      <c r="DZ147" s="297" t="str">
        <f ca="true">+IF(OFFSET('Hygiene Data'!$G$13,0,10*ROW('Hygiene Data'!G141))="","",OFFSET('Hygiene Data'!$G$13,0,10*ROW('Hygiene Data'!G141)))</f>
        <v/>
      </c>
      <c r="EA147" s="297" t="str">
        <f ca="true">+IF(OFFSET('Hygiene Data'!$H$11,0,10*ROW('Hygiene Data'!H141))="","",OFFSET('Hygiene Data'!$H$11,0,10*ROW('Hygiene Data'!H141)))</f>
        <v/>
      </c>
      <c r="EB147" s="297" t="str">
        <f ca="true">+IF(OFFSET('Hygiene Data'!$H$12,0,10*ROW('Hygiene Data'!H141))="","",OFFSET('Hygiene Data'!$H$12,0,10*ROW('Hygiene Data'!H141)))</f>
        <v/>
      </c>
      <c r="EC147" s="297" t="str">
        <f ca="true">+IF(OFFSET('Hygiene Data'!$H$13,0,10*ROW('Hygiene Data'!H141))="","",OFFSET('Hygiene Data'!$H$13,0,10*ROW('Hygiene Data'!H141)))</f>
        <v/>
      </c>
      <c r="ED147" s="297" t="str">
        <f ca="true">+IF(OFFSET('Hygiene Data'!$I$11,0,10*ROW('Hygiene Data'!I141))="","",OFFSET('Hygiene Data'!$I$11,0,10*ROW('Hygiene Data'!I141)))</f>
        <v/>
      </c>
      <c r="EE147" s="297" t="str">
        <f ca="true">+IF(OFFSET('Hygiene Data'!$I$12,0,10*ROW('Hygiene Data'!I141))="","",OFFSET('Hygiene Data'!$I$12,0,10*ROW('Hygiene Data'!I141)))</f>
        <v/>
      </c>
      <c r="EF147" s="297"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53"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97"/>
      <c r="BS148" s="297" t="str">
        <f ca="true">+IF(OFFSET('Water Data'!$D$27,0,10*ROW('Water Data'!D142))="","",OFFSET('Water Data'!$D$27,0,10*ROW('Water Data'!D142)))</f>
        <v/>
      </c>
      <c r="BT148" s="297" t="str">
        <f ca="true">+IF(OFFSET('Water Data'!$D$28,0,10*ROW('Water Data'!D142))="","",OFFSET('Water Data'!$D$28,0,10*ROW('Water Data'!D142)))</f>
        <v/>
      </c>
      <c r="BU148" s="297" t="str">
        <f ca="true">+IF(OFFSET('Water Data'!$D$29,0,10*ROW('Water Data'!D142))="","",OFFSET('Water Data'!$D$29,0,10*ROW('Water Data'!D142)))</f>
        <v/>
      </c>
      <c r="BV148" s="297" t="str">
        <f ca="true">+IF(OFFSET('Water Data'!$E$27,0,10*ROW('Water Data'!E142))="","",OFFSET('Water Data'!$E$27,0,10*ROW('Water Data'!E142)))</f>
        <v/>
      </c>
      <c r="BW148" s="297" t="str">
        <f ca="true">+IF(OFFSET('Water Data'!$E$28,0,10*ROW('Water Data'!E142))="","",OFFSET('Water Data'!$E$28,0,10*ROW('Water Data'!E142)))</f>
        <v/>
      </c>
      <c r="BX148" s="297" t="str">
        <f ca="true">+IF(OFFSET('Water Data'!$E$29,0,10*ROW('Water Data'!E142))="","",OFFSET('Water Data'!$E$29,0,10*ROW('Water Data'!E142)))</f>
        <v/>
      </c>
      <c r="BY148" s="297" t="str">
        <f ca="true">+IF(OFFSET('Water Data'!$F$27,0,10*ROW('Water Data'!F142))="","",OFFSET('Water Data'!$F$27,0,10*ROW('Water Data'!F142)))</f>
        <v/>
      </c>
      <c r="BZ148" s="297" t="str">
        <f ca="true">+IF(OFFSET('Water Data'!$F$28,0,10*ROW('Water Data'!F142))="","",OFFSET('Water Data'!$F$28,0,10*ROW('Water Data'!F142)))</f>
        <v/>
      </c>
      <c r="CA148" s="297" t="str">
        <f ca="true">+IF(OFFSET('Water Data'!$F$29,0,10*ROW('Water Data'!F142))="","",OFFSET('Water Data'!$F$29,0,10*ROW('Water Data'!F142)))</f>
        <v/>
      </c>
      <c r="CB148" s="297" t="str">
        <f ca="true">+IF(OFFSET('Water Data'!$G$27,0,10*ROW('Water Data'!G142))="","",OFFSET('Water Data'!$G$27,0,10*ROW('Water Data'!G142)))</f>
        <v/>
      </c>
      <c r="CC148" s="297" t="str">
        <f ca="true">+IF(OFFSET('Water Data'!$G$28,0,10*ROW('Water Data'!G142))="","",OFFSET('Water Data'!$G$28,0,10*ROW('Water Data'!G142)))</f>
        <v/>
      </c>
      <c r="CD148" s="297" t="str">
        <f ca="true">+IF(OFFSET('Water Data'!$G$29,0,10*ROW('Water Data'!G142))="","",OFFSET('Water Data'!$G$29,0,10*ROW('Water Data'!G142)))</f>
        <v/>
      </c>
      <c r="CE148" s="297" t="str">
        <f ca="true">+IF(OFFSET('Water Data'!$H$27,0,10*ROW('Water Data'!H142))="","",OFFSET('Water Data'!$H$27,0,10*ROW('Water Data'!H142)))</f>
        <v/>
      </c>
      <c r="CF148" s="297" t="str">
        <f ca="true">+IF(OFFSET('Water Data'!$H$28,0,10*ROW('Water Data'!H142))="","",OFFSET('Water Data'!$H$28,0,10*ROW('Water Data'!H142)))</f>
        <v/>
      </c>
      <c r="CG148" s="297" t="str">
        <f ca="true">+IF(OFFSET('Water Data'!$H$29,0,10*ROW('Water Data'!H142))="","",OFFSET('Water Data'!$H$29,0,10*ROW('Water Data'!H142)))</f>
        <v/>
      </c>
      <c r="CH148" s="297" t="str">
        <f ca="true">+IF(OFFSET('Water Data'!$I$27,0,10*ROW('Water Data'!I142))="","",OFFSET('Water Data'!$I$27,0,10*ROW('Water Data'!I142)))</f>
        <v/>
      </c>
      <c r="CI148" s="297" t="str">
        <f ca="true">+IF(OFFSET('Water Data'!$I$28,0,10*ROW('Water Data'!I142))="","",OFFSET('Water Data'!$I$28,0,10*ROW('Water Data'!I142)))</f>
        <v/>
      </c>
      <c r="CJ148" s="297" t="str">
        <f ca="true">+IF(OFFSET('Water Data'!$I$29,0,10*ROW('Water Data'!I142))="","",OFFSET('Water Data'!$I$29,0,10*ROW('Water Data'!I142)))</f>
        <v/>
      </c>
      <c r="CK148" s="297" t="str">
        <f ca="true">+IF(OFFSET('Sanitation Data'!$D$28,0,10*ROW('Sanitation Data'!D142))="","",OFFSET('Sanitation Data'!$D$28,0,10*ROW('Sanitation Data'!D142)))</f>
        <v/>
      </c>
      <c r="CL148" s="297" t="str">
        <f ca="true">+IF(OFFSET('Sanitation Data'!$D$29,0,10*ROW('Sanitation Data'!D142))="","",OFFSET('Sanitation Data'!$D$29,0,10*ROW('Sanitation Data'!D142)))</f>
        <v/>
      </c>
      <c r="CM148" s="297" t="str">
        <f ca="true">+IF(OFFSET('Sanitation Data'!$D$30,0,10*ROW('Sanitation Data'!D142))="","",OFFSET('Sanitation Data'!$D$30,0,10*ROW('Sanitation Data'!D142)))</f>
        <v/>
      </c>
      <c r="CN148" s="297" t="str">
        <f ca="true">+IF(OFFSET('Sanitation Data'!$D$31,0,10*ROW('Sanitation Data'!D142))="","",OFFSET('Sanitation Data'!$D$31,0,10*ROW('Sanitation Data'!D142)))</f>
        <v/>
      </c>
      <c r="CO148" s="297" t="str">
        <f ca="true">+IF(OFFSET('Sanitation Data'!$D$32,0,10*ROW('Sanitation Data'!D142))="","",OFFSET('Sanitation Data'!$D$32,0,10*ROW('Sanitation Data'!D142)))</f>
        <v/>
      </c>
      <c r="CP148" s="297" t="str">
        <f ca="true">+IF(OFFSET('Sanitation Data'!$E$28,0,10*ROW('Sanitation Data'!E142))="","",OFFSET('Sanitation Data'!$E$28,0,10*ROW('Sanitation Data'!E142)))</f>
        <v/>
      </c>
      <c r="CQ148" s="297" t="str">
        <f ca="true">+IF(OFFSET('Sanitation Data'!$E$29,0,10*ROW('Sanitation Data'!E142))="","",OFFSET('Sanitation Data'!$E$29,0,10*ROW('Sanitation Data'!E142)))</f>
        <v/>
      </c>
      <c r="CR148" s="297" t="str">
        <f ca="true">+IF(OFFSET('Sanitation Data'!$E$30,0,10*ROW('Sanitation Data'!E142))="","",OFFSET('Sanitation Data'!$E$30,0,10*ROW('Sanitation Data'!E142)))</f>
        <v/>
      </c>
      <c r="CS148" s="297" t="str">
        <f ca="true">+IF(OFFSET('Sanitation Data'!$E$31,0,10*ROW('Sanitation Data'!E142))="","",OFFSET('Sanitation Data'!$E$31,0,10*ROW('Sanitation Data'!E142)))</f>
        <v/>
      </c>
      <c r="CT148" s="297" t="str">
        <f ca="true">+IF(OFFSET('Sanitation Data'!$E$32,0,10*ROW('Sanitation Data'!E142))="","",OFFSET('Sanitation Data'!$E$32,0,10*ROW('Sanitation Data'!E142)))</f>
        <v/>
      </c>
      <c r="CU148" s="297" t="str">
        <f ca="true">+IF(OFFSET('Sanitation Data'!$F$28,0,10*ROW('Sanitation Data'!F142))="","",OFFSET('Sanitation Data'!$F$28,0,10*ROW('Sanitation Data'!F142)))</f>
        <v/>
      </c>
      <c r="CV148" s="297" t="str">
        <f ca="true">+IF(OFFSET('Sanitation Data'!$F$29,0,10*ROW('Sanitation Data'!F142))="","",OFFSET('Sanitation Data'!$F$29,0,10*ROW('Sanitation Data'!F142)))</f>
        <v/>
      </c>
      <c r="CW148" s="297" t="str">
        <f ca="true">+IF(OFFSET('Sanitation Data'!$F$30,0,10*ROW('Sanitation Data'!F142))="","",OFFSET('Sanitation Data'!$F$30,0,10*ROW('Sanitation Data'!F142)))</f>
        <v/>
      </c>
      <c r="CX148" s="297" t="str">
        <f ca="true">+IF(OFFSET('Sanitation Data'!$F$31,0,10*ROW('Sanitation Data'!F142))="","",OFFSET('Sanitation Data'!$F$31,0,10*ROW('Sanitation Data'!F142)))</f>
        <v/>
      </c>
      <c r="CY148" s="297" t="str">
        <f ca="true">+IF(OFFSET('Sanitation Data'!$F$32,0,10*ROW('Sanitation Data'!F142))="","",OFFSET('Sanitation Data'!$F$32,0,10*ROW('Sanitation Data'!F142)))</f>
        <v/>
      </c>
      <c r="CZ148" s="297" t="str">
        <f ca="true">+IF(OFFSET('Sanitation Data'!$G$28,0,10*ROW('Sanitation Data'!G142))="","",OFFSET('Sanitation Data'!$G$28,0,10*ROW('Sanitation Data'!G142)))</f>
        <v/>
      </c>
      <c r="DA148" s="297" t="str">
        <f ca="true">+IF(OFFSET('Sanitation Data'!$G$29,0,10*ROW('Sanitation Data'!G142))="","",OFFSET('Sanitation Data'!$G$29,0,10*ROW('Sanitation Data'!G142)))</f>
        <v/>
      </c>
      <c r="DB148" s="297" t="str">
        <f ca="true">+IF(OFFSET('Sanitation Data'!$G$30,0,10*ROW('Sanitation Data'!G142))="","",OFFSET('Sanitation Data'!$G$30,0,10*ROW('Sanitation Data'!G142)))</f>
        <v/>
      </c>
      <c r="DC148" s="297" t="str">
        <f ca="true">+IF(OFFSET('Sanitation Data'!$G$31,0,10*ROW('Sanitation Data'!G142))="","",OFFSET('Sanitation Data'!$G$31,0,10*ROW('Sanitation Data'!G142)))</f>
        <v/>
      </c>
      <c r="DD148" s="297" t="str">
        <f ca="true">+IF(OFFSET('Sanitation Data'!$G$32,0,10*ROW('Sanitation Data'!G142))="","",OFFSET('Sanitation Data'!$G$32,0,10*ROW('Sanitation Data'!G142)))</f>
        <v/>
      </c>
      <c r="DE148" s="297" t="str">
        <f ca="true">+IF(OFFSET('Sanitation Data'!$H$28,0,10*ROW('Sanitation Data'!H142))="","",OFFSET('Sanitation Data'!$H$28,0,10*ROW('Sanitation Data'!H142)))</f>
        <v/>
      </c>
      <c r="DF148" s="297" t="str">
        <f ca="true">+IF(OFFSET('Sanitation Data'!$H$29,0,10*ROW('Sanitation Data'!H142))="","",OFFSET('Sanitation Data'!$H$29,0,10*ROW('Sanitation Data'!H142)))</f>
        <v/>
      </c>
      <c r="DG148" s="297" t="str">
        <f ca="true">+IF(OFFSET('Sanitation Data'!$H$30,0,10*ROW('Sanitation Data'!H142))="","",OFFSET('Sanitation Data'!$H$30,0,10*ROW('Sanitation Data'!H142)))</f>
        <v/>
      </c>
      <c r="DH148" s="297" t="str">
        <f ca="true">+IF(OFFSET('Sanitation Data'!$H$31,0,10*ROW('Sanitation Data'!H142))="","",OFFSET('Sanitation Data'!$H$31,0,10*ROW('Sanitation Data'!H142)))</f>
        <v/>
      </c>
      <c r="DI148" s="297" t="str">
        <f ca="true">+IF(OFFSET('Sanitation Data'!$H$32,0,10*ROW('Sanitation Data'!H142))="","",OFFSET('Sanitation Data'!$H$32,0,10*ROW('Sanitation Data'!H142)))</f>
        <v/>
      </c>
      <c r="DJ148" s="297" t="str">
        <f ca="true">+IF(OFFSET('Sanitation Data'!$I$28,0,10*ROW('Sanitation Data'!I142))="","",OFFSET('Sanitation Data'!$I$28,0,10*ROW('Sanitation Data'!I142)))</f>
        <v/>
      </c>
      <c r="DK148" s="297" t="str">
        <f ca="true">+IF(OFFSET('Sanitation Data'!$I$29,0,10*ROW('Sanitation Data'!I142))="","",OFFSET('Sanitation Data'!$I$29,0,10*ROW('Sanitation Data'!I142)))</f>
        <v/>
      </c>
      <c r="DL148" s="297" t="str">
        <f ca="true">+IF(OFFSET('Sanitation Data'!$I$30,0,10*ROW('Sanitation Data'!I142))="","",OFFSET('Sanitation Data'!$I$30,0,10*ROW('Sanitation Data'!I142)))</f>
        <v/>
      </c>
      <c r="DM148" s="297" t="str">
        <f ca="true">+IF(OFFSET('Sanitation Data'!$I$31,0,10*ROW('Sanitation Data'!I142))="","",OFFSET('Sanitation Data'!$I$31,0,10*ROW('Sanitation Data'!I142)))</f>
        <v/>
      </c>
      <c r="DN148" s="297" t="str">
        <f ca="true">+IF(OFFSET('Sanitation Data'!$I$32,0,10*ROW('Sanitation Data'!I142))="","",OFFSET('Sanitation Data'!$I$32,0,10*ROW('Sanitation Data'!I142)))</f>
        <v/>
      </c>
      <c r="DO148" s="297" t="str">
        <f ca="true">+IF(OFFSET('Hygiene Data'!$D$11,0,10*ROW('Hygiene Data'!D142))="","",OFFSET('Hygiene Data'!$D$11,0,10*ROW('Hygiene Data'!D142)))</f>
        <v/>
      </c>
      <c r="DP148" s="297" t="str">
        <f ca="true">+IF(OFFSET('Hygiene Data'!$D$12,0,10*ROW('Hygiene Data'!D142))="","",OFFSET('Hygiene Data'!$D$12,0,10*ROW('Hygiene Data'!D142)))</f>
        <v/>
      </c>
      <c r="DQ148" s="297" t="str">
        <f ca="true">+IF(OFFSET('Hygiene Data'!$D$13,0,10*ROW('Hygiene Data'!D142))="","",OFFSET('Hygiene Data'!$D$13,0,10*ROW('Hygiene Data'!D142)))</f>
        <v/>
      </c>
      <c r="DR148" s="297" t="str">
        <f ca="true">+IF(OFFSET('Hygiene Data'!$E$11,0,10*ROW('Hygiene Data'!E142))="","",OFFSET('Hygiene Data'!$E$11,0,10*ROW('Hygiene Data'!E142)))</f>
        <v/>
      </c>
      <c r="DS148" s="297" t="str">
        <f ca="true">+IF(OFFSET('Hygiene Data'!$E$12,0,10*ROW('Hygiene Data'!E142))="","",OFFSET('Hygiene Data'!$E$12,0,10*ROW('Hygiene Data'!E142)))</f>
        <v/>
      </c>
      <c r="DT148" s="297" t="str">
        <f ca="true">+IF(OFFSET('Hygiene Data'!$E$13,0,10*ROW('Hygiene Data'!E142))="","",OFFSET('Hygiene Data'!$E$13,0,10*ROW('Hygiene Data'!E142)))</f>
        <v/>
      </c>
      <c r="DU148" s="297" t="str">
        <f ca="true">+IF(OFFSET('Hygiene Data'!$F$11,0,10*ROW('Hygiene Data'!F142))="","",OFFSET('Hygiene Data'!$F$11,0,10*ROW('Hygiene Data'!F142)))</f>
        <v/>
      </c>
      <c r="DV148" s="297" t="str">
        <f ca="true">+IF(OFFSET('Hygiene Data'!$F$12,0,10*ROW('Hygiene Data'!F142))="","",OFFSET('Hygiene Data'!$F$12,0,10*ROW('Hygiene Data'!F142)))</f>
        <v/>
      </c>
      <c r="DW148" s="297" t="str">
        <f ca="true">+IF(OFFSET('Hygiene Data'!$F$13,0,10*ROW('Hygiene Data'!F142))="","",OFFSET('Hygiene Data'!$F$13,0,10*ROW('Hygiene Data'!F142)))</f>
        <v/>
      </c>
      <c r="DX148" s="297" t="str">
        <f ca="true">+IF(OFFSET('Hygiene Data'!$G$11,0,10*ROW('Hygiene Data'!G142))="","",OFFSET('Hygiene Data'!$G$11,0,10*ROW('Hygiene Data'!G142)))</f>
        <v/>
      </c>
      <c r="DY148" s="297" t="str">
        <f ca="true">+IF(OFFSET('Hygiene Data'!$G$12,0,10*ROW('Hygiene Data'!G142))="","",OFFSET('Hygiene Data'!$G$12,0,10*ROW('Hygiene Data'!G142)))</f>
        <v/>
      </c>
      <c r="DZ148" s="297" t="str">
        <f ca="true">+IF(OFFSET('Hygiene Data'!$G$13,0,10*ROW('Hygiene Data'!G142))="","",OFFSET('Hygiene Data'!$G$13,0,10*ROW('Hygiene Data'!G142)))</f>
        <v/>
      </c>
      <c r="EA148" s="297" t="str">
        <f ca="true">+IF(OFFSET('Hygiene Data'!$H$11,0,10*ROW('Hygiene Data'!H142))="","",OFFSET('Hygiene Data'!$H$11,0,10*ROW('Hygiene Data'!H142)))</f>
        <v/>
      </c>
      <c r="EB148" s="297" t="str">
        <f ca="true">+IF(OFFSET('Hygiene Data'!$H$12,0,10*ROW('Hygiene Data'!H142))="","",OFFSET('Hygiene Data'!$H$12,0,10*ROW('Hygiene Data'!H142)))</f>
        <v/>
      </c>
      <c r="EC148" s="297" t="str">
        <f ca="true">+IF(OFFSET('Hygiene Data'!$H$13,0,10*ROW('Hygiene Data'!H142))="","",OFFSET('Hygiene Data'!$H$13,0,10*ROW('Hygiene Data'!H142)))</f>
        <v/>
      </c>
      <c r="ED148" s="297" t="str">
        <f ca="true">+IF(OFFSET('Hygiene Data'!$I$11,0,10*ROW('Hygiene Data'!I142))="","",OFFSET('Hygiene Data'!$I$11,0,10*ROW('Hygiene Data'!I142)))</f>
        <v/>
      </c>
      <c r="EE148" s="297" t="str">
        <f ca="true">+IF(OFFSET('Hygiene Data'!$I$12,0,10*ROW('Hygiene Data'!I142))="","",OFFSET('Hygiene Data'!$I$12,0,10*ROW('Hygiene Data'!I142)))</f>
        <v/>
      </c>
      <c r="EF148" s="297"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53"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97"/>
      <c r="BS149" s="297" t="str">
        <f ca="true">+IF(OFFSET('Water Data'!$D$27,0,10*ROW('Water Data'!D143))="","",OFFSET('Water Data'!$D$27,0,10*ROW('Water Data'!D143)))</f>
        <v/>
      </c>
      <c r="BT149" s="297" t="str">
        <f ca="true">+IF(OFFSET('Water Data'!$D$28,0,10*ROW('Water Data'!D143))="","",OFFSET('Water Data'!$D$28,0,10*ROW('Water Data'!D143)))</f>
        <v/>
      </c>
      <c r="BU149" s="297" t="str">
        <f ca="true">+IF(OFFSET('Water Data'!$D$29,0,10*ROW('Water Data'!D143))="","",OFFSET('Water Data'!$D$29,0,10*ROW('Water Data'!D143)))</f>
        <v/>
      </c>
      <c r="BV149" s="297" t="str">
        <f ca="true">+IF(OFFSET('Water Data'!$E$27,0,10*ROW('Water Data'!E143))="","",OFFSET('Water Data'!$E$27,0,10*ROW('Water Data'!E143)))</f>
        <v/>
      </c>
      <c r="BW149" s="297" t="str">
        <f ca="true">+IF(OFFSET('Water Data'!$E$28,0,10*ROW('Water Data'!E143))="","",OFFSET('Water Data'!$E$28,0,10*ROW('Water Data'!E143)))</f>
        <v/>
      </c>
      <c r="BX149" s="297" t="str">
        <f ca="true">+IF(OFFSET('Water Data'!$E$29,0,10*ROW('Water Data'!E143))="","",OFFSET('Water Data'!$E$29,0,10*ROW('Water Data'!E143)))</f>
        <v/>
      </c>
      <c r="BY149" s="297" t="str">
        <f ca="true">+IF(OFFSET('Water Data'!$F$27,0,10*ROW('Water Data'!F143))="","",OFFSET('Water Data'!$F$27,0,10*ROW('Water Data'!F143)))</f>
        <v/>
      </c>
      <c r="BZ149" s="297" t="str">
        <f ca="true">+IF(OFFSET('Water Data'!$F$28,0,10*ROW('Water Data'!F143))="","",OFFSET('Water Data'!$F$28,0,10*ROW('Water Data'!F143)))</f>
        <v/>
      </c>
      <c r="CA149" s="297" t="str">
        <f ca="true">+IF(OFFSET('Water Data'!$F$29,0,10*ROW('Water Data'!F143))="","",OFFSET('Water Data'!$F$29,0,10*ROW('Water Data'!F143)))</f>
        <v/>
      </c>
      <c r="CB149" s="297" t="str">
        <f ca="true">+IF(OFFSET('Water Data'!$G$27,0,10*ROW('Water Data'!G143))="","",OFFSET('Water Data'!$G$27,0,10*ROW('Water Data'!G143)))</f>
        <v/>
      </c>
      <c r="CC149" s="297" t="str">
        <f ca="true">+IF(OFFSET('Water Data'!$G$28,0,10*ROW('Water Data'!G143))="","",OFFSET('Water Data'!$G$28,0,10*ROW('Water Data'!G143)))</f>
        <v/>
      </c>
      <c r="CD149" s="297" t="str">
        <f ca="true">+IF(OFFSET('Water Data'!$G$29,0,10*ROW('Water Data'!G143))="","",OFFSET('Water Data'!$G$29,0,10*ROW('Water Data'!G143)))</f>
        <v/>
      </c>
      <c r="CE149" s="297" t="str">
        <f ca="true">+IF(OFFSET('Water Data'!$H$27,0,10*ROW('Water Data'!H143))="","",OFFSET('Water Data'!$H$27,0,10*ROW('Water Data'!H143)))</f>
        <v/>
      </c>
      <c r="CF149" s="297" t="str">
        <f ca="true">+IF(OFFSET('Water Data'!$H$28,0,10*ROW('Water Data'!H143))="","",OFFSET('Water Data'!$H$28,0,10*ROW('Water Data'!H143)))</f>
        <v/>
      </c>
      <c r="CG149" s="297" t="str">
        <f ca="true">+IF(OFFSET('Water Data'!$H$29,0,10*ROW('Water Data'!H143))="","",OFFSET('Water Data'!$H$29,0,10*ROW('Water Data'!H143)))</f>
        <v/>
      </c>
      <c r="CH149" s="297" t="str">
        <f ca="true">+IF(OFFSET('Water Data'!$I$27,0,10*ROW('Water Data'!I143))="","",OFFSET('Water Data'!$I$27,0,10*ROW('Water Data'!I143)))</f>
        <v/>
      </c>
      <c r="CI149" s="297" t="str">
        <f ca="true">+IF(OFFSET('Water Data'!$I$28,0,10*ROW('Water Data'!I143))="","",OFFSET('Water Data'!$I$28,0,10*ROW('Water Data'!I143)))</f>
        <v/>
      </c>
      <c r="CJ149" s="297" t="str">
        <f ca="true">+IF(OFFSET('Water Data'!$I$29,0,10*ROW('Water Data'!I143))="","",OFFSET('Water Data'!$I$29,0,10*ROW('Water Data'!I143)))</f>
        <v/>
      </c>
      <c r="CK149" s="297" t="str">
        <f ca="true">+IF(OFFSET('Sanitation Data'!$D$28,0,10*ROW('Sanitation Data'!D143))="","",OFFSET('Sanitation Data'!$D$28,0,10*ROW('Sanitation Data'!D143)))</f>
        <v/>
      </c>
      <c r="CL149" s="297" t="str">
        <f ca="true">+IF(OFFSET('Sanitation Data'!$D$29,0,10*ROW('Sanitation Data'!D143))="","",OFFSET('Sanitation Data'!$D$29,0,10*ROW('Sanitation Data'!D143)))</f>
        <v/>
      </c>
      <c r="CM149" s="297" t="str">
        <f ca="true">+IF(OFFSET('Sanitation Data'!$D$30,0,10*ROW('Sanitation Data'!D143))="","",OFFSET('Sanitation Data'!$D$30,0,10*ROW('Sanitation Data'!D143)))</f>
        <v/>
      </c>
      <c r="CN149" s="297" t="str">
        <f ca="true">+IF(OFFSET('Sanitation Data'!$D$31,0,10*ROW('Sanitation Data'!D143))="","",OFFSET('Sanitation Data'!$D$31,0,10*ROW('Sanitation Data'!D143)))</f>
        <v/>
      </c>
      <c r="CO149" s="297" t="str">
        <f ca="true">+IF(OFFSET('Sanitation Data'!$D$32,0,10*ROW('Sanitation Data'!D143))="","",OFFSET('Sanitation Data'!$D$32,0,10*ROW('Sanitation Data'!D143)))</f>
        <v/>
      </c>
      <c r="CP149" s="297" t="str">
        <f ca="true">+IF(OFFSET('Sanitation Data'!$E$28,0,10*ROW('Sanitation Data'!E143))="","",OFFSET('Sanitation Data'!$E$28,0,10*ROW('Sanitation Data'!E143)))</f>
        <v/>
      </c>
      <c r="CQ149" s="297" t="str">
        <f ca="true">+IF(OFFSET('Sanitation Data'!$E$29,0,10*ROW('Sanitation Data'!E143))="","",OFFSET('Sanitation Data'!$E$29,0,10*ROW('Sanitation Data'!E143)))</f>
        <v/>
      </c>
      <c r="CR149" s="297" t="str">
        <f ca="true">+IF(OFFSET('Sanitation Data'!$E$30,0,10*ROW('Sanitation Data'!E143))="","",OFFSET('Sanitation Data'!$E$30,0,10*ROW('Sanitation Data'!E143)))</f>
        <v/>
      </c>
      <c r="CS149" s="297" t="str">
        <f ca="true">+IF(OFFSET('Sanitation Data'!$E$31,0,10*ROW('Sanitation Data'!E143))="","",OFFSET('Sanitation Data'!$E$31,0,10*ROW('Sanitation Data'!E143)))</f>
        <v/>
      </c>
      <c r="CT149" s="297" t="str">
        <f ca="true">+IF(OFFSET('Sanitation Data'!$E$32,0,10*ROW('Sanitation Data'!E143))="","",OFFSET('Sanitation Data'!$E$32,0,10*ROW('Sanitation Data'!E143)))</f>
        <v/>
      </c>
      <c r="CU149" s="297" t="str">
        <f ca="true">+IF(OFFSET('Sanitation Data'!$F$28,0,10*ROW('Sanitation Data'!F143))="","",OFFSET('Sanitation Data'!$F$28,0,10*ROW('Sanitation Data'!F143)))</f>
        <v/>
      </c>
      <c r="CV149" s="297" t="str">
        <f ca="true">+IF(OFFSET('Sanitation Data'!$F$29,0,10*ROW('Sanitation Data'!F143))="","",OFFSET('Sanitation Data'!$F$29,0,10*ROW('Sanitation Data'!F143)))</f>
        <v/>
      </c>
      <c r="CW149" s="297" t="str">
        <f ca="true">+IF(OFFSET('Sanitation Data'!$F$30,0,10*ROW('Sanitation Data'!F143))="","",OFFSET('Sanitation Data'!$F$30,0,10*ROW('Sanitation Data'!F143)))</f>
        <v/>
      </c>
      <c r="CX149" s="297" t="str">
        <f ca="true">+IF(OFFSET('Sanitation Data'!$F$31,0,10*ROW('Sanitation Data'!F143))="","",OFFSET('Sanitation Data'!$F$31,0,10*ROW('Sanitation Data'!F143)))</f>
        <v/>
      </c>
      <c r="CY149" s="297" t="str">
        <f ca="true">+IF(OFFSET('Sanitation Data'!$F$32,0,10*ROW('Sanitation Data'!F143))="","",OFFSET('Sanitation Data'!$F$32,0,10*ROW('Sanitation Data'!F143)))</f>
        <v/>
      </c>
      <c r="CZ149" s="297" t="str">
        <f ca="true">+IF(OFFSET('Sanitation Data'!$G$28,0,10*ROW('Sanitation Data'!G143))="","",OFFSET('Sanitation Data'!$G$28,0,10*ROW('Sanitation Data'!G143)))</f>
        <v/>
      </c>
      <c r="DA149" s="297" t="str">
        <f ca="true">+IF(OFFSET('Sanitation Data'!$G$29,0,10*ROW('Sanitation Data'!G143))="","",OFFSET('Sanitation Data'!$G$29,0,10*ROW('Sanitation Data'!G143)))</f>
        <v/>
      </c>
      <c r="DB149" s="297" t="str">
        <f ca="true">+IF(OFFSET('Sanitation Data'!$G$30,0,10*ROW('Sanitation Data'!G143))="","",OFFSET('Sanitation Data'!$G$30,0,10*ROW('Sanitation Data'!G143)))</f>
        <v/>
      </c>
      <c r="DC149" s="297" t="str">
        <f ca="true">+IF(OFFSET('Sanitation Data'!$G$31,0,10*ROW('Sanitation Data'!G143))="","",OFFSET('Sanitation Data'!$G$31,0,10*ROW('Sanitation Data'!G143)))</f>
        <v/>
      </c>
      <c r="DD149" s="297" t="str">
        <f ca="true">+IF(OFFSET('Sanitation Data'!$G$32,0,10*ROW('Sanitation Data'!G143))="","",OFFSET('Sanitation Data'!$G$32,0,10*ROW('Sanitation Data'!G143)))</f>
        <v/>
      </c>
      <c r="DE149" s="297" t="str">
        <f ca="true">+IF(OFFSET('Sanitation Data'!$H$28,0,10*ROW('Sanitation Data'!H143))="","",OFFSET('Sanitation Data'!$H$28,0,10*ROW('Sanitation Data'!H143)))</f>
        <v/>
      </c>
      <c r="DF149" s="297" t="str">
        <f ca="true">+IF(OFFSET('Sanitation Data'!$H$29,0,10*ROW('Sanitation Data'!H143))="","",OFFSET('Sanitation Data'!$H$29,0,10*ROW('Sanitation Data'!H143)))</f>
        <v/>
      </c>
      <c r="DG149" s="297" t="str">
        <f ca="true">+IF(OFFSET('Sanitation Data'!$H$30,0,10*ROW('Sanitation Data'!H143))="","",OFFSET('Sanitation Data'!$H$30,0,10*ROW('Sanitation Data'!H143)))</f>
        <v/>
      </c>
      <c r="DH149" s="297" t="str">
        <f ca="true">+IF(OFFSET('Sanitation Data'!$H$31,0,10*ROW('Sanitation Data'!H143))="","",OFFSET('Sanitation Data'!$H$31,0,10*ROW('Sanitation Data'!H143)))</f>
        <v/>
      </c>
      <c r="DI149" s="297" t="str">
        <f ca="true">+IF(OFFSET('Sanitation Data'!$H$32,0,10*ROW('Sanitation Data'!H143))="","",OFFSET('Sanitation Data'!$H$32,0,10*ROW('Sanitation Data'!H143)))</f>
        <v/>
      </c>
      <c r="DJ149" s="297" t="str">
        <f ca="true">+IF(OFFSET('Sanitation Data'!$I$28,0,10*ROW('Sanitation Data'!I143))="","",OFFSET('Sanitation Data'!$I$28,0,10*ROW('Sanitation Data'!I143)))</f>
        <v/>
      </c>
      <c r="DK149" s="297" t="str">
        <f ca="true">+IF(OFFSET('Sanitation Data'!$I$29,0,10*ROW('Sanitation Data'!I143))="","",OFFSET('Sanitation Data'!$I$29,0,10*ROW('Sanitation Data'!I143)))</f>
        <v/>
      </c>
      <c r="DL149" s="297" t="str">
        <f ca="true">+IF(OFFSET('Sanitation Data'!$I$30,0,10*ROW('Sanitation Data'!I143))="","",OFFSET('Sanitation Data'!$I$30,0,10*ROW('Sanitation Data'!I143)))</f>
        <v/>
      </c>
      <c r="DM149" s="297" t="str">
        <f ca="true">+IF(OFFSET('Sanitation Data'!$I$31,0,10*ROW('Sanitation Data'!I143))="","",OFFSET('Sanitation Data'!$I$31,0,10*ROW('Sanitation Data'!I143)))</f>
        <v/>
      </c>
      <c r="DN149" s="297" t="str">
        <f ca="true">+IF(OFFSET('Sanitation Data'!$I$32,0,10*ROW('Sanitation Data'!I143))="","",OFFSET('Sanitation Data'!$I$32,0,10*ROW('Sanitation Data'!I143)))</f>
        <v/>
      </c>
      <c r="DO149" s="297" t="str">
        <f ca="true">+IF(OFFSET('Hygiene Data'!$D$11,0,10*ROW('Hygiene Data'!D143))="","",OFFSET('Hygiene Data'!$D$11,0,10*ROW('Hygiene Data'!D143)))</f>
        <v/>
      </c>
      <c r="DP149" s="297" t="str">
        <f ca="true">+IF(OFFSET('Hygiene Data'!$D$12,0,10*ROW('Hygiene Data'!D143))="","",OFFSET('Hygiene Data'!$D$12,0,10*ROW('Hygiene Data'!D143)))</f>
        <v/>
      </c>
      <c r="DQ149" s="297" t="str">
        <f ca="true">+IF(OFFSET('Hygiene Data'!$D$13,0,10*ROW('Hygiene Data'!D143))="","",OFFSET('Hygiene Data'!$D$13,0,10*ROW('Hygiene Data'!D143)))</f>
        <v/>
      </c>
      <c r="DR149" s="297" t="str">
        <f ca="true">+IF(OFFSET('Hygiene Data'!$E$11,0,10*ROW('Hygiene Data'!E143))="","",OFFSET('Hygiene Data'!$E$11,0,10*ROW('Hygiene Data'!E143)))</f>
        <v/>
      </c>
      <c r="DS149" s="297" t="str">
        <f ca="true">+IF(OFFSET('Hygiene Data'!$E$12,0,10*ROW('Hygiene Data'!E143))="","",OFFSET('Hygiene Data'!$E$12,0,10*ROW('Hygiene Data'!E143)))</f>
        <v/>
      </c>
      <c r="DT149" s="297" t="str">
        <f ca="true">+IF(OFFSET('Hygiene Data'!$E$13,0,10*ROW('Hygiene Data'!E143))="","",OFFSET('Hygiene Data'!$E$13,0,10*ROW('Hygiene Data'!E143)))</f>
        <v/>
      </c>
      <c r="DU149" s="297" t="str">
        <f ca="true">+IF(OFFSET('Hygiene Data'!$F$11,0,10*ROW('Hygiene Data'!F143))="","",OFFSET('Hygiene Data'!$F$11,0,10*ROW('Hygiene Data'!F143)))</f>
        <v/>
      </c>
      <c r="DV149" s="297" t="str">
        <f ca="true">+IF(OFFSET('Hygiene Data'!$F$12,0,10*ROW('Hygiene Data'!F143))="","",OFFSET('Hygiene Data'!$F$12,0,10*ROW('Hygiene Data'!F143)))</f>
        <v/>
      </c>
      <c r="DW149" s="297" t="str">
        <f ca="true">+IF(OFFSET('Hygiene Data'!$F$13,0,10*ROW('Hygiene Data'!F143))="","",OFFSET('Hygiene Data'!$F$13,0,10*ROW('Hygiene Data'!F143)))</f>
        <v/>
      </c>
      <c r="DX149" s="297" t="str">
        <f ca="true">+IF(OFFSET('Hygiene Data'!$G$11,0,10*ROW('Hygiene Data'!G143))="","",OFFSET('Hygiene Data'!$G$11,0,10*ROW('Hygiene Data'!G143)))</f>
        <v/>
      </c>
      <c r="DY149" s="297" t="str">
        <f ca="true">+IF(OFFSET('Hygiene Data'!$G$12,0,10*ROW('Hygiene Data'!G143))="","",OFFSET('Hygiene Data'!$G$12,0,10*ROW('Hygiene Data'!G143)))</f>
        <v/>
      </c>
      <c r="DZ149" s="297" t="str">
        <f ca="true">+IF(OFFSET('Hygiene Data'!$G$13,0,10*ROW('Hygiene Data'!G143))="","",OFFSET('Hygiene Data'!$G$13,0,10*ROW('Hygiene Data'!G143)))</f>
        <v/>
      </c>
      <c r="EA149" s="297" t="str">
        <f ca="true">+IF(OFFSET('Hygiene Data'!$H$11,0,10*ROW('Hygiene Data'!H143))="","",OFFSET('Hygiene Data'!$H$11,0,10*ROW('Hygiene Data'!H143)))</f>
        <v/>
      </c>
      <c r="EB149" s="297" t="str">
        <f ca="true">+IF(OFFSET('Hygiene Data'!$H$12,0,10*ROW('Hygiene Data'!H143))="","",OFFSET('Hygiene Data'!$H$12,0,10*ROW('Hygiene Data'!H143)))</f>
        <v/>
      </c>
      <c r="EC149" s="297" t="str">
        <f ca="true">+IF(OFFSET('Hygiene Data'!$H$13,0,10*ROW('Hygiene Data'!H143))="","",OFFSET('Hygiene Data'!$H$13,0,10*ROW('Hygiene Data'!H143)))</f>
        <v/>
      </c>
      <c r="ED149" s="297" t="str">
        <f ca="true">+IF(OFFSET('Hygiene Data'!$I$11,0,10*ROW('Hygiene Data'!I143))="","",OFFSET('Hygiene Data'!$I$11,0,10*ROW('Hygiene Data'!I143)))</f>
        <v/>
      </c>
      <c r="EE149" s="297" t="str">
        <f ca="true">+IF(OFFSET('Hygiene Data'!$I$12,0,10*ROW('Hygiene Data'!I143))="","",OFFSET('Hygiene Data'!$I$12,0,10*ROW('Hygiene Data'!I143)))</f>
        <v/>
      </c>
      <c r="EF149" s="297"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53"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97"/>
      <c r="BS150" s="297" t="str">
        <f ca="true">+IF(OFFSET('Water Data'!$D$27,0,10*ROW('Water Data'!D144))="","",OFFSET('Water Data'!$D$27,0,10*ROW('Water Data'!D144)))</f>
        <v/>
      </c>
      <c r="BT150" s="297" t="str">
        <f ca="true">+IF(OFFSET('Water Data'!$D$28,0,10*ROW('Water Data'!D144))="","",OFFSET('Water Data'!$D$28,0,10*ROW('Water Data'!D144)))</f>
        <v/>
      </c>
      <c r="BU150" s="297" t="str">
        <f ca="true">+IF(OFFSET('Water Data'!$D$29,0,10*ROW('Water Data'!D144))="","",OFFSET('Water Data'!$D$29,0,10*ROW('Water Data'!D144)))</f>
        <v/>
      </c>
      <c r="BV150" s="297" t="str">
        <f ca="true">+IF(OFFSET('Water Data'!$E$27,0,10*ROW('Water Data'!E144))="","",OFFSET('Water Data'!$E$27,0,10*ROW('Water Data'!E144)))</f>
        <v/>
      </c>
      <c r="BW150" s="297" t="str">
        <f ca="true">+IF(OFFSET('Water Data'!$E$28,0,10*ROW('Water Data'!E144))="","",OFFSET('Water Data'!$E$28,0,10*ROW('Water Data'!E144)))</f>
        <v/>
      </c>
      <c r="BX150" s="297" t="str">
        <f ca="true">+IF(OFFSET('Water Data'!$E$29,0,10*ROW('Water Data'!E144))="","",OFFSET('Water Data'!$E$29,0,10*ROW('Water Data'!E144)))</f>
        <v/>
      </c>
      <c r="BY150" s="297" t="str">
        <f ca="true">+IF(OFFSET('Water Data'!$F$27,0,10*ROW('Water Data'!F144))="","",OFFSET('Water Data'!$F$27,0,10*ROW('Water Data'!F144)))</f>
        <v/>
      </c>
      <c r="BZ150" s="297" t="str">
        <f ca="true">+IF(OFFSET('Water Data'!$F$28,0,10*ROW('Water Data'!F144))="","",OFFSET('Water Data'!$F$28,0,10*ROW('Water Data'!F144)))</f>
        <v/>
      </c>
      <c r="CA150" s="297" t="str">
        <f ca="true">+IF(OFFSET('Water Data'!$F$29,0,10*ROW('Water Data'!F144))="","",OFFSET('Water Data'!$F$29,0,10*ROW('Water Data'!F144)))</f>
        <v/>
      </c>
      <c r="CB150" s="297" t="str">
        <f ca="true">+IF(OFFSET('Water Data'!$G$27,0,10*ROW('Water Data'!G144))="","",OFFSET('Water Data'!$G$27,0,10*ROW('Water Data'!G144)))</f>
        <v/>
      </c>
      <c r="CC150" s="297" t="str">
        <f ca="true">+IF(OFFSET('Water Data'!$G$28,0,10*ROW('Water Data'!G144))="","",OFFSET('Water Data'!$G$28,0,10*ROW('Water Data'!G144)))</f>
        <v/>
      </c>
      <c r="CD150" s="297" t="str">
        <f ca="true">+IF(OFFSET('Water Data'!$G$29,0,10*ROW('Water Data'!G144))="","",OFFSET('Water Data'!$G$29,0,10*ROW('Water Data'!G144)))</f>
        <v/>
      </c>
      <c r="CE150" s="297" t="str">
        <f ca="true">+IF(OFFSET('Water Data'!$H$27,0,10*ROW('Water Data'!H144))="","",OFFSET('Water Data'!$H$27,0,10*ROW('Water Data'!H144)))</f>
        <v/>
      </c>
      <c r="CF150" s="297" t="str">
        <f ca="true">+IF(OFFSET('Water Data'!$H$28,0,10*ROW('Water Data'!H144))="","",OFFSET('Water Data'!$H$28,0,10*ROW('Water Data'!H144)))</f>
        <v/>
      </c>
      <c r="CG150" s="297" t="str">
        <f ca="true">+IF(OFFSET('Water Data'!$H$29,0,10*ROW('Water Data'!H144))="","",OFFSET('Water Data'!$H$29,0,10*ROW('Water Data'!H144)))</f>
        <v/>
      </c>
      <c r="CH150" s="297" t="str">
        <f ca="true">+IF(OFFSET('Water Data'!$I$27,0,10*ROW('Water Data'!I144))="","",OFFSET('Water Data'!$I$27,0,10*ROW('Water Data'!I144)))</f>
        <v/>
      </c>
      <c r="CI150" s="297" t="str">
        <f ca="true">+IF(OFFSET('Water Data'!$I$28,0,10*ROW('Water Data'!I144))="","",OFFSET('Water Data'!$I$28,0,10*ROW('Water Data'!I144)))</f>
        <v/>
      </c>
      <c r="CJ150" s="297" t="str">
        <f ca="true">+IF(OFFSET('Water Data'!$I$29,0,10*ROW('Water Data'!I144))="","",OFFSET('Water Data'!$I$29,0,10*ROW('Water Data'!I144)))</f>
        <v/>
      </c>
      <c r="CK150" s="297" t="str">
        <f ca="true">+IF(OFFSET('Sanitation Data'!$D$28,0,10*ROW('Sanitation Data'!D144))="","",OFFSET('Sanitation Data'!$D$28,0,10*ROW('Sanitation Data'!D144)))</f>
        <v/>
      </c>
      <c r="CL150" s="297" t="str">
        <f ca="true">+IF(OFFSET('Sanitation Data'!$D$29,0,10*ROW('Sanitation Data'!D144))="","",OFFSET('Sanitation Data'!$D$29,0,10*ROW('Sanitation Data'!D144)))</f>
        <v/>
      </c>
      <c r="CM150" s="297" t="str">
        <f ca="true">+IF(OFFSET('Sanitation Data'!$D$30,0,10*ROW('Sanitation Data'!D144))="","",OFFSET('Sanitation Data'!$D$30,0,10*ROW('Sanitation Data'!D144)))</f>
        <v/>
      </c>
      <c r="CN150" s="297" t="str">
        <f ca="true">+IF(OFFSET('Sanitation Data'!$D$31,0,10*ROW('Sanitation Data'!D144))="","",OFFSET('Sanitation Data'!$D$31,0,10*ROW('Sanitation Data'!D144)))</f>
        <v/>
      </c>
      <c r="CO150" s="297" t="str">
        <f ca="true">+IF(OFFSET('Sanitation Data'!$D$32,0,10*ROW('Sanitation Data'!D144))="","",OFFSET('Sanitation Data'!$D$32,0,10*ROW('Sanitation Data'!D144)))</f>
        <v/>
      </c>
      <c r="CP150" s="297" t="str">
        <f ca="true">+IF(OFFSET('Sanitation Data'!$E$28,0,10*ROW('Sanitation Data'!E144))="","",OFFSET('Sanitation Data'!$E$28,0,10*ROW('Sanitation Data'!E144)))</f>
        <v/>
      </c>
      <c r="CQ150" s="297" t="str">
        <f ca="true">+IF(OFFSET('Sanitation Data'!$E$29,0,10*ROW('Sanitation Data'!E144))="","",OFFSET('Sanitation Data'!$E$29,0,10*ROW('Sanitation Data'!E144)))</f>
        <v/>
      </c>
      <c r="CR150" s="297" t="str">
        <f ca="true">+IF(OFFSET('Sanitation Data'!$E$30,0,10*ROW('Sanitation Data'!E144))="","",OFFSET('Sanitation Data'!$E$30,0,10*ROW('Sanitation Data'!E144)))</f>
        <v/>
      </c>
      <c r="CS150" s="297" t="str">
        <f ca="true">+IF(OFFSET('Sanitation Data'!$E$31,0,10*ROW('Sanitation Data'!E144))="","",OFFSET('Sanitation Data'!$E$31,0,10*ROW('Sanitation Data'!E144)))</f>
        <v/>
      </c>
      <c r="CT150" s="297" t="str">
        <f ca="true">+IF(OFFSET('Sanitation Data'!$E$32,0,10*ROW('Sanitation Data'!E144))="","",OFFSET('Sanitation Data'!$E$32,0,10*ROW('Sanitation Data'!E144)))</f>
        <v/>
      </c>
      <c r="CU150" s="297" t="str">
        <f ca="true">+IF(OFFSET('Sanitation Data'!$F$28,0,10*ROW('Sanitation Data'!F144))="","",OFFSET('Sanitation Data'!$F$28,0,10*ROW('Sanitation Data'!F144)))</f>
        <v/>
      </c>
      <c r="CV150" s="297" t="str">
        <f ca="true">+IF(OFFSET('Sanitation Data'!$F$29,0,10*ROW('Sanitation Data'!F144))="","",OFFSET('Sanitation Data'!$F$29,0,10*ROW('Sanitation Data'!F144)))</f>
        <v/>
      </c>
      <c r="CW150" s="297" t="str">
        <f ca="true">+IF(OFFSET('Sanitation Data'!$F$30,0,10*ROW('Sanitation Data'!F144))="","",OFFSET('Sanitation Data'!$F$30,0,10*ROW('Sanitation Data'!F144)))</f>
        <v/>
      </c>
      <c r="CX150" s="297" t="str">
        <f ca="true">+IF(OFFSET('Sanitation Data'!$F$31,0,10*ROW('Sanitation Data'!F144))="","",OFFSET('Sanitation Data'!$F$31,0,10*ROW('Sanitation Data'!F144)))</f>
        <v/>
      </c>
      <c r="CY150" s="297" t="str">
        <f ca="true">+IF(OFFSET('Sanitation Data'!$F$32,0,10*ROW('Sanitation Data'!F144))="","",OFFSET('Sanitation Data'!$F$32,0,10*ROW('Sanitation Data'!F144)))</f>
        <v/>
      </c>
      <c r="CZ150" s="297" t="str">
        <f ca="true">+IF(OFFSET('Sanitation Data'!$G$28,0,10*ROW('Sanitation Data'!G144))="","",OFFSET('Sanitation Data'!$G$28,0,10*ROW('Sanitation Data'!G144)))</f>
        <v/>
      </c>
      <c r="DA150" s="297" t="str">
        <f ca="true">+IF(OFFSET('Sanitation Data'!$G$29,0,10*ROW('Sanitation Data'!G144))="","",OFFSET('Sanitation Data'!$G$29,0,10*ROW('Sanitation Data'!G144)))</f>
        <v/>
      </c>
      <c r="DB150" s="297" t="str">
        <f ca="true">+IF(OFFSET('Sanitation Data'!$G$30,0,10*ROW('Sanitation Data'!G144))="","",OFFSET('Sanitation Data'!$G$30,0,10*ROW('Sanitation Data'!G144)))</f>
        <v/>
      </c>
      <c r="DC150" s="297" t="str">
        <f ca="true">+IF(OFFSET('Sanitation Data'!$G$31,0,10*ROW('Sanitation Data'!G144))="","",OFFSET('Sanitation Data'!$G$31,0,10*ROW('Sanitation Data'!G144)))</f>
        <v/>
      </c>
      <c r="DD150" s="297" t="str">
        <f ca="true">+IF(OFFSET('Sanitation Data'!$G$32,0,10*ROW('Sanitation Data'!G144))="","",OFFSET('Sanitation Data'!$G$32,0,10*ROW('Sanitation Data'!G144)))</f>
        <v/>
      </c>
      <c r="DE150" s="297" t="str">
        <f ca="true">+IF(OFFSET('Sanitation Data'!$H$28,0,10*ROW('Sanitation Data'!H144))="","",OFFSET('Sanitation Data'!$H$28,0,10*ROW('Sanitation Data'!H144)))</f>
        <v/>
      </c>
      <c r="DF150" s="297" t="str">
        <f ca="true">+IF(OFFSET('Sanitation Data'!$H$29,0,10*ROW('Sanitation Data'!H144))="","",OFFSET('Sanitation Data'!$H$29,0,10*ROW('Sanitation Data'!H144)))</f>
        <v/>
      </c>
      <c r="DG150" s="297" t="str">
        <f ca="true">+IF(OFFSET('Sanitation Data'!$H$30,0,10*ROW('Sanitation Data'!H144))="","",OFFSET('Sanitation Data'!$H$30,0,10*ROW('Sanitation Data'!H144)))</f>
        <v/>
      </c>
      <c r="DH150" s="297" t="str">
        <f ca="true">+IF(OFFSET('Sanitation Data'!$H$31,0,10*ROW('Sanitation Data'!H144))="","",OFFSET('Sanitation Data'!$H$31,0,10*ROW('Sanitation Data'!H144)))</f>
        <v/>
      </c>
      <c r="DI150" s="297" t="str">
        <f ca="true">+IF(OFFSET('Sanitation Data'!$H$32,0,10*ROW('Sanitation Data'!H144))="","",OFFSET('Sanitation Data'!$H$32,0,10*ROW('Sanitation Data'!H144)))</f>
        <v/>
      </c>
      <c r="DJ150" s="297" t="str">
        <f ca="true">+IF(OFFSET('Sanitation Data'!$I$28,0,10*ROW('Sanitation Data'!I144))="","",OFFSET('Sanitation Data'!$I$28,0,10*ROW('Sanitation Data'!I144)))</f>
        <v/>
      </c>
      <c r="DK150" s="297" t="str">
        <f ca="true">+IF(OFFSET('Sanitation Data'!$I$29,0,10*ROW('Sanitation Data'!I144))="","",OFFSET('Sanitation Data'!$I$29,0,10*ROW('Sanitation Data'!I144)))</f>
        <v/>
      </c>
      <c r="DL150" s="297" t="str">
        <f ca="true">+IF(OFFSET('Sanitation Data'!$I$30,0,10*ROW('Sanitation Data'!I144))="","",OFFSET('Sanitation Data'!$I$30,0,10*ROW('Sanitation Data'!I144)))</f>
        <v/>
      </c>
      <c r="DM150" s="297" t="str">
        <f ca="true">+IF(OFFSET('Sanitation Data'!$I$31,0,10*ROW('Sanitation Data'!I144))="","",OFFSET('Sanitation Data'!$I$31,0,10*ROW('Sanitation Data'!I144)))</f>
        <v/>
      </c>
      <c r="DN150" s="297" t="str">
        <f ca="true">+IF(OFFSET('Sanitation Data'!$I$32,0,10*ROW('Sanitation Data'!I144))="","",OFFSET('Sanitation Data'!$I$32,0,10*ROW('Sanitation Data'!I144)))</f>
        <v/>
      </c>
      <c r="DO150" s="297" t="str">
        <f ca="true">+IF(OFFSET('Hygiene Data'!$D$11,0,10*ROW('Hygiene Data'!D144))="","",OFFSET('Hygiene Data'!$D$11,0,10*ROW('Hygiene Data'!D144)))</f>
        <v/>
      </c>
      <c r="DP150" s="297" t="str">
        <f ca="true">+IF(OFFSET('Hygiene Data'!$D$12,0,10*ROW('Hygiene Data'!D144))="","",OFFSET('Hygiene Data'!$D$12,0,10*ROW('Hygiene Data'!D144)))</f>
        <v/>
      </c>
      <c r="DQ150" s="297" t="str">
        <f ca="true">+IF(OFFSET('Hygiene Data'!$D$13,0,10*ROW('Hygiene Data'!D144))="","",OFFSET('Hygiene Data'!$D$13,0,10*ROW('Hygiene Data'!D144)))</f>
        <v/>
      </c>
      <c r="DR150" s="297" t="str">
        <f ca="true">+IF(OFFSET('Hygiene Data'!$E$11,0,10*ROW('Hygiene Data'!E144))="","",OFFSET('Hygiene Data'!$E$11,0,10*ROW('Hygiene Data'!E144)))</f>
        <v/>
      </c>
      <c r="DS150" s="297" t="str">
        <f ca="true">+IF(OFFSET('Hygiene Data'!$E$12,0,10*ROW('Hygiene Data'!E144))="","",OFFSET('Hygiene Data'!$E$12,0,10*ROW('Hygiene Data'!E144)))</f>
        <v/>
      </c>
      <c r="DT150" s="297" t="str">
        <f ca="true">+IF(OFFSET('Hygiene Data'!$E$13,0,10*ROW('Hygiene Data'!E144))="","",OFFSET('Hygiene Data'!$E$13,0,10*ROW('Hygiene Data'!E144)))</f>
        <v/>
      </c>
      <c r="DU150" s="297" t="str">
        <f ca="true">+IF(OFFSET('Hygiene Data'!$F$11,0,10*ROW('Hygiene Data'!F144))="","",OFFSET('Hygiene Data'!$F$11,0,10*ROW('Hygiene Data'!F144)))</f>
        <v/>
      </c>
      <c r="DV150" s="297" t="str">
        <f ca="true">+IF(OFFSET('Hygiene Data'!$F$12,0,10*ROW('Hygiene Data'!F144))="","",OFFSET('Hygiene Data'!$F$12,0,10*ROW('Hygiene Data'!F144)))</f>
        <v/>
      </c>
      <c r="DW150" s="297" t="str">
        <f ca="true">+IF(OFFSET('Hygiene Data'!$F$13,0,10*ROW('Hygiene Data'!F144))="","",OFFSET('Hygiene Data'!$F$13,0,10*ROW('Hygiene Data'!F144)))</f>
        <v/>
      </c>
      <c r="DX150" s="297" t="str">
        <f ca="true">+IF(OFFSET('Hygiene Data'!$G$11,0,10*ROW('Hygiene Data'!G144))="","",OFFSET('Hygiene Data'!$G$11,0,10*ROW('Hygiene Data'!G144)))</f>
        <v/>
      </c>
      <c r="DY150" s="297" t="str">
        <f ca="true">+IF(OFFSET('Hygiene Data'!$G$12,0,10*ROW('Hygiene Data'!G144))="","",OFFSET('Hygiene Data'!$G$12,0,10*ROW('Hygiene Data'!G144)))</f>
        <v/>
      </c>
      <c r="DZ150" s="297" t="str">
        <f ca="true">+IF(OFFSET('Hygiene Data'!$G$13,0,10*ROW('Hygiene Data'!G144))="","",OFFSET('Hygiene Data'!$G$13,0,10*ROW('Hygiene Data'!G144)))</f>
        <v/>
      </c>
      <c r="EA150" s="297" t="str">
        <f ca="true">+IF(OFFSET('Hygiene Data'!$H$11,0,10*ROW('Hygiene Data'!H144))="","",OFFSET('Hygiene Data'!$H$11,0,10*ROW('Hygiene Data'!H144)))</f>
        <v/>
      </c>
      <c r="EB150" s="297" t="str">
        <f ca="true">+IF(OFFSET('Hygiene Data'!$H$12,0,10*ROW('Hygiene Data'!H144))="","",OFFSET('Hygiene Data'!$H$12,0,10*ROW('Hygiene Data'!H144)))</f>
        <v/>
      </c>
      <c r="EC150" s="297" t="str">
        <f ca="true">+IF(OFFSET('Hygiene Data'!$H$13,0,10*ROW('Hygiene Data'!H144))="","",OFFSET('Hygiene Data'!$H$13,0,10*ROW('Hygiene Data'!H144)))</f>
        <v/>
      </c>
      <c r="ED150" s="297" t="str">
        <f ca="true">+IF(OFFSET('Hygiene Data'!$I$11,0,10*ROW('Hygiene Data'!I144))="","",OFFSET('Hygiene Data'!$I$11,0,10*ROW('Hygiene Data'!I144)))</f>
        <v/>
      </c>
      <c r="EE150" s="297" t="str">
        <f ca="true">+IF(OFFSET('Hygiene Data'!$I$12,0,10*ROW('Hygiene Data'!I144))="","",OFFSET('Hygiene Data'!$I$12,0,10*ROW('Hygiene Data'!I144)))</f>
        <v/>
      </c>
      <c r="EF150" s="297"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53"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97"/>
      <c r="BS151" s="297" t="str">
        <f ca="true">+IF(OFFSET('Water Data'!$D$27,0,10*ROW('Water Data'!D145))="","",OFFSET('Water Data'!$D$27,0,10*ROW('Water Data'!D145)))</f>
        <v/>
      </c>
      <c r="BT151" s="297" t="str">
        <f ca="true">+IF(OFFSET('Water Data'!$D$28,0,10*ROW('Water Data'!D145))="","",OFFSET('Water Data'!$D$28,0,10*ROW('Water Data'!D145)))</f>
        <v/>
      </c>
      <c r="BU151" s="297" t="str">
        <f ca="true">+IF(OFFSET('Water Data'!$D$29,0,10*ROW('Water Data'!D145))="","",OFFSET('Water Data'!$D$29,0,10*ROW('Water Data'!D145)))</f>
        <v/>
      </c>
      <c r="BV151" s="297" t="str">
        <f ca="true">+IF(OFFSET('Water Data'!$E$27,0,10*ROW('Water Data'!E145))="","",OFFSET('Water Data'!$E$27,0,10*ROW('Water Data'!E145)))</f>
        <v/>
      </c>
      <c r="BW151" s="297" t="str">
        <f ca="true">+IF(OFFSET('Water Data'!$E$28,0,10*ROW('Water Data'!E145))="","",OFFSET('Water Data'!$E$28,0,10*ROW('Water Data'!E145)))</f>
        <v/>
      </c>
      <c r="BX151" s="297" t="str">
        <f ca="true">+IF(OFFSET('Water Data'!$E$29,0,10*ROW('Water Data'!E145))="","",OFFSET('Water Data'!$E$29,0,10*ROW('Water Data'!E145)))</f>
        <v/>
      </c>
      <c r="BY151" s="297" t="str">
        <f ca="true">+IF(OFFSET('Water Data'!$F$27,0,10*ROW('Water Data'!F145))="","",OFFSET('Water Data'!$F$27,0,10*ROW('Water Data'!F145)))</f>
        <v/>
      </c>
      <c r="BZ151" s="297" t="str">
        <f ca="true">+IF(OFFSET('Water Data'!$F$28,0,10*ROW('Water Data'!F145))="","",OFFSET('Water Data'!$F$28,0,10*ROW('Water Data'!F145)))</f>
        <v/>
      </c>
      <c r="CA151" s="297" t="str">
        <f ca="true">+IF(OFFSET('Water Data'!$F$29,0,10*ROW('Water Data'!F145))="","",OFFSET('Water Data'!$F$29,0,10*ROW('Water Data'!F145)))</f>
        <v/>
      </c>
      <c r="CB151" s="297" t="str">
        <f ca="true">+IF(OFFSET('Water Data'!$G$27,0,10*ROW('Water Data'!G145))="","",OFFSET('Water Data'!$G$27,0,10*ROW('Water Data'!G145)))</f>
        <v/>
      </c>
      <c r="CC151" s="297" t="str">
        <f ca="true">+IF(OFFSET('Water Data'!$G$28,0,10*ROW('Water Data'!G145))="","",OFFSET('Water Data'!$G$28,0,10*ROW('Water Data'!G145)))</f>
        <v/>
      </c>
      <c r="CD151" s="297" t="str">
        <f ca="true">+IF(OFFSET('Water Data'!$G$29,0,10*ROW('Water Data'!G145))="","",OFFSET('Water Data'!$G$29,0,10*ROW('Water Data'!G145)))</f>
        <v/>
      </c>
      <c r="CE151" s="297" t="str">
        <f ca="true">+IF(OFFSET('Water Data'!$H$27,0,10*ROW('Water Data'!H145))="","",OFFSET('Water Data'!$H$27,0,10*ROW('Water Data'!H145)))</f>
        <v/>
      </c>
      <c r="CF151" s="297" t="str">
        <f ca="true">+IF(OFFSET('Water Data'!$H$28,0,10*ROW('Water Data'!H145))="","",OFFSET('Water Data'!$H$28,0,10*ROW('Water Data'!H145)))</f>
        <v/>
      </c>
      <c r="CG151" s="297" t="str">
        <f ca="true">+IF(OFFSET('Water Data'!$H$29,0,10*ROW('Water Data'!H145))="","",OFFSET('Water Data'!$H$29,0,10*ROW('Water Data'!H145)))</f>
        <v/>
      </c>
      <c r="CH151" s="297" t="str">
        <f ca="true">+IF(OFFSET('Water Data'!$I$27,0,10*ROW('Water Data'!I145))="","",OFFSET('Water Data'!$I$27,0,10*ROW('Water Data'!I145)))</f>
        <v/>
      </c>
      <c r="CI151" s="297" t="str">
        <f ca="true">+IF(OFFSET('Water Data'!$I$28,0,10*ROW('Water Data'!I145))="","",OFFSET('Water Data'!$I$28,0,10*ROW('Water Data'!I145)))</f>
        <v/>
      </c>
      <c r="CJ151" s="297" t="str">
        <f ca="true">+IF(OFFSET('Water Data'!$I$29,0,10*ROW('Water Data'!I145))="","",OFFSET('Water Data'!$I$29,0,10*ROW('Water Data'!I145)))</f>
        <v/>
      </c>
      <c r="CK151" s="297" t="str">
        <f ca="true">+IF(OFFSET('Sanitation Data'!$D$28,0,10*ROW('Sanitation Data'!D145))="","",OFFSET('Sanitation Data'!$D$28,0,10*ROW('Sanitation Data'!D145)))</f>
        <v/>
      </c>
      <c r="CL151" s="297" t="str">
        <f ca="true">+IF(OFFSET('Sanitation Data'!$D$29,0,10*ROW('Sanitation Data'!D145))="","",OFFSET('Sanitation Data'!$D$29,0,10*ROW('Sanitation Data'!D145)))</f>
        <v/>
      </c>
      <c r="CM151" s="297" t="str">
        <f ca="true">+IF(OFFSET('Sanitation Data'!$D$30,0,10*ROW('Sanitation Data'!D145))="","",OFFSET('Sanitation Data'!$D$30,0,10*ROW('Sanitation Data'!D145)))</f>
        <v/>
      </c>
      <c r="CN151" s="297" t="str">
        <f ca="true">+IF(OFFSET('Sanitation Data'!$D$31,0,10*ROW('Sanitation Data'!D145))="","",OFFSET('Sanitation Data'!$D$31,0,10*ROW('Sanitation Data'!D145)))</f>
        <v/>
      </c>
      <c r="CO151" s="297" t="str">
        <f ca="true">+IF(OFFSET('Sanitation Data'!$D$32,0,10*ROW('Sanitation Data'!D145))="","",OFFSET('Sanitation Data'!$D$32,0,10*ROW('Sanitation Data'!D145)))</f>
        <v/>
      </c>
      <c r="CP151" s="297" t="str">
        <f ca="true">+IF(OFFSET('Sanitation Data'!$E$28,0,10*ROW('Sanitation Data'!E145))="","",OFFSET('Sanitation Data'!$E$28,0,10*ROW('Sanitation Data'!E145)))</f>
        <v/>
      </c>
      <c r="CQ151" s="297" t="str">
        <f ca="true">+IF(OFFSET('Sanitation Data'!$E$29,0,10*ROW('Sanitation Data'!E145))="","",OFFSET('Sanitation Data'!$E$29,0,10*ROW('Sanitation Data'!E145)))</f>
        <v/>
      </c>
      <c r="CR151" s="297" t="str">
        <f ca="true">+IF(OFFSET('Sanitation Data'!$E$30,0,10*ROW('Sanitation Data'!E145))="","",OFFSET('Sanitation Data'!$E$30,0,10*ROW('Sanitation Data'!E145)))</f>
        <v/>
      </c>
      <c r="CS151" s="297" t="str">
        <f ca="true">+IF(OFFSET('Sanitation Data'!$E$31,0,10*ROW('Sanitation Data'!E145))="","",OFFSET('Sanitation Data'!$E$31,0,10*ROW('Sanitation Data'!E145)))</f>
        <v/>
      </c>
      <c r="CT151" s="297" t="str">
        <f ca="true">+IF(OFFSET('Sanitation Data'!$E$32,0,10*ROW('Sanitation Data'!E145))="","",OFFSET('Sanitation Data'!$E$32,0,10*ROW('Sanitation Data'!E145)))</f>
        <v/>
      </c>
      <c r="CU151" s="297" t="str">
        <f ca="true">+IF(OFFSET('Sanitation Data'!$F$28,0,10*ROW('Sanitation Data'!F145))="","",OFFSET('Sanitation Data'!$F$28,0,10*ROW('Sanitation Data'!F145)))</f>
        <v/>
      </c>
      <c r="CV151" s="297" t="str">
        <f ca="true">+IF(OFFSET('Sanitation Data'!$F$29,0,10*ROW('Sanitation Data'!F145))="","",OFFSET('Sanitation Data'!$F$29,0,10*ROW('Sanitation Data'!F145)))</f>
        <v/>
      </c>
      <c r="CW151" s="297" t="str">
        <f ca="true">+IF(OFFSET('Sanitation Data'!$F$30,0,10*ROW('Sanitation Data'!F145))="","",OFFSET('Sanitation Data'!$F$30,0,10*ROW('Sanitation Data'!F145)))</f>
        <v/>
      </c>
      <c r="CX151" s="297" t="str">
        <f ca="true">+IF(OFFSET('Sanitation Data'!$F$31,0,10*ROW('Sanitation Data'!F145))="","",OFFSET('Sanitation Data'!$F$31,0,10*ROW('Sanitation Data'!F145)))</f>
        <v/>
      </c>
      <c r="CY151" s="297" t="str">
        <f ca="true">+IF(OFFSET('Sanitation Data'!$F$32,0,10*ROW('Sanitation Data'!F145))="","",OFFSET('Sanitation Data'!$F$32,0,10*ROW('Sanitation Data'!F145)))</f>
        <v/>
      </c>
      <c r="CZ151" s="297" t="str">
        <f ca="true">+IF(OFFSET('Sanitation Data'!$G$28,0,10*ROW('Sanitation Data'!G145))="","",OFFSET('Sanitation Data'!$G$28,0,10*ROW('Sanitation Data'!G145)))</f>
        <v/>
      </c>
      <c r="DA151" s="297" t="str">
        <f ca="true">+IF(OFFSET('Sanitation Data'!$G$29,0,10*ROW('Sanitation Data'!G145))="","",OFFSET('Sanitation Data'!$G$29,0,10*ROW('Sanitation Data'!G145)))</f>
        <v/>
      </c>
      <c r="DB151" s="297" t="str">
        <f ca="true">+IF(OFFSET('Sanitation Data'!$G$30,0,10*ROW('Sanitation Data'!G145))="","",OFFSET('Sanitation Data'!$G$30,0,10*ROW('Sanitation Data'!G145)))</f>
        <v/>
      </c>
      <c r="DC151" s="297" t="str">
        <f ca="true">+IF(OFFSET('Sanitation Data'!$G$31,0,10*ROW('Sanitation Data'!G145))="","",OFFSET('Sanitation Data'!$G$31,0,10*ROW('Sanitation Data'!G145)))</f>
        <v/>
      </c>
      <c r="DD151" s="297" t="str">
        <f ca="true">+IF(OFFSET('Sanitation Data'!$G$32,0,10*ROW('Sanitation Data'!G145))="","",OFFSET('Sanitation Data'!$G$32,0,10*ROW('Sanitation Data'!G145)))</f>
        <v/>
      </c>
      <c r="DE151" s="297" t="str">
        <f ca="true">+IF(OFFSET('Sanitation Data'!$H$28,0,10*ROW('Sanitation Data'!H145))="","",OFFSET('Sanitation Data'!$H$28,0,10*ROW('Sanitation Data'!H145)))</f>
        <v/>
      </c>
      <c r="DF151" s="297" t="str">
        <f ca="true">+IF(OFFSET('Sanitation Data'!$H$29,0,10*ROW('Sanitation Data'!H145))="","",OFFSET('Sanitation Data'!$H$29,0,10*ROW('Sanitation Data'!H145)))</f>
        <v/>
      </c>
      <c r="DG151" s="297" t="str">
        <f ca="true">+IF(OFFSET('Sanitation Data'!$H$30,0,10*ROW('Sanitation Data'!H145))="","",OFFSET('Sanitation Data'!$H$30,0,10*ROW('Sanitation Data'!H145)))</f>
        <v/>
      </c>
      <c r="DH151" s="297" t="str">
        <f ca="true">+IF(OFFSET('Sanitation Data'!$H$31,0,10*ROW('Sanitation Data'!H145))="","",OFFSET('Sanitation Data'!$H$31,0,10*ROW('Sanitation Data'!H145)))</f>
        <v/>
      </c>
      <c r="DI151" s="297" t="str">
        <f ca="true">+IF(OFFSET('Sanitation Data'!$H$32,0,10*ROW('Sanitation Data'!H145))="","",OFFSET('Sanitation Data'!$H$32,0,10*ROW('Sanitation Data'!H145)))</f>
        <v/>
      </c>
      <c r="DJ151" s="297" t="str">
        <f ca="true">+IF(OFFSET('Sanitation Data'!$I$28,0,10*ROW('Sanitation Data'!I145))="","",OFFSET('Sanitation Data'!$I$28,0,10*ROW('Sanitation Data'!I145)))</f>
        <v/>
      </c>
      <c r="DK151" s="297" t="str">
        <f ca="true">+IF(OFFSET('Sanitation Data'!$I$29,0,10*ROW('Sanitation Data'!I145))="","",OFFSET('Sanitation Data'!$I$29,0,10*ROW('Sanitation Data'!I145)))</f>
        <v/>
      </c>
      <c r="DL151" s="297" t="str">
        <f ca="true">+IF(OFFSET('Sanitation Data'!$I$30,0,10*ROW('Sanitation Data'!I145))="","",OFFSET('Sanitation Data'!$I$30,0,10*ROW('Sanitation Data'!I145)))</f>
        <v/>
      </c>
      <c r="DM151" s="297" t="str">
        <f ca="true">+IF(OFFSET('Sanitation Data'!$I$31,0,10*ROW('Sanitation Data'!I145))="","",OFFSET('Sanitation Data'!$I$31,0,10*ROW('Sanitation Data'!I145)))</f>
        <v/>
      </c>
      <c r="DN151" s="297" t="str">
        <f ca="true">+IF(OFFSET('Sanitation Data'!$I$32,0,10*ROW('Sanitation Data'!I145))="","",OFFSET('Sanitation Data'!$I$32,0,10*ROW('Sanitation Data'!I145)))</f>
        <v/>
      </c>
      <c r="DO151" s="297" t="str">
        <f ca="true">+IF(OFFSET('Hygiene Data'!$D$11,0,10*ROW('Hygiene Data'!D145))="","",OFFSET('Hygiene Data'!$D$11,0,10*ROW('Hygiene Data'!D145)))</f>
        <v/>
      </c>
      <c r="DP151" s="297" t="str">
        <f ca="true">+IF(OFFSET('Hygiene Data'!$D$12,0,10*ROW('Hygiene Data'!D145))="","",OFFSET('Hygiene Data'!$D$12,0,10*ROW('Hygiene Data'!D145)))</f>
        <v/>
      </c>
      <c r="DQ151" s="297" t="str">
        <f ca="true">+IF(OFFSET('Hygiene Data'!$D$13,0,10*ROW('Hygiene Data'!D145))="","",OFFSET('Hygiene Data'!$D$13,0,10*ROW('Hygiene Data'!D145)))</f>
        <v/>
      </c>
      <c r="DR151" s="297" t="str">
        <f ca="true">+IF(OFFSET('Hygiene Data'!$E$11,0,10*ROW('Hygiene Data'!E145))="","",OFFSET('Hygiene Data'!$E$11,0,10*ROW('Hygiene Data'!E145)))</f>
        <v/>
      </c>
      <c r="DS151" s="297" t="str">
        <f ca="true">+IF(OFFSET('Hygiene Data'!$E$12,0,10*ROW('Hygiene Data'!E145))="","",OFFSET('Hygiene Data'!$E$12,0,10*ROW('Hygiene Data'!E145)))</f>
        <v/>
      </c>
      <c r="DT151" s="297" t="str">
        <f ca="true">+IF(OFFSET('Hygiene Data'!$E$13,0,10*ROW('Hygiene Data'!E145))="","",OFFSET('Hygiene Data'!$E$13,0,10*ROW('Hygiene Data'!E145)))</f>
        <v/>
      </c>
      <c r="DU151" s="297" t="str">
        <f ca="true">+IF(OFFSET('Hygiene Data'!$F$11,0,10*ROW('Hygiene Data'!F145))="","",OFFSET('Hygiene Data'!$F$11,0,10*ROW('Hygiene Data'!F145)))</f>
        <v/>
      </c>
      <c r="DV151" s="297" t="str">
        <f ca="true">+IF(OFFSET('Hygiene Data'!$F$12,0,10*ROW('Hygiene Data'!F145))="","",OFFSET('Hygiene Data'!$F$12,0,10*ROW('Hygiene Data'!F145)))</f>
        <v/>
      </c>
      <c r="DW151" s="297" t="str">
        <f ca="true">+IF(OFFSET('Hygiene Data'!$F$13,0,10*ROW('Hygiene Data'!F145))="","",OFFSET('Hygiene Data'!$F$13,0,10*ROW('Hygiene Data'!F145)))</f>
        <v/>
      </c>
      <c r="DX151" s="297" t="str">
        <f ca="true">+IF(OFFSET('Hygiene Data'!$G$11,0,10*ROW('Hygiene Data'!G145))="","",OFFSET('Hygiene Data'!$G$11,0,10*ROW('Hygiene Data'!G145)))</f>
        <v/>
      </c>
      <c r="DY151" s="297" t="str">
        <f ca="true">+IF(OFFSET('Hygiene Data'!$G$12,0,10*ROW('Hygiene Data'!G145))="","",OFFSET('Hygiene Data'!$G$12,0,10*ROW('Hygiene Data'!G145)))</f>
        <v/>
      </c>
      <c r="DZ151" s="297" t="str">
        <f ca="true">+IF(OFFSET('Hygiene Data'!$G$13,0,10*ROW('Hygiene Data'!G145))="","",OFFSET('Hygiene Data'!$G$13,0,10*ROW('Hygiene Data'!G145)))</f>
        <v/>
      </c>
      <c r="EA151" s="297" t="str">
        <f ca="true">+IF(OFFSET('Hygiene Data'!$H$11,0,10*ROW('Hygiene Data'!H145))="","",OFFSET('Hygiene Data'!$H$11,0,10*ROW('Hygiene Data'!H145)))</f>
        <v/>
      </c>
      <c r="EB151" s="297" t="str">
        <f ca="true">+IF(OFFSET('Hygiene Data'!$H$12,0,10*ROW('Hygiene Data'!H145))="","",OFFSET('Hygiene Data'!$H$12,0,10*ROW('Hygiene Data'!H145)))</f>
        <v/>
      </c>
      <c r="EC151" s="297" t="str">
        <f ca="true">+IF(OFFSET('Hygiene Data'!$H$13,0,10*ROW('Hygiene Data'!H145))="","",OFFSET('Hygiene Data'!$H$13,0,10*ROW('Hygiene Data'!H145)))</f>
        <v/>
      </c>
      <c r="ED151" s="297" t="str">
        <f ca="true">+IF(OFFSET('Hygiene Data'!$I$11,0,10*ROW('Hygiene Data'!I145))="","",OFFSET('Hygiene Data'!$I$11,0,10*ROW('Hygiene Data'!I145)))</f>
        <v/>
      </c>
      <c r="EE151" s="297" t="str">
        <f ca="true">+IF(OFFSET('Hygiene Data'!$I$12,0,10*ROW('Hygiene Data'!I145))="","",OFFSET('Hygiene Data'!$I$12,0,10*ROW('Hygiene Data'!I145)))</f>
        <v/>
      </c>
      <c r="EF151" s="297"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53"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97"/>
      <c r="BS152" s="297" t="str">
        <f ca="true">+IF(OFFSET('Water Data'!$D$27,0,10*ROW('Water Data'!D146))="","",OFFSET('Water Data'!$D$27,0,10*ROW('Water Data'!D146)))</f>
        <v/>
      </c>
      <c r="BT152" s="297" t="str">
        <f ca="true">+IF(OFFSET('Water Data'!$D$28,0,10*ROW('Water Data'!D146))="","",OFFSET('Water Data'!$D$28,0,10*ROW('Water Data'!D146)))</f>
        <v/>
      </c>
      <c r="BU152" s="297" t="str">
        <f ca="true">+IF(OFFSET('Water Data'!$D$29,0,10*ROW('Water Data'!D146))="","",OFFSET('Water Data'!$D$29,0,10*ROW('Water Data'!D146)))</f>
        <v/>
      </c>
      <c r="BV152" s="297" t="str">
        <f ca="true">+IF(OFFSET('Water Data'!$E$27,0,10*ROW('Water Data'!E146))="","",OFFSET('Water Data'!$E$27,0,10*ROW('Water Data'!E146)))</f>
        <v/>
      </c>
      <c r="BW152" s="297" t="str">
        <f ca="true">+IF(OFFSET('Water Data'!$E$28,0,10*ROW('Water Data'!E146))="","",OFFSET('Water Data'!$E$28,0,10*ROW('Water Data'!E146)))</f>
        <v/>
      </c>
      <c r="BX152" s="297" t="str">
        <f ca="true">+IF(OFFSET('Water Data'!$E$29,0,10*ROW('Water Data'!E146))="","",OFFSET('Water Data'!$E$29,0,10*ROW('Water Data'!E146)))</f>
        <v/>
      </c>
      <c r="BY152" s="297" t="str">
        <f ca="true">+IF(OFFSET('Water Data'!$F$27,0,10*ROW('Water Data'!F146))="","",OFFSET('Water Data'!$F$27,0,10*ROW('Water Data'!F146)))</f>
        <v/>
      </c>
      <c r="BZ152" s="297" t="str">
        <f ca="true">+IF(OFFSET('Water Data'!$F$28,0,10*ROW('Water Data'!F146))="","",OFFSET('Water Data'!$F$28,0,10*ROW('Water Data'!F146)))</f>
        <v/>
      </c>
      <c r="CA152" s="297" t="str">
        <f ca="true">+IF(OFFSET('Water Data'!$F$29,0,10*ROW('Water Data'!F146))="","",OFFSET('Water Data'!$F$29,0,10*ROW('Water Data'!F146)))</f>
        <v/>
      </c>
      <c r="CB152" s="297" t="str">
        <f ca="true">+IF(OFFSET('Water Data'!$G$27,0,10*ROW('Water Data'!G146))="","",OFFSET('Water Data'!$G$27,0,10*ROW('Water Data'!G146)))</f>
        <v/>
      </c>
      <c r="CC152" s="297" t="str">
        <f ca="true">+IF(OFFSET('Water Data'!$G$28,0,10*ROW('Water Data'!G146))="","",OFFSET('Water Data'!$G$28,0,10*ROW('Water Data'!G146)))</f>
        <v/>
      </c>
      <c r="CD152" s="297" t="str">
        <f ca="true">+IF(OFFSET('Water Data'!$G$29,0,10*ROW('Water Data'!G146))="","",OFFSET('Water Data'!$G$29,0,10*ROW('Water Data'!G146)))</f>
        <v/>
      </c>
      <c r="CE152" s="297" t="str">
        <f ca="true">+IF(OFFSET('Water Data'!$H$27,0,10*ROW('Water Data'!H146))="","",OFFSET('Water Data'!$H$27,0,10*ROW('Water Data'!H146)))</f>
        <v/>
      </c>
      <c r="CF152" s="297" t="str">
        <f ca="true">+IF(OFFSET('Water Data'!$H$28,0,10*ROW('Water Data'!H146))="","",OFFSET('Water Data'!$H$28,0,10*ROW('Water Data'!H146)))</f>
        <v/>
      </c>
      <c r="CG152" s="297" t="str">
        <f ca="true">+IF(OFFSET('Water Data'!$H$29,0,10*ROW('Water Data'!H146))="","",OFFSET('Water Data'!$H$29,0,10*ROW('Water Data'!H146)))</f>
        <v/>
      </c>
      <c r="CH152" s="297" t="str">
        <f ca="true">+IF(OFFSET('Water Data'!$I$27,0,10*ROW('Water Data'!I146))="","",OFFSET('Water Data'!$I$27,0,10*ROW('Water Data'!I146)))</f>
        <v/>
      </c>
      <c r="CI152" s="297" t="str">
        <f ca="true">+IF(OFFSET('Water Data'!$I$28,0,10*ROW('Water Data'!I146))="","",OFFSET('Water Data'!$I$28,0,10*ROW('Water Data'!I146)))</f>
        <v/>
      </c>
      <c r="CJ152" s="297" t="str">
        <f ca="true">+IF(OFFSET('Water Data'!$I$29,0,10*ROW('Water Data'!I146))="","",OFFSET('Water Data'!$I$29,0,10*ROW('Water Data'!I146)))</f>
        <v/>
      </c>
      <c r="CK152" s="297" t="str">
        <f ca="true">+IF(OFFSET('Sanitation Data'!$D$28,0,10*ROW('Sanitation Data'!D146))="","",OFFSET('Sanitation Data'!$D$28,0,10*ROW('Sanitation Data'!D146)))</f>
        <v/>
      </c>
      <c r="CL152" s="297" t="str">
        <f ca="true">+IF(OFFSET('Sanitation Data'!$D$29,0,10*ROW('Sanitation Data'!D146))="","",OFFSET('Sanitation Data'!$D$29,0,10*ROW('Sanitation Data'!D146)))</f>
        <v/>
      </c>
      <c r="CM152" s="297" t="str">
        <f ca="true">+IF(OFFSET('Sanitation Data'!$D$30,0,10*ROW('Sanitation Data'!D146))="","",OFFSET('Sanitation Data'!$D$30,0,10*ROW('Sanitation Data'!D146)))</f>
        <v/>
      </c>
      <c r="CN152" s="297" t="str">
        <f ca="true">+IF(OFFSET('Sanitation Data'!$D$31,0,10*ROW('Sanitation Data'!D146))="","",OFFSET('Sanitation Data'!$D$31,0,10*ROW('Sanitation Data'!D146)))</f>
        <v/>
      </c>
      <c r="CO152" s="297" t="str">
        <f ca="true">+IF(OFFSET('Sanitation Data'!$D$32,0,10*ROW('Sanitation Data'!D146))="","",OFFSET('Sanitation Data'!$D$32,0,10*ROW('Sanitation Data'!D146)))</f>
        <v/>
      </c>
      <c r="CP152" s="297" t="str">
        <f ca="true">+IF(OFFSET('Sanitation Data'!$E$28,0,10*ROW('Sanitation Data'!E146))="","",OFFSET('Sanitation Data'!$E$28,0,10*ROW('Sanitation Data'!E146)))</f>
        <v/>
      </c>
      <c r="CQ152" s="297" t="str">
        <f ca="true">+IF(OFFSET('Sanitation Data'!$E$29,0,10*ROW('Sanitation Data'!E146))="","",OFFSET('Sanitation Data'!$E$29,0,10*ROW('Sanitation Data'!E146)))</f>
        <v/>
      </c>
      <c r="CR152" s="297" t="str">
        <f ca="true">+IF(OFFSET('Sanitation Data'!$E$30,0,10*ROW('Sanitation Data'!E146))="","",OFFSET('Sanitation Data'!$E$30,0,10*ROW('Sanitation Data'!E146)))</f>
        <v/>
      </c>
      <c r="CS152" s="297" t="str">
        <f ca="true">+IF(OFFSET('Sanitation Data'!$E$31,0,10*ROW('Sanitation Data'!E146))="","",OFFSET('Sanitation Data'!$E$31,0,10*ROW('Sanitation Data'!E146)))</f>
        <v/>
      </c>
      <c r="CT152" s="297" t="str">
        <f ca="true">+IF(OFFSET('Sanitation Data'!$E$32,0,10*ROW('Sanitation Data'!E146))="","",OFFSET('Sanitation Data'!$E$32,0,10*ROW('Sanitation Data'!E146)))</f>
        <v/>
      </c>
      <c r="CU152" s="297" t="str">
        <f ca="true">+IF(OFFSET('Sanitation Data'!$F$28,0,10*ROW('Sanitation Data'!F146))="","",OFFSET('Sanitation Data'!$F$28,0,10*ROW('Sanitation Data'!F146)))</f>
        <v/>
      </c>
      <c r="CV152" s="297" t="str">
        <f ca="true">+IF(OFFSET('Sanitation Data'!$F$29,0,10*ROW('Sanitation Data'!F146))="","",OFFSET('Sanitation Data'!$F$29,0,10*ROW('Sanitation Data'!F146)))</f>
        <v/>
      </c>
      <c r="CW152" s="297" t="str">
        <f ca="true">+IF(OFFSET('Sanitation Data'!$F$30,0,10*ROW('Sanitation Data'!F146))="","",OFFSET('Sanitation Data'!$F$30,0,10*ROW('Sanitation Data'!F146)))</f>
        <v/>
      </c>
      <c r="CX152" s="297" t="str">
        <f ca="true">+IF(OFFSET('Sanitation Data'!$F$31,0,10*ROW('Sanitation Data'!F146))="","",OFFSET('Sanitation Data'!$F$31,0,10*ROW('Sanitation Data'!F146)))</f>
        <v/>
      </c>
      <c r="CY152" s="297" t="str">
        <f ca="true">+IF(OFFSET('Sanitation Data'!$F$32,0,10*ROW('Sanitation Data'!F146))="","",OFFSET('Sanitation Data'!$F$32,0,10*ROW('Sanitation Data'!F146)))</f>
        <v/>
      </c>
      <c r="CZ152" s="297" t="str">
        <f ca="true">+IF(OFFSET('Sanitation Data'!$G$28,0,10*ROW('Sanitation Data'!G146))="","",OFFSET('Sanitation Data'!$G$28,0,10*ROW('Sanitation Data'!G146)))</f>
        <v/>
      </c>
      <c r="DA152" s="297" t="str">
        <f ca="true">+IF(OFFSET('Sanitation Data'!$G$29,0,10*ROW('Sanitation Data'!G146))="","",OFFSET('Sanitation Data'!$G$29,0,10*ROW('Sanitation Data'!G146)))</f>
        <v/>
      </c>
      <c r="DB152" s="297" t="str">
        <f ca="true">+IF(OFFSET('Sanitation Data'!$G$30,0,10*ROW('Sanitation Data'!G146))="","",OFFSET('Sanitation Data'!$G$30,0,10*ROW('Sanitation Data'!G146)))</f>
        <v/>
      </c>
      <c r="DC152" s="297" t="str">
        <f ca="true">+IF(OFFSET('Sanitation Data'!$G$31,0,10*ROW('Sanitation Data'!G146))="","",OFFSET('Sanitation Data'!$G$31,0,10*ROW('Sanitation Data'!G146)))</f>
        <v/>
      </c>
      <c r="DD152" s="297" t="str">
        <f ca="true">+IF(OFFSET('Sanitation Data'!$G$32,0,10*ROW('Sanitation Data'!G146))="","",OFFSET('Sanitation Data'!$G$32,0,10*ROW('Sanitation Data'!G146)))</f>
        <v/>
      </c>
      <c r="DE152" s="297" t="str">
        <f ca="true">+IF(OFFSET('Sanitation Data'!$H$28,0,10*ROW('Sanitation Data'!H146))="","",OFFSET('Sanitation Data'!$H$28,0,10*ROW('Sanitation Data'!H146)))</f>
        <v/>
      </c>
      <c r="DF152" s="297" t="str">
        <f ca="true">+IF(OFFSET('Sanitation Data'!$H$29,0,10*ROW('Sanitation Data'!H146))="","",OFFSET('Sanitation Data'!$H$29,0,10*ROW('Sanitation Data'!H146)))</f>
        <v/>
      </c>
      <c r="DG152" s="297" t="str">
        <f ca="true">+IF(OFFSET('Sanitation Data'!$H$30,0,10*ROW('Sanitation Data'!H146))="","",OFFSET('Sanitation Data'!$H$30,0,10*ROW('Sanitation Data'!H146)))</f>
        <v/>
      </c>
      <c r="DH152" s="297" t="str">
        <f ca="true">+IF(OFFSET('Sanitation Data'!$H$31,0,10*ROW('Sanitation Data'!H146))="","",OFFSET('Sanitation Data'!$H$31,0,10*ROW('Sanitation Data'!H146)))</f>
        <v/>
      </c>
      <c r="DI152" s="297" t="str">
        <f ca="true">+IF(OFFSET('Sanitation Data'!$H$32,0,10*ROW('Sanitation Data'!H146))="","",OFFSET('Sanitation Data'!$H$32,0,10*ROW('Sanitation Data'!H146)))</f>
        <v/>
      </c>
      <c r="DJ152" s="297" t="str">
        <f ca="true">+IF(OFFSET('Sanitation Data'!$I$28,0,10*ROW('Sanitation Data'!I146))="","",OFFSET('Sanitation Data'!$I$28,0,10*ROW('Sanitation Data'!I146)))</f>
        <v/>
      </c>
      <c r="DK152" s="297" t="str">
        <f ca="true">+IF(OFFSET('Sanitation Data'!$I$29,0,10*ROW('Sanitation Data'!I146))="","",OFFSET('Sanitation Data'!$I$29,0,10*ROW('Sanitation Data'!I146)))</f>
        <v/>
      </c>
      <c r="DL152" s="297" t="str">
        <f ca="true">+IF(OFFSET('Sanitation Data'!$I$30,0,10*ROW('Sanitation Data'!I146))="","",OFFSET('Sanitation Data'!$I$30,0,10*ROW('Sanitation Data'!I146)))</f>
        <v/>
      </c>
      <c r="DM152" s="297" t="str">
        <f ca="true">+IF(OFFSET('Sanitation Data'!$I$31,0,10*ROW('Sanitation Data'!I146))="","",OFFSET('Sanitation Data'!$I$31,0,10*ROW('Sanitation Data'!I146)))</f>
        <v/>
      </c>
      <c r="DN152" s="297" t="str">
        <f ca="true">+IF(OFFSET('Sanitation Data'!$I$32,0,10*ROW('Sanitation Data'!I146))="","",OFFSET('Sanitation Data'!$I$32,0,10*ROW('Sanitation Data'!I146)))</f>
        <v/>
      </c>
      <c r="DO152" s="297" t="str">
        <f ca="true">+IF(OFFSET('Hygiene Data'!$D$11,0,10*ROW('Hygiene Data'!D146))="","",OFFSET('Hygiene Data'!$D$11,0,10*ROW('Hygiene Data'!D146)))</f>
        <v/>
      </c>
      <c r="DP152" s="297" t="str">
        <f ca="true">+IF(OFFSET('Hygiene Data'!$D$12,0,10*ROW('Hygiene Data'!D146))="","",OFFSET('Hygiene Data'!$D$12,0,10*ROW('Hygiene Data'!D146)))</f>
        <v/>
      </c>
      <c r="DQ152" s="297" t="str">
        <f ca="true">+IF(OFFSET('Hygiene Data'!$D$13,0,10*ROW('Hygiene Data'!D146))="","",OFFSET('Hygiene Data'!$D$13,0,10*ROW('Hygiene Data'!D146)))</f>
        <v/>
      </c>
      <c r="DR152" s="297" t="str">
        <f ca="true">+IF(OFFSET('Hygiene Data'!$E$11,0,10*ROW('Hygiene Data'!E146))="","",OFFSET('Hygiene Data'!$E$11,0,10*ROW('Hygiene Data'!E146)))</f>
        <v/>
      </c>
      <c r="DS152" s="297" t="str">
        <f ca="true">+IF(OFFSET('Hygiene Data'!$E$12,0,10*ROW('Hygiene Data'!E146))="","",OFFSET('Hygiene Data'!$E$12,0,10*ROW('Hygiene Data'!E146)))</f>
        <v/>
      </c>
      <c r="DT152" s="297" t="str">
        <f ca="true">+IF(OFFSET('Hygiene Data'!$E$13,0,10*ROW('Hygiene Data'!E146))="","",OFFSET('Hygiene Data'!$E$13,0,10*ROW('Hygiene Data'!E146)))</f>
        <v/>
      </c>
      <c r="DU152" s="297" t="str">
        <f ca="true">+IF(OFFSET('Hygiene Data'!$F$11,0,10*ROW('Hygiene Data'!F146))="","",OFFSET('Hygiene Data'!$F$11,0,10*ROW('Hygiene Data'!F146)))</f>
        <v/>
      </c>
      <c r="DV152" s="297" t="str">
        <f ca="true">+IF(OFFSET('Hygiene Data'!$F$12,0,10*ROW('Hygiene Data'!F146))="","",OFFSET('Hygiene Data'!$F$12,0,10*ROW('Hygiene Data'!F146)))</f>
        <v/>
      </c>
      <c r="DW152" s="297" t="str">
        <f ca="true">+IF(OFFSET('Hygiene Data'!$F$13,0,10*ROW('Hygiene Data'!F146))="","",OFFSET('Hygiene Data'!$F$13,0,10*ROW('Hygiene Data'!F146)))</f>
        <v/>
      </c>
      <c r="DX152" s="297" t="str">
        <f ca="true">+IF(OFFSET('Hygiene Data'!$G$11,0,10*ROW('Hygiene Data'!G146))="","",OFFSET('Hygiene Data'!$G$11,0,10*ROW('Hygiene Data'!G146)))</f>
        <v/>
      </c>
      <c r="DY152" s="297" t="str">
        <f ca="true">+IF(OFFSET('Hygiene Data'!$G$12,0,10*ROW('Hygiene Data'!G146))="","",OFFSET('Hygiene Data'!$G$12,0,10*ROW('Hygiene Data'!G146)))</f>
        <v/>
      </c>
      <c r="DZ152" s="297" t="str">
        <f ca="true">+IF(OFFSET('Hygiene Data'!$G$13,0,10*ROW('Hygiene Data'!G146))="","",OFFSET('Hygiene Data'!$G$13,0,10*ROW('Hygiene Data'!G146)))</f>
        <v/>
      </c>
      <c r="EA152" s="297" t="str">
        <f ca="true">+IF(OFFSET('Hygiene Data'!$H$11,0,10*ROW('Hygiene Data'!H146))="","",OFFSET('Hygiene Data'!$H$11,0,10*ROW('Hygiene Data'!H146)))</f>
        <v/>
      </c>
      <c r="EB152" s="297" t="str">
        <f ca="true">+IF(OFFSET('Hygiene Data'!$H$12,0,10*ROW('Hygiene Data'!H146))="","",OFFSET('Hygiene Data'!$H$12,0,10*ROW('Hygiene Data'!H146)))</f>
        <v/>
      </c>
      <c r="EC152" s="297" t="str">
        <f ca="true">+IF(OFFSET('Hygiene Data'!$H$13,0,10*ROW('Hygiene Data'!H146))="","",OFFSET('Hygiene Data'!$H$13,0,10*ROW('Hygiene Data'!H146)))</f>
        <v/>
      </c>
      <c r="ED152" s="297" t="str">
        <f ca="true">+IF(OFFSET('Hygiene Data'!$I$11,0,10*ROW('Hygiene Data'!I146))="","",OFFSET('Hygiene Data'!$I$11,0,10*ROW('Hygiene Data'!I146)))</f>
        <v/>
      </c>
      <c r="EE152" s="297" t="str">
        <f ca="true">+IF(OFFSET('Hygiene Data'!$I$12,0,10*ROW('Hygiene Data'!I146))="","",OFFSET('Hygiene Data'!$I$12,0,10*ROW('Hygiene Data'!I146)))</f>
        <v/>
      </c>
      <c r="EF152" s="297"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53"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97"/>
      <c r="BS153" s="297" t="str">
        <f ca="true">+IF(OFFSET('Water Data'!$D$27,0,10*ROW('Water Data'!D147))="","",OFFSET('Water Data'!$D$27,0,10*ROW('Water Data'!D147)))</f>
        <v/>
      </c>
      <c r="BT153" s="297" t="str">
        <f ca="true">+IF(OFFSET('Water Data'!$D$28,0,10*ROW('Water Data'!D147))="","",OFFSET('Water Data'!$D$28,0,10*ROW('Water Data'!D147)))</f>
        <v/>
      </c>
      <c r="BU153" s="297" t="str">
        <f ca="true">+IF(OFFSET('Water Data'!$D$29,0,10*ROW('Water Data'!D147))="","",OFFSET('Water Data'!$D$29,0,10*ROW('Water Data'!D147)))</f>
        <v/>
      </c>
      <c r="BV153" s="297" t="str">
        <f ca="true">+IF(OFFSET('Water Data'!$E$27,0,10*ROW('Water Data'!E147))="","",OFFSET('Water Data'!$E$27,0,10*ROW('Water Data'!E147)))</f>
        <v/>
      </c>
      <c r="BW153" s="297" t="str">
        <f ca="true">+IF(OFFSET('Water Data'!$E$28,0,10*ROW('Water Data'!E147))="","",OFFSET('Water Data'!$E$28,0,10*ROW('Water Data'!E147)))</f>
        <v/>
      </c>
      <c r="BX153" s="297" t="str">
        <f ca="true">+IF(OFFSET('Water Data'!$E$29,0,10*ROW('Water Data'!E147))="","",OFFSET('Water Data'!$E$29,0,10*ROW('Water Data'!E147)))</f>
        <v/>
      </c>
      <c r="BY153" s="297" t="str">
        <f ca="true">+IF(OFFSET('Water Data'!$F$27,0,10*ROW('Water Data'!F147))="","",OFFSET('Water Data'!$F$27,0,10*ROW('Water Data'!F147)))</f>
        <v/>
      </c>
      <c r="BZ153" s="297" t="str">
        <f ca="true">+IF(OFFSET('Water Data'!$F$28,0,10*ROW('Water Data'!F147))="","",OFFSET('Water Data'!$F$28,0,10*ROW('Water Data'!F147)))</f>
        <v/>
      </c>
      <c r="CA153" s="297" t="str">
        <f ca="true">+IF(OFFSET('Water Data'!$F$29,0,10*ROW('Water Data'!F147))="","",OFFSET('Water Data'!$F$29,0,10*ROW('Water Data'!F147)))</f>
        <v/>
      </c>
      <c r="CB153" s="297" t="str">
        <f ca="true">+IF(OFFSET('Water Data'!$G$27,0,10*ROW('Water Data'!G147))="","",OFFSET('Water Data'!$G$27,0,10*ROW('Water Data'!G147)))</f>
        <v/>
      </c>
      <c r="CC153" s="297" t="str">
        <f ca="true">+IF(OFFSET('Water Data'!$G$28,0,10*ROW('Water Data'!G147))="","",OFFSET('Water Data'!$G$28,0,10*ROW('Water Data'!G147)))</f>
        <v/>
      </c>
      <c r="CD153" s="297" t="str">
        <f ca="true">+IF(OFFSET('Water Data'!$G$29,0,10*ROW('Water Data'!G147))="","",OFFSET('Water Data'!$G$29,0,10*ROW('Water Data'!G147)))</f>
        <v/>
      </c>
      <c r="CE153" s="297" t="str">
        <f ca="true">+IF(OFFSET('Water Data'!$H$27,0,10*ROW('Water Data'!H147))="","",OFFSET('Water Data'!$H$27,0,10*ROW('Water Data'!H147)))</f>
        <v/>
      </c>
      <c r="CF153" s="297" t="str">
        <f ca="true">+IF(OFFSET('Water Data'!$H$28,0,10*ROW('Water Data'!H147))="","",OFFSET('Water Data'!$H$28,0,10*ROW('Water Data'!H147)))</f>
        <v/>
      </c>
      <c r="CG153" s="297" t="str">
        <f ca="true">+IF(OFFSET('Water Data'!$H$29,0,10*ROW('Water Data'!H147))="","",OFFSET('Water Data'!$H$29,0,10*ROW('Water Data'!H147)))</f>
        <v/>
      </c>
      <c r="CH153" s="297" t="str">
        <f ca="true">+IF(OFFSET('Water Data'!$I$27,0,10*ROW('Water Data'!I147))="","",OFFSET('Water Data'!$I$27,0,10*ROW('Water Data'!I147)))</f>
        <v/>
      </c>
      <c r="CI153" s="297" t="str">
        <f ca="true">+IF(OFFSET('Water Data'!$I$28,0,10*ROW('Water Data'!I147))="","",OFFSET('Water Data'!$I$28,0,10*ROW('Water Data'!I147)))</f>
        <v/>
      </c>
      <c r="CJ153" s="297" t="str">
        <f ca="true">+IF(OFFSET('Water Data'!$I$29,0,10*ROW('Water Data'!I147))="","",OFFSET('Water Data'!$I$29,0,10*ROW('Water Data'!I147)))</f>
        <v/>
      </c>
      <c r="CK153" s="297" t="str">
        <f ca="true">+IF(OFFSET('Sanitation Data'!$D$28,0,10*ROW('Sanitation Data'!D147))="","",OFFSET('Sanitation Data'!$D$28,0,10*ROW('Sanitation Data'!D147)))</f>
        <v/>
      </c>
      <c r="CL153" s="297" t="str">
        <f ca="true">+IF(OFFSET('Sanitation Data'!$D$29,0,10*ROW('Sanitation Data'!D147))="","",OFFSET('Sanitation Data'!$D$29,0,10*ROW('Sanitation Data'!D147)))</f>
        <v/>
      </c>
      <c r="CM153" s="297" t="str">
        <f ca="true">+IF(OFFSET('Sanitation Data'!$D$30,0,10*ROW('Sanitation Data'!D147))="","",OFFSET('Sanitation Data'!$D$30,0,10*ROW('Sanitation Data'!D147)))</f>
        <v/>
      </c>
      <c r="CN153" s="297" t="str">
        <f ca="true">+IF(OFFSET('Sanitation Data'!$D$31,0,10*ROW('Sanitation Data'!D147))="","",OFFSET('Sanitation Data'!$D$31,0,10*ROW('Sanitation Data'!D147)))</f>
        <v/>
      </c>
      <c r="CO153" s="297" t="str">
        <f ca="true">+IF(OFFSET('Sanitation Data'!$D$32,0,10*ROW('Sanitation Data'!D147))="","",OFFSET('Sanitation Data'!$D$32,0,10*ROW('Sanitation Data'!D147)))</f>
        <v/>
      </c>
      <c r="CP153" s="297" t="str">
        <f ca="true">+IF(OFFSET('Sanitation Data'!$E$28,0,10*ROW('Sanitation Data'!E147))="","",OFFSET('Sanitation Data'!$E$28,0,10*ROW('Sanitation Data'!E147)))</f>
        <v/>
      </c>
      <c r="CQ153" s="297" t="str">
        <f ca="true">+IF(OFFSET('Sanitation Data'!$E$29,0,10*ROW('Sanitation Data'!E147))="","",OFFSET('Sanitation Data'!$E$29,0,10*ROW('Sanitation Data'!E147)))</f>
        <v/>
      </c>
      <c r="CR153" s="297" t="str">
        <f ca="true">+IF(OFFSET('Sanitation Data'!$E$30,0,10*ROW('Sanitation Data'!E147))="","",OFFSET('Sanitation Data'!$E$30,0,10*ROW('Sanitation Data'!E147)))</f>
        <v/>
      </c>
      <c r="CS153" s="297" t="str">
        <f ca="true">+IF(OFFSET('Sanitation Data'!$E$31,0,10*ROW('Sanitation Data'!E147))="","",OFFSET('Sanitation Data'!$E$31,0,10*ROW('Sanitation Data'!E147)))</f>
        <v/>
      </c>
      <c r="CT153" s="297" t="str">
        <f ca="true">+IF(OFFSET('Sanitation Data'!$E$32,0,10*ROW('Sanitation Data'!E147))="","",OFFSET('Sanitation Data'!$E$32,0,10*ROW('Sanitation Data'!E147)))</f>
        <v/>
      </c>
      <c r="CU153" s="297" t="str">
        <f ca="true">+IF(OFFSET('Sanitation Data'!$F$28,0,10*ROW('Sanitation Data'!F147))="","",OFFSET('Sanitation Data'!$F$28,0,10*ROW('Sanitation Data'!F147)))</f>
        <v/>
      </c>
      <c r="CV153" s="297" t="str">
        <f ca="true">+IF(OFFSET('Sanitation Data'!$F$29,0,10*ROW('Sanitation Data'!F147))="","",OFFSET('Sanitation Data'!$F$29,0,10*ROW('Sanitation Data'!F147)))</f>
        <v/>
      </c>
      <c r="CW153" s="297" t="str">
        <f ca="true">+IF(OFFSET('Sanitation Data'!$F$30,0,10*ROW('Sanitation Data'!F147))="","",OFFSET('Sanitation Data'!$F$30,0,10*ROW('Sanitation Data'!F147)))</f>
        <v/>
      </c>
      <c r="CX153" s="297" t="str">
        <f ca="true">+IF(OFFSET('Sanitation Data'!$F$31,0,10*ROW('Sanitation Data'!F147))="","",OFFSET('Sanitation Data'!$F$31,0,10*ROW('Sanitation Data'!F147)))</f>
        <v/>
      </c>
      <c r="CY153" s="297" t="str">
        <f ca="true">+IF(OFFSET('Sanitation Data'!$F$32,0,10*ROW('Sanitation Data'!F147))="","",OFFSET('Sanitation Data'!$F$32,0,10*ROW('Sanitation Data'!F147)))</f>
        <v/>
      </c>
      <c r="CZ153" s="297" t="str">
        <f ca="true">+IF(OFFSET('Sanitation Data'!$G$28,0,10*ROW('Sanitation Data'!G147))="","",OFFSET('Sanitation Data'!$G$28,0,10*ROW('Sanitation Data'!G147)))</f>
        <v/>
      </c>
      <c r="DA153" s="297" t="str">
        <f ca="true">+IF(OFFSET('Sanitation Data'!$G$29,0,10*ROW('Sanitation Data'!G147))="","",OFFSET('Sanitation Data'!$G$29,0,10*ROW('Sanitation Data'!G147)))</f>
        <v/>
      </c>
      <c r="DB153" s="297" t="str">
        <f ca="true">+IF(OFFSET('Sanitation Data'!$G$30,0,10*ROW('Sanitation Data'!G147))="","",OFFSET('Sanitation Data'!$G$30,0,10*ROW('Sanitation Data'!G147)))</f>
        <v/>
      </c>
      <c r="DC153" s="297" t="str">
        <f ca="true">+IF(OFFSET('Sanitation Data'!$G$31,0,10*ROW('Sanitation Data'!G147))="","",OFFSET('Sanitation Data'!$G$31,0,10*ROW('Sanitation Data'!G147)))</f>
        <v/>
      </c>
      <c r="DD153" s="297" t="str">
        <f ca="true">+IF(OFFSET('Sanitation Data'!$G$32,0,10*ROW('Sanitation Data'!G147))="","",OFFSET('Sanitation Data'!$G$32,0,10*ROW('Sanitation Data'!G147)))</f>
        <v/>
      </c>
      <c r="DE153" s="297" t="str">
        <f ca="true">+IF(OFFSET('Sanitation Data'!$H$28,0,10*ROW('Sanitation Data'!H147))="","",OFFSET('Sanitation Data'!$H$28,0,10*ROW('Sanitation Data'!H147)))</f>
        <v/>
      </c>
      <c r="DF153" s="297" t="str">
        <f ca="true">+IF(OFFSET('Sanitation Data'!$H$29,0,10*ROW('Sanitation Data'!H147))="","",OFFSET('Sanitation Data'!$H$29,0,10*ROW('Sanitation Data'!H147)))</f>
        <v/>
      </c>
      <c r="DG153" s="297" t="str">
        <f ca="true">+IF(OFFSET('Sanitation Data'!$H$30,0,10*ROW('Sanitation Data'!H147))="","",OFFSET('Sanitation Data'!$H$30,0,10*ROW('Sanitation Data'!H147)))</f>
        <v/>
      </c>
      <c r="DH153" s="297" t="str">
        <f ca="true">+IF(OFFSET('Sanitation Data'!$H$31,0,10*ROW('Sanitation Data'!H147))="","",OFFSET('Sanitation Data'!$H$31,0,10*ROW('Sanitation Data'!H147)))</f>
        <v/>
      </c>
      <c r="DI153" s="297" t="str">
        <f ca="true">+IF(OFFSET('Sanitation Data'!$H$32,0,10*ROW('Sanitation Data'!H147))="","",OFFSET('Sanitation Data'!$H$32,0,10*ROW('Sanitation Data'!H147)))</f>
        <v/>
      </c>
      <c r="DJ153" s="297" t="str">
        <f ca="true">+IF(OFFSET('Sanitation Data'!$I$28,0,10*ROW('Sanitation Data'!I147))="","",OFFSET('Sanitation Data'!$I$28,0,10*ROW('Sanitation Data'!I147)))</f>
        <v/>
      </c>
      <c r="DK153" s="297" t="str">
        <f ca="true">+IF(OFFSET('Sanitation Data'!$I$29,0,10*ROW('Sanitation Data'!I147))="","",OFFSET('Sanitation Data'!$I$29,0,10*ROW('Sanitation Data'!I147)))</f>
        <v/>
      </c>
      <c r="DL153" s="297" t="str">
        <f ca="true">+IF(OFFSET('Sanitation Data'!$I$30,0,10*ROW('Sanitation Data'!I147))="","",OFFSET('Sanitation Data'!$I$30,0,10*ROW('Sanitation Data'!I147)))</f>
        <v/>
      </c>
      <c r="DM153" s="297" t="str">
        <f ca="true">+IF(OFFSET('Sanitation Data'!$I$31,0,10*ROW('Sanitation Data'!I147))="","",OFFSET('Sanitation Data'!$I$31,0,10*ROW('Sanitation Data'!I147)))</f>
        <v/>
      </c>
      <c r="DN153" s="297" t="str">
        <f ca="true">+IF(OFFSET('Sanitation Data'!$I$32,0,10*ROW('Sanitation Data'!I147))="","",OFFSET('Sanitation Data'!$I$32,0,10*ROW('Sanitation Data'!I147)))</f>
        <v/>
      </c>
      <c r="DO153" s="297" t="str">
        <f ca="true">+IF(OFFSET('Hygiene Data'!$D$11,0,10*ROW('Hygiene Data'!D147))="","",OFFSET('Hygiene Data'!$D$11,0,10*ROW('Hygiene Data'!D147)))</f>
        <v/>
      </c>
      <c r="DP153" s="297" t="str">
        <f ca="true">+IF(OFFSET('Hygiene Data'!$D$12,0,10*ROW('Hygiene Data'!D147))="","",OFFSET('Hygiene Data'!$D$12,0,10*ROW('Hygiene Data'!D147)))</f>
        <v/>
      </c>
      <c r="DQ153" s="297" t="str">
        <f ca="true">+IF(OFFSET('Hygiene Data'!$D$13,0,10*ROW('Hygiene Data'!D147))="","",OFFSET('Hygiene Data'!$D$13,0,10*ROW('Hygiene Data'!D147)))</f>
        <v/>
      </c>
      <c r="DR153" s="297" t="str">
        <f ca="true">+IF(OFFSET('Hygiene Data'!$E$11,0,10*ROW('Hygiene Data'!E147))="","",OFFSET('Hygiene Data'!$E$11,0,10*ROW('Hygiene Data'!E147)))</f>
        <v/>
      </c>
      <c r="DS153" s="297" t="str">
        <f ca="true">+IF(OFFSET('Hygiene Data'!$E$12,0,10*ROW('Hygiene Data'!E147))="","",OFFSET('Hygiene Data'!$E$12,0,10*ROW('Hygiene Data'!E147)))</f>
        <v/>
      </c>
      <c r="DT153" s="297" t="str">
        <f ca="true">+IF(OFFSET('Hygiene Data'!$E$13,0,10*ROW('Hygiene Data'!E147))="","",OFFSET('Hygiene Data'!$E$13,0,10*ROW('Hygiene Data'!E147)))</f>
        <v/>
      </c>
      <c r="DU153" s="297" t="str">
        <f ca="true">+IF(OFFSET('Hygiene Data'!$F$11,0,10*ROW('Hygiene Data'!F147))="","",OFFSET('Hygiene Data'!$F$11,0,10*ROW('Hygiene Data'!F147)))</f>
        <v/>
      </c>
      <c r="DV153" s="297" t="str">
        <f ca="true">+IF(OFFSET('Hygiene Data'!$F$12,0,10*ROW('Hygiene Data'!F147))="","",OFFSET('Hygiene Data'!$F$12,0,10*ROW('Hygiene Data'!F147)))</f>
        <v/>
      </c>
      <c r="DW153" s="297" t="str">
        <f ca="true">+IF(OFFSET('Hygiene Data'!$F$13,0,10*ROW('Hygiene Data'!F147))="","",OFFSET('Hygiene Data'!$F$13,0,10*ROW('Hygiene Data'!F147)))</f>
        <v/>
      </c>
      <c r="DX153" s="297" t="str">
        <f ca="true">+IF(OFFSET('Hygiene Data'!$G$11,0,10*ROW('Hygiene Data'!G147))="","",OFFSET('Hygiene Data'!$G$11,0,10*ROW('Hygiene Data'!G147)))</f>
        <v/>
      </c>
      <c r="DY153" s="297" t="str">
        <f ca="true">+IF(OFFSET('Hygiene Data'!$G$12,0,10*ROW('Hygiene Data'!G147))="","",OFFSET('Hygiene Data'!$G$12,0,10*ROW('Hygiene Data'!G147)))</f>
        <v/>
      </c>
      <c r="DZ153" s="297" t="str">
        <f ca="true">+IF(OFFSET('Hygiene Data'!$G$13,0,10*ROW('Hygiene Data'!G147))="","",OFFSET('Hygiene Data'!$G$13,0,10*ROW('Hygiene Data'!G147)))</f>
        <v/>
      </c>
      <c r="EA153" s="297" t="str">
        <f ca="true">+IF(OFFSET('Hygiene Data'!$H$11,0,10*ROW('Hygiene Data'!H147))="","",OFFSET('Hygiene Data'!$H$11,0,10*ROW('Hygiene Data'!H147)))</f>
        <v/>
      </c>
      <c r="EB153" s="297" t="str">
        <f ca="true">+IF(OFFSET('Hygiene Data'!$H$12,0,10*ROW('Hygiene Data'!H147))="","",OFFSET('Hygiene Data'!$H$12,0,10*ROW('Hygiene Data'!H147)))</f>
        <v/>
      </c>
      <c r="EC153" s="297" t="str">
        <f ca="true">+IF(OFFSET('Hygiene Data'!$H$13,0,10*ROW('Hygiene Data'!H147))="","",OFFSET('Hygiene Data'!$H$13,0,10*ROW('Hygiene Data'!H147)))</f>
        <v/>
      </c>
      <c r="ED153" s="297" t="str">
        <f ca="true">+IF(OFFSET('Hygiene Data'!$I$11,0,10*ROW('Hygiene Data'!I147))="","",OFFSET('Hygiene Data'!$I$11,0,10*ROW('Hygiene Data'!I147)))</f>
        <v/>
      </c>
      <c r="EE153" s="297" t="str">
        <f ca="true">+IF(OFFSET('Hygiene Data'!$I$12,0,10*ROW('Hygiene Data'!I147))="","",OFFSET('Hygiene Data'!$I$12,0,10*ROW('Hygiene Data'!I147)))</f>
        <v/>
      </c>
      <c r="EF153" s="297"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53"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97"/>
      <c r="BS154" s="297" t="str">
        <f ca="true">+IF(OFFSET('Water Data'!$D$27,0,10*ROW('Water Data'!D148))="","",OFFSET('Water Data'!$D$27,0,10*ROW('Water Data'!D148)))</f>
        <v/>
      </c>
      <c r="BT154" s="297" t="str">
        <f ca="true">+IF(OFFSET('Water Data'!$D$28,0,10*ROW('Water Data'!D148))="","",OFFSET('Water Data'!$D$28,0,10*ROW('Water Data'!D148)))</f>
        <v/>
      </c>
      <c r="BU154" s="297" t="str">
        <f ca="true">+IF(OFFSET('Water Data'!$D$29,0,10*ROW('Water Data'!D148))="","",OFFSET('Water Data'!$D$29,0,10*ROW('Water Data'!D148)))</f>
        <v/>
      </c>
      <c r="BV154" s="297" t="str">
        <f ca="true">+IF(OFFSET('Water Data'!$E$27,0,10*ROW('Water Data'!E148))="","",OFFSET('Water Data'!$E$27,0,10*ROW('Water Data'!E148)))</f>
        <v/>
      </c>
      <c r="BW154" s="297" t="str">
        <f ca="true">+IF(OFFSET('Water Data'!$E$28,0,10*ROW('Water Data'!E148))="","",OFFSET('Water Data'!$E$28,0,10*ROW('Water Data'!E148)))</f>
        <v/>
      </c>
      <c r="BX154" s="297" t="str">
        <f ca="true">+IF(OFFSET('Water Data'!$E$29,0,10*ROW('Water Data'!E148))="","",OFFSET('Water Data'!$E$29,0,10*ROW('Water Data'!E148)))</f>
        <v/>
      </c>
      <c r="BY154" s="297" t="str">
        <f ca="true">+IF(OFFSET('Water Data'!$F$27,0,10*ROW('Water Data'!F148))="","",OFFSET('Water Data'!$F$27,0,10*ROW('Water Data'!F148)))</f>
        <v/>
      </c>
      <c r="BZ154" s="297" t="str">
        <f ca="true">+IF(OFFSET('Water Data'!$F$28,0,10*ROW('Water Data'!F148))="","",OFFSET('Water Data'!$F$28,0,10*ROW('Water Data'!F148)))</f>
        <v/>
      </c>
      <c r="CA154" s="297" t="str">
        <f ca="true">+IF(OFFSET('Water Data'!$F$29,0,10*ROW('Water Data'!F148))="","",OFFSET('Water Data'!$F$29,0,10*ROW('Water Data'!F148)))</f>
        <v/>
      </c>
      <c r="CB154" s="297" t="str">
        <f ca="true">+IF(OFFSET('Water Data'!$G$27,0,10*ROW('Water Data'!G148))="","",OFFSET('Water Data'!$G$27,0,10*ROW('Water Data'!G148)))</f>
        <v/>
      </c>
      <c r="CC154" s="297" t="str">
        <f ca="true">+IF(OFFSET('Water Data'!$G$28,0,10*ROW('Water Data'!G148))="","",OFFSET('Water Data'!$G$28,0,10*ROW('Water Data'!G148)))</f>
        <v/>
      </c>
      <c r="CD154" s="297" t="str">
        <f ca="true">+IF(OFFSET('Water Data'!$G$29,0,10*ROW('Water Data'!G148))="","",OFFSET('Water Data'!$G$29,0,10*ROW('Water Data'!G148)))</f>
        <v/>
      </c>
      <c r="CE154" s="297" t="str">
        <f ca="true">+IF(OFFSET('Water Data'!$H$27,0,10*ROW('Water Data'!H148))="","",OFFSET('Water Data'!$H$27,0,10*ROW('Water Data'!H148)))</f>
        <v/>
      </c>
      <c r="CF154" s="297" t="str">
        <f ca="true">+IF(OFFSET('Water Data'!$H$28,0,10*ROW('Water Data'!H148))="","",OFFSET('Water Data'!$H$28,0,10*ROW('Water Data'!H148)))</f>
        <v/>
      </c>
      <c r="CG154" s="297" t="str">
        <f ca="true">+IF(OFFSET('Water Data'!$H$29,0,10*ROW('Water Data'!H148))="","",OFFSET('Water Data'!$H$29,0,10*ROW('Water Data'!H148)))</f>
        <v/>
      </c>
      <c r="CH154" s="297" t="str">
        <f ca="true">+IF(OFFSET('Water Data'!$I$27,0,10*ROW('Water Data'!I148))="","",OFFSET('Water Data'!$I$27,0,10*ROW('Water Data'!I148)))</f>
        <v/>
      </c>
      <c r="CI154" s="297" t="str">
        <f ca="true">+IF(OFFSET('Water Data'!$I$28,0,10*ROW('Water Data'!I148))="","",OFFSET('Water Data'!$I$28,0,10*ROW('Water Data'!I148)))</f>
        <v/>
      </c>
      <c r="CJ154" s="297" t="str">
        <f ca="true">+IF(OFFSET('Water Data'!$I$29,0,10*ROW('Water Data'!I148))="","",OFFSET('Water Data'!$I$29,0,10*ROW('Water Data'!I148)))</f>
        <v/>
      </c>
      <c r="CK154" s="297" t="str">
        <f ca="true">+IF(OFFSET('Sanitation Data'!$D$28,0,10*ROW('Sanitation Data'!D148))="","",OFFSET('Sanitation Data'!$D$28,0,10*ROW('Sanitation Data'!D148)))</f>
        <v/>
      </c>
      <c r="CL154" s="297" t="str">
        <f ca="true">+IF(OFFSET('Sanitation Data'!$D$29,0,10*ROW('Sanitation Data'!D148))="","",OFFSET('Sanitation Data'!$D$29,0,10*ROW('Sanitation Data'!D148)))</f>
        <v/>
      </c>
      <c r="CM154" s="297" t="str">
        <f ca="true">+IF(OFFSET('Sanitation Data'!$D$30,0,10*ROW('Sanitation Data'!D148))="","",OFFSET('Sanitation Data'!$D$30,0,10*ROW('Sanitation Data'!D148)))</f>
        <v/>
      </c>
      <c r="CN154" s="297" t="str">
        <f ca="true">+IF(OFFSET('Sanitation Data'!$D$31,0,10*ROW('Sanitation Data'!D148))="","",OFFSET('Sanitation Data'!$D$31,0,10*ROW('Sanitation Data'!D148)))</f>
        <v/>
      </c>
      <c r="CO154" s="297" t="str">
        <f ca="true">+IF(OFFSET('Sanitation Data'!$D$32,0,10*ROW('Sanitation Data'!D148))="","",OFFSET('Sanitation Data'!$D$32,0,10*ROW('Sanitation Data'!D148)))</f>
        <v/>
      </c>
      <c r="CP154" s="297" t="str">
        <f ca="true">+IF(OFFSET('Sanitation Data'!$E$28,0,10*ROW('Sanitation Data'!E148))="","",OFFSET('Sanitation Data'!$E$28,0,10*ROW('Sanitation Data'!E148)))</f>
        <v/>
      </c>
      <c r="CQ154" s="297" t="str">
        <f ca="true">+IF(OFFSET('Sanitation Data'!$E$29,0,10*ROW('Sanitation Data'!E148))="","",OFFSET('Sanitation Data'!$E$29,0,10*ROW('Sanitation Data'!E148)))</f>
        <v/>
      </c>
      <c r="CR154" s="297" t="str">
        <f ca="true">+IF(OFFSET('Sanitation Data'!$E$30,0,10*ROW('Sanitation Data'!E148))="","",OFFSET('Sanitation Data'!$E$30,0,10*ROW('Sanitation Data'!E148)))</f>
        <v/>
      </c>
      <c r="CS154" s="297" t="str">
        <f ca="true">+IF(OFFSET('Sanitation Data'!$E$31,0,10*ROW('Sanitation Data'!E148))="","",OFFSET('Sanitation Data'!$E$31,0,10*ROW('Sanitation Data'!E148)))</f>
        <v/>
      </c>
      <c r="CT154" s="297" t="str">
        <f ca="true">+IF(OFFSET('Sanitation Data'!$E$32,0,10*ROW('Sanitation Data'!E148))="","",OFFSET('Sanitation Data'!$E$32,0,10*ROW('Sanitation Data'!E148)))</f>
        <v/>
      </c>
      <c r="CU154" s="297" t="str">
        <f ca="true">+IF(OFFSET('Sanitation Data'!$F$28,0,10*ROW('Sanitation Data'!F148))="","",OFFSET('Sanitation Data'!$F$28,0,10*ROW('Sanitation Data'!F148)))</f>
        <v/>
      </c>
      <c r="CV154" s="297" t="str">
        <f ca="true">+IF(OFFSET('Sanitation Data'!$F$29,0,10*ROW('Sanitation Data'!F148))="","",OFFSET('Sanitation Data'!$F$29,0,10*ROW('Sanitation Data'!F148)))</f>
        <v/>
      </c>
      <c r="CW154" s="297" t="str">
        <f ca="true">+IF(OFFSET('Sanitation Data'!$F$30,0,10*ROW('Sanitation Data'!F148))="","",OFFSET('Sanitation Data'!$F$30,0,10*ROW('Sanitation Data'!F148)))</f>
        <v/>
      </c>
      <c r="CX154" s="297" t="str">
        <f ca="true">+IF(OFFSET('Sanitation Data'!$F$31,0,10*ROW('Sanitation Data'!F148))="","",OFFSET('Sanitation Data'!$F$31,0,10*ROW('Sanitation Data'!F148)))</f>
        <v/>
      </c>
      <c r="CY154" s="297" t="str">
        <f ca="true">+IF(OFFSET('Sanitation Data'!$F$32,0,10*ROW('Sanitation Data'!F148))="","",OFFSET('Sanitation Data'!$F$32,0,10*ROW('Sanitation Data'!F148)))</f>
        <v/>
      </c>
      <c r="CZ154" s="297" t="str">
        <f ca="true">+IF(OFFSET('Sanitation Data'!$G$28,0,10*ROW('Sanitation Data'!G148))="","",OFFSET('Sanitation Data'!$G$28,0,10*ROW('Sanitation Data'!G148)))</f>
        <v/>
      </c>
      <c r="DA154" s="297" t="str">
        <f ca="true">+IF(OFFSET('Sanitation Data'!$G$29,0,10*ROW('Sanitation Data'!G148))="","",OFFSET('Sanitation Data'!$G$29,0,10*ROW('Sanitation Data'!G148)))</f>
        <v/>
      </c>
      <c r="DB154" s="297" t="str">
        <f ca="true">+IF(OFFSET('Sanitation Data'!$G$30,0,10*ROW('Sanitation Data'!G148))="","",OFFSET('Sanitation Data'!$G$30,0,10*ROW('Sanitation Data'!G148)))</f>
        <v/>
      </c>
      <c r="DC154" s="297" t="str">
        <f ca="true">+IF(OFFSET('Sanitation Data'!$G$31,0,10*ROW('Sanitation Data'!G148))="","",OFFSET('Sanitation Data'!$G$31,0,10*ROW('Sanitation Data'!G148)))</f>
        <v/>
      </c>
      <c r="DD154" s="297" t="str">
        <f ca="true">+IF(OFFSET('Sanitation Data'!$G$32,0,10*ROW('Sanitation Data'!G148))="","",OFFSET('Sanitation Data'!$G$32,0,10*ROW('Sanitation Data'!G148)))</f>
        <v/>
      </c>
      <c r="DE154" s="297" t="str">
        <f ca="true">+IF(OFFSET('Sanitation Data'!$H$28,0,10*ROW('Sanitation Data'!H148))="","",OFFSET('Sanitation Data'!$H$28,0,10*ROW('Sanitation Data'!H148)))</f>
        <v/>
      </c>
      <c r="DF154" s="297" t="str">
        <f ca="true">+IF(OFFSET('Sanitation Data'!$H$29,0,10*ROW('Sanitation Data'!H148))="","",OFFSET('Sanitation Data'!$H$29,0,10*ROW('Sanitation Data'!H148)))</f>
        <v/>
      </c>
      <c r="DG154" s="297" t="str">
        <f ca="true">+IF(OFFSET('Sanitation Data'!$H$30,0,10*ROW('Sanitation Data'!H148))="","",OFFSET('Sanitation Data'!$H$30,0,10*ROW('Sanitation Data'!H148)))</f>
        <v/>
      </c>
      <c r="DH154" s="297" t="str">
        <f ca="true">+IF(OFFSET('Sanitation Data'!$H$31,0,10*ROW('Sanitation Data'!H148))="","",OFFSET('Sanitation Data'!$H$31,0,10*ROW('Sanitation Data'!H148)))</f>
        <v/>
      </c>
      <c r="DI154" s="297" t="str">
        <f ca="true">+IF(OFFSET('Sanitation Data'!$H$32,0,10*ROW('Sanitation Data'!H148))="","",OFFSET('Sanitation Data'!$H$32,0,10*ROW('Sanitation Data'!H148)))</f>
        <v/>
      </c>
      <c r="DJ154" s="297" t="str">
        <f ca="true">+IF(OFFSET('Sanitation Data'!$I$28,0,10*ROW('Sanitation Data'!I148))="","",OFFSET('Sanitation Data'!$I$28,0,10*ROW('Sanitation Data'!I148)))</f>
        <v/>
      </c>
      <c r="DK154" s="297" t="str">
        <f ca="true">+IF(OFFSET('Sanitation Data'!$I$29,0,10*ROW('Sanitation Data'!I148))="","",OFFSET('Sanitation Data'!$I$29,0,10*ROW('Sanitation Data'!I148)))</f>
        <v/>
      </c>
      <c r="DL154" s="297" t="str">
        <f ca="true">+IF(OFFSET('Sanitation Data'!$I$30,0,10*ROW('Sanitation Data'!I148))="","",OFFSET('Sanitation Data'!$I$30,0,10*ROW('Sanitation Data'!I148)))</f>
        <v/>
      </c>
      <c r="DM154" s="297" t="str">
        <f ca="true">+IF(OFFSET('Sanitation Data'!$I$31,0,10*ROW('Sanitation Data'!I148))="","",OFFSET('Sanitation Data'!$I$31,0,10*ROW('Sanitation Data'!I148)))</f>
        <v/>
      </c>
      <c r="DN154" s="297" t="str">
        <f ca="true">+IF(OFFSET('Sanitation Data'!$I$32,0,10*ROW('Sanitation Data'!I148))="","",OFFSET('Sanitation Data'!$I$32,0,10*ROW('Sanitation Data'!I148)))</f>
        <v/>
      </c>
      <c r="DO154" s="297" t="str">
        <f ca="true">+IF(OFFSET('Hygiene Data'!$D$11,0,10*ROW('Hygiene Data'!D148))="","",OFFSET('Hygiene Data'!$D$11,0,10*ROW('Hygiene Data'!D148)))</f>
        <v/>
      </c>
      <c r="DP154" s="297" t="str">
        <f ca="true">+IF(OFFSET('Hygiene Data'!$D$12,0,10*ROW('Hygiene Data'!D148))="","",OFFSET('Hygiene Data'!$D$12,0,10*ROW('Hygiene Data'!D148)))</f>
        <v/>
      </c>
      <c r="DQ154" s="297" t="str">
        <f ca="true">+IF(OFFSET('Hygiene Data'!$D$13,0,10*ROW('Hygiene Data'!D148))="","",OFFSET('Hygiene Data'!$D$13,0,10*ROW('Hygiene Data'!D148)))</f>
        <v/>
      </c>
      <c r="DR154" s="297" t="str">
        <f ca="true">+IF(OFFSET('Hygiene Data'!$E$11,0,10*ROW('Hygiene Data'!E148))="","",OFFSET('Hygiene Data'!$E$11,0,10*ROW('Hygiene Data'!E148)))</f>
        <v/>
      </c>
      <c r="DS154" s="297" t="str">
        <f ca="true">+IF(OFFSET('Hygiene Data'!$E$12,0,10*ROW('Hygiene Data'!E148))="","",OFFSET('Hygiene Data'!$E$12,0,10*ROW('Hygiene Data'!E148)))</f>
        <v/>
      </c>
      <c r="DT154" s="297" t="str">
        <f ca="true">+IF(OFFSET('Hygiene Data'!$E$13,0,10*ROW('Hygiene Data'!E148))="","",OFFSET('Hygiene Data'!$E$13,0,10*ROW('Hygiene Data'!E148)))</f>
        <v/>
      </c>
      <c r="DU154" s="297" t="str">
        <f ca="true">+IF(OFFSET('Hygiene Data'!$F$11,0,10*ROW('Hygiene Data'!F148))="","",OFFSET('Hygiene Data'!$F$11,0,10*ROW('Hygiene Data'!F148)))</f>
        <v/>
      </c>
      <c r="DV154" s="297" t="str">
        <f ca="true">+IF(OFFSET('Hygiene Data'!$F$12,0,10*ROW('Hygiene Data'!F148))="","",OFFSET('Hygiene Data'!$F$12,0,10*ROW('Hygiene Data'!F148)))</f>
        <v/>
      </c>
      <c r="DW154" s="297" t="str">
        <f ca="true">+IF(OFFSET('Hygiene Data'!$F$13,0,10*ROW('Hygiene Data'!F148))="","",OFFSET('Hygiene Data'!$F$13,0,10*ROW('Hygiene Data'!F148)))</f>
        <v/>
      </c>
      <c r="DX154" s="297" t="str">
        <f ca="true">+IF(OFFSET('Hygiene Data'!$G$11,0,10*ROW('Hygiene Data'!G148))="","",OFFSET('Hygiene Data'!$G$11,0,10*ROW('Hygiene Data'!G148)))</f>
        <v/>
      </c>
      <c r="DY154" s="297" t="str">
        <f ca="true">+IF(OFFSET('Hygiene Data'!$G$12,0,10*ROW('Hygiene Data'!G148))="","",OFFSET('Hygiene Data'!$G$12,0,10*ROW('Hygiene Data'!G148)))</f>
        <v/>
      </c>
      <c r="DZ154" s="297" t="str">
        <f ca="true">+IF(OFFSET('Hygiene Data'!$G$13,0,10*ROW('Hygiene Data'!G148))="","",OFFSET('Hygiene Data'!$G$13,0,10*ROW('Hygiene Data'!G148)))</f>
        <v/>
      </c>
      <c r="EA154" s="297" t="str">
        <f ca="true">+IF(OFFSET('Hygiene Data'!$H$11,0,10*ROW('Hygiene Data'!H148))="","",OFFSET('Hygiene Data'!$H$11,0,10*ROW('Hygiene Data'!H148)))</f>
        <v/>
      </c>
      <c r="EB154" s="297" t="str">
        <f ca="true">+IF(OFFSET('Hygiene Data'!$H$12,0,10*ROW('Hygiene Data'!H148))="","",OFFSET('Hygiene Data'!$H$12,0,10*ROW('Hygiene Data'!H148)))</f>
        <v/>
      </c>
      <c r="EC154" s="297" t="str">
        <f ca="true">+IF(OFFSET('Hygiene Data'!$H$13,0,10*ROW('Hygiene Data'!H148))="","",OFFSET('Hygiene Data'!$H$13,0,10*ROW('Hygiene Data'!H148)))</f>
        <v/>
      </c>
      <c r="ED154" s="297" t="str">
        <f ca="true">+IF(OFFSET('Hygiene Data'!$I$11,0,10*ROW('Hygiene Data'!I148))="","",OFFSET('Hygiene Data'!$I$11,0,10*ROW('Hygiene Data'!I148)))</f>
        <v/>
      </c>
      <c r="EE154" s="297" t="str">
        <f ca="true">+IF(OFFSET('Hygiene Data'!$I$12,0,10*ROW('Hygiene Data'!I148))="","",OFFSET('Hygiene Data'!$I$12,0,10*ROW('Hygiene Data'!I148)))</f>
        <v/>
      </c>
      <c r="EF154" s="297"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53"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97"/>
      <c r="BS155" s="297" t="str">
        <f ca="true">+IF(OFFSET('Water Data'!$D$27,0,10*ROW('Water Data'!D149))="","",OFFSET('Water Data'!$D$27,0,10*ROW('Water Data'!D149)))</f>
        <v/>
      </c>
      <c r="BT155" s="297" t="str">
        <f ca="true">+IF(OFFSET('Water Data'!$D$28,0,10*ROW('Water Data'!D149))="","",OFFSET('Water Data'!$D$28,0,10*ROW('Water Data'!D149)))</f>
        <v/>
      </c>
      <c r="BU155" s="297" t="str">
        <f ca="true">+IF(OFFSET('Water Data'!$D$29,0,10*ROW('Water Data'!D149))="","",OFFSET('Water Data'!$D$29,0,10*ROW('Water Data'!D149)))</f>
        <v/>
      </c>
      <c r="BV155" s="297" t="str">
        <f ca="true">+IF(OFFSET('Water Data'!$E$27,0,10*ROW('Water Data'!E149))="","",OFFSET('Water Data'!$E$27,0,10*ROW('Water Data'!E149)))</f>
        <v/>
      </c>
      <c r="BW155" s="297" t="str">
        <f ca="true">+IF(OFFSET('Water Data'!$E$28,0,10*ROW('Water Data'!E149))="","",OFFSET('Water Data'!$E$28,0,10*ROW('Water Data'!E149)))</f>
        <v/>
      </c>
      <c r="BX155" s="297" t="str">
        <f ca="true">+IF(OFFSET('Water Data'!$E$29,0,10*ROW('Water Data'!E149))="","",OFFSET('Water Data'!$E$29,0,10*ROW('Water Data'!E149)))</f>
        <v/>
      </c>
      <c r="BY155" s="297" t="str">
        <f ca="true">+IF(OFFSET('Water Data'!$F$27,0,10*ROW('Water Data'!F149))="","",OFFSET('Water Data'!$F$27,0,10*ROW('Water Data'!F149)))</f>
        <v/>
      </c>
      <c r="BZ155" s="297" t="str">
        <f ca="true">+IF(OFFSET('Water Data'!$F$28,0,10*ROW('Water Data'!F149))="","",OFFSET('Water Data'!$F$28,0,10*ROW('Water Data'!F149)))</f>
        <v/>
      </c>
      <c r="CA155" s="297" t="str">
        <f ca="true">+IF(OFFSET('Water Data'!$F$29,0,10*ROW('Water Data'!F149))="","",OFFSET('Water Data'!$F$29,0,10*ROW('Water Data'!F149)))</f>
        <v/>
      </c>
      <c r="CB155" s="297" t="str">
        <f ca="true">+IF(OFFSET('Water Data'!$G$27,0,10*ROW('Water Data'!G149))="","",OFFSET('Water Data'!$G$27,0,10*ROW('Water Data'!G149)))</f>
        <v/>
      </c>
      <c r="CC155" s="297" t="str">
        <f ca="true">+IF(OFFSET('Water Data'!$G$28,0,10*ROW('Water Data'!G149))="","",OFFSET('Water Data'!$G$28,0,10*ROW('Water Data'!G149)))</f>
        <v/>
      </c>
      <c r="CD155" s="297" t="str">
        <f ca="true">+IF(OFFSET('Water Data'!$G$29,0,10*ROW('Water Data'!G149))="","",OFFSET('Water Data'!$G$29,0,10*ROW('Water Data'!G149)))</f>
        <v/>
      </c>
      <c r="CE155" s="297" t="str">
        <f ca="true">+IF(OFFSET('Water Data'!$H$27,0,10*ROW('Water Data'!H149))="","",OFFSET('Water Data'!$H$27,0,10*ROW('Water Data'!H149)))</f>
        <v/>
      </c>
      <c r="CF155" s="297" t="str">
        <f ca="true">+IF(OFFSET('Water Data'!$H$28,0,10*ROW('Water Data'!H149))="","",OFFSET('Water Data'!$H$28,0,10*ROW('Water Data'!H149)))</f>
        <v/>
      </c>
      <c r="CG155" s="297" t="str">
        <f ca="true">+IF(OFFSET('Water Data'!$H$29,0,10*ROW('Water Data'!H149))="","",OFFSET('Water Data'!$H$29,0,10*ROW('Water Data'!H149)))</f>
        <v/>
      </c>
      <c r="CH155" s="297" t="str">
        <f ca="true">+IF(OFFSET('Water Data'!$I$27,0,10*ROW('Water Data'!I149))="","",OFFSET('Water Data'!$I$27,0,10*ROW('Water Data'!I149)))</f>
        <v/>
      </c>
      <c r="CI155" s="297" t="str">
        <f ca="true">+IF(OFFSET('Water Data'!$I$28,0,10*ROW('Water Data'!I149))="","",OFFSET('Water Data'!$I$28,0,10*ROW('Water Data'!I149)))</f>
        <v/>
      </c>
      <c r="CJ155" s="297" t="str">
        <f ca="true">+IF(OFFSET('Water Data'!$I$29,0,10*ROW('Water Data'!I149))="","",OFFSET('Water Data'!$I$29,0,10*ROW('Water Data'!I149)))</f>
        <v/>
      </c>
      <c r="CK155" s="297" t="str">
        <f ca="true">+IF(OFFSET('Sanitation Data'!$D$28,0,10*ROW('Sanitation Data'!D149))="","",OFFSET('Sanitation Data'!$D$28,0,10*ROW('Sanitation Data'!D149)))</f>
        <v/>
      </c>
      <c r="CL155" s="297" t="str">
        <f ca="true">+IF(OFFSET('Sanitation Data'!$D$29,0,10*ROW('Sanitation Data'!D149))="","",OFFSET('Sanitation Data'!$D$29,0,10*ROW('Sanitation Data'!D149)))</f>
        <v/>
      </c>
      <c r="CM155" s="297" t="str">
        <f ca="true">+IF(OFFSET('Sanitation Data'!$D$30,0,10*ROW('Sanitation Data'!D149))="","",OFFSET('Sanitation Data'!$D$30,0,10*ROW('Sanitation Data'!D149)))</f>
        <v/>
      </c>
      <c r="CN155" s="297" t="str">
        <f ca="true">+IF(OFFSET('Sanitation Data'!$D$31,0,10*ROW('Sanitation Data'!D149))="","",OFFSET('Sanitation Data'!$D$31,0,10*ROW('Sanitation Data'!D149)))</f>
        <v/>
      </c>
      <c r="CO155" s="297" t="str">
        <f ca="true">+IF(OFFSET('Sanitation Data'!$D$32,0,10*ROW('Sanitation Data'!D149))="","",OFFSET('Sanitation Data'!$D$32,0,10*ROW('Sanitation Data'!D149)))</f>
        <v/>
      </c>
      <c r="CP155" s="297" t="str">
        <f ca="true">+IF(OFFSET('Sanitation Data'!$E$28,0,10*ROW('Sanitation Data'!E149))="","",OFFSET('Sanitation Data'!$E$28,0,10*ROW('Sanitation Data'!E149)))</f>
        <v/>
      </c>
      <c r="CQ155" s="297" t="str">
        <f ca="true">+IF(OFFSET('Sanitation Data'!$E$29,0,10*ROW('Sanitation Data'!E149))="","",OFFSET('Sanitation Data'!$E$29,0,10*ROW('Sanitation Data'!E149)))</f>
        <v/>
      </c>
      <c r="CR155" s="297" t="str">
        <f ca="true">+IF(OFFSET('Sanitation Data'!$E$30,0,10*ROW('Sanitation Data'!E149))="","",OFFSET('Sanitation Data'!$E$30,0,10*ROW('Sanitation Data'!E149)))</f>
        <v/>
      </c>
      <c r="CS155" s="297" t="str">
        <f ca="true">+IF(OFFSET('Sanitation Data'!$E$31,0,10*ROW('Sanitation Data'!E149))="","",OFFSET('Sanitation Data'!$E$31,0,10*ROW('Sanitation Data'!E149)))</f>
        <v/>
      </c>
      <c r="CT155" s="297" t="str">
        <f ca="true">+IF(OFFSET('Sanitation Data'!$E$32,0,10*ROW('Sanitation Data'!E149))="","",OFFSET('Sanitation Data'!$E$32,0,10*ROW('Sanitation Data'!E149)))</f>
        <v/>
      </c>
      <c r="CU155" s="297" t="str">
        <f ca="true">+IF(OFFSET('Sanitation Data'!$F$28,0,10*ROW('Sanitation Data'!F149))="","",OFFSET('Sanitation Data'!$F$28,0,10*ROW('Sanitation Data'!F149)))</f>
        <v/>
      </c>
      <c r="CV155" s="297" t="str">
        <f ca="true">+IF(OFFSET('Sanitation Data'!$F$29,0,10*ROW('Sanitation Data'!F149))="","",OFFSET('Sanitation Data'!$F$29,0,10*ROW('Sanitation Data'!F149)))</f>
        <v/>
      </c>
      <c r="CW155" s="297" t="str">
        <f ca="true">+IF(OFFSET('Sanitation Data'!$F$30,0,10*ROW('Sanitation Data'!F149))="","",OFFSET('Sanitation Data'!$F$30,0,10*ROW('Sanitation Data'!F149)))</f>
        <v/>
      </c>
      <c r="CX155" s="297" t="str">
        <f ca="true">+IF(OFFSET('Sanitation Data'!$F$31,0,10*ROW('Sanitation Data'!F149))="","",OFFSET('Sanitation Data'!$F$31,0,10*ROW('Sanitation Data'!F149)))</f>
        <v/>
      </c>
      <c r="CY155" s="297" t="str">
        <f ca="true">+IF(OFFSET('Sanitation Data'!$F$32,0,10*ROW('Sanitation Data'!F149))="","",OFFSET('Sanitation Data'!$F$32,0,10*ROW('Sanitation Data'!F149)))</f>
        <v/>
      </c>
      <c r="CZ155" s="297" t="str">
        <f ca="true">+IF(OFFSET('Sanitation Data'!$G$28,0,10*ROW('Sanitation Data'!G149))="","",OFFSET('Sanitation Data'!$G$28,0,10*ROW('Sanitation Data'!G149)))</f>
        <v/>
      </c>
      <c r="DA155" s="297" t="str">
        <f ca="true">+IF(OFFSET('Sanitation Data'!$G$29,0,10*ROW('Sanitation Data'!G149))="","",OFFSET('Sanitation Data'!$G$29,0,10*ROW('Sanitation Data'!G149)))</f>
        <v/>
      </c>
      <c r="DB155" s="297" t="str">
        <f ca="true">+IF(OFFSET('Sanitation Data'!$G$30,0,10*ROW('Sanitation Data'!G149))="","",OFFSET('Sanitation Data'!$G$30,0,10*ROW('Sanitation Data'!G149)))</f>
        <v/>
      </c>
      <c r="DC155" s="297" t="str">
        <f ca="true">+IF(OFFSET('Sanitation Data'!$G$31,0,10*ROW('Sanitation Data'!G149))="","",OFFSET('Sanitation Data'!$G$31,0,10*ROW('Sanitation Data'!G149)))</f>
        <v/>
      </c>
      <c r="DD155" s="297" t="str">
        <f ca="true">+IF(OFFSET('Sanitation Data'!$G$32,0,10*ROW('Sanitation Data'!G149))="","",OFFSET('Sanitation Data'!$G$32,0,10*ROW('Sanitation Data'!G149)))</f>
        <v/>
      </c>
      <c r="DE155" s="297" t="str">
        <f ca="true">+IF(OFFSET('Sanitation Data'!$H$28,0,10*ROW('Sanitation Data'!H149))="","",OFFSET('Sanitation Data'!$H$28,0,10*ROW('Sanitation Data'!H149)))</f>
        <v/>
      </c>
      <c r="DF155" s="297" t="str">
        <f ca="true">+IF(OFFSET('Sanitation Data'!$H$29,0,10*ROW('Sanitation Data'!H149))="","",OFFSET('Sanitation Data'!$H$29,0,10*ROW('Sanitation Data'!H149)))</f>
        <v/>
      </c>
      <c r="DG155" s="297" t="str">
        <f ca="true">+IF(OFFSET('Sanitation Data'!$H$30,0,10*ROW('Sanitation Data'!H149))="","",OFFSET('Sanitation Data'!$H$30,0,10*ROW('Sanitation Data'!H149)))</f>
        <v/>
      </c>
      <c r="DH155" s="297" t="str">
        <f ca="true">+IF(OFFSET('Sanitation Data'!$H$31,0,10*ROW('Sanitation Data'!H149))="","",OFFSET('Sanitation Data'!$H$31,0,10*ROW('Sanitation Data'!H149)))</f>
        <v/>
      </c>
      <c r="DI155" s="297" t="str">
        <f ca="true">+IF(OFFSET('Sanitation Data'!$H$32,0,10*ROW('Sanitation Data'!H149))="","",OFFSET('Sanitation Data'!$H$32,0,10*ROW('Sanitation Data'!H149)))</f>
        <v/>
      </c>
      <c r="DJ155" s="297" t="str">
        <f ca="true">+IF(OFFSET('Sanitation Data'!$I$28,0,10*ROW('Sanitation Data'!I149))="","",OFFSET('Sanitation Data'!$I$28,0,10*ROW('Sanitation Data'!I149)))</f>
        <v/>
      </c>
      <c r="DK155" s="297" t="str">
        <f ca="true">+IF(OFFSET('Sanitation Data'!$I$29,0,10*ROW('Sanitation Data'!I149))="","",OFFSET('Sanitation Data'!$I$29,0,10*ROW('Sanitation Data'!I149)))</f>
        <v/>
      </c>
      <c r="DL155" s="297" t="str">
        <f ca="true">+IF(OFFSET('Sanitation Data'!$I$30,0,10*ROW('Sanitation Data'!I149))="","",OFFSET('Sanitation Data'!$I$30,0,10*ROW('Sanitation Data'!I149)))</f>
        <v/>
      </c>
      <c r="DM155" s="297" t="str">
        <f ca="true">+IF(OFFSET('Sanitation Data'!$I$31,0,10*ROW('Sanitation Data'!I149))="","",OFFSET('Sanitation Data'!$I$31,0,10*ROW('Sanitation Data'!I149)))</f>
        <v/>
      </c>
      <c r="DN155" s="297" t="str">
        <f ca="true">+IF(OFFSET('Sanitation Data'!$I$32,0,10*ROW('Sanitation Data'!I149))="","",OFFSET('Sanitation Data'!$I$32,0,10*ROW('Sanitation Data'!I149)))</f>
        <v/>
      </c>
      <c r="DO155" s="297" t="str">
        <f ca="true">+IF(OFFSET('Hygiene Data'!$D$11,0,10*ROW('Hygiene Data'!D149))="","",OFFSET('Hygiene Data'!$D$11,0,10*ROW('Hygiene Data'!D149)))</f>
        <v/>
      </c>
      <c r="DP155" s="297" t="str">
        <f ca="true">+IF(OFFSET('Hygiene Data'!$D$12,0,10*ROW('Hygiene Data'!D149))="","",OFFSET('Hygiene Data'!$D$12,0,10*ROW('Hygiene Data'!D149)))</f>
        <v/>
      </c>
      <c r="DQ155" s="297" t="str">
        <f ca="true">+IF(OFFSET('Hygiene Data'!$D$13,0,10*ROW('Hygiene Data'!D149))="","",OFFSET('Hygiene Data'!$D$13,0,10*ROW('Hygiene Data'!D149)))</f>
        <v/>
      </c>
      <c r="DR155" s="297" t="str">
        <f ca="true">+IF(OFFSET('Hygiene Data'!$E$11,0,10*ROW('Hygiene Data'!E149))="","",OFFSET('Hygiene Data'!$E$11,0,10*ROW('Hygiene Data'!E149)))</f>
        <v/>
      </c>
      <c r="DS155" s="297" t="str">
        <f ca="true">+IF(OFFSET('Hygiene Data'!$E$12,0,10*ROW('Hygiene Data'!E149))="","",OFFSET('Hygiene Data'!$E$12,0,10*ROW('Hygiene Data'!E149)))</f>
        <v/>
      </c>
      <c r="DT155" s="297" t="str">
        <f ca="true">+IF(OFFSET('Hygiene Data'!$E$13,0,10*ROW('Hygiene Data'!E149))="","",OFFSET('Hygiene Data'!$E$13,0,10*ROW('Hygiene Data'!E149)))</f>
        <v/>
      </c>
      <c r="DU155" s="297" t="str">
        <f ca="true">+IF(OFFSET('Hygiene Data'!$F$11,0,10*ROW('Hygiene Data'!F149))="","",OFFSET('Hygiene Data'!$F$11,0,10*ROW('Hygiene Data'!F149)))</f>
        <v/>
      </c>
      <c r="DV155" s="297" t="str">
        <f ca="true">+IF(OFFSET('Hygiene Data'!$F$12,0,10*ROW('Hygiene Data'!F149))="","",OFFSET('Hygiene Data'!$F$12,0,10*ROW('Hygiene Data'!F149)))</f>
        <v/>
      </c>
      <c r="DW155" s="297" t="str">
        <f ca="true">+IF(OFFSET('Hygiene Data'!$F$13,0,10*ROW('Hygiene Data'!F149))="","",OFFSET('Hygiene Data'!$F$13,0,10*ROW('Hygiene Data'!F149)))</f>
        <v/>
      </c>
      <c r="DX155" s="297" t="str">
        <f ca="true">+IF(OFFSET('Hygiene Data'!$G$11,0,10*ROW('Hygiene Data'!G149))="","",OFFSET('Hygiene Data'!$G$11,0,10*ROW('Hygiene Data'!G149)))</f>
        <v/>
      </c>
      <c r="DY155" s="297" t="str">
        <f ca="true">+IF(OFFSET('Hygiene Data'!$G$12,0,10*ROW('Hygiene Data'!G149))="","",OFFSET('Hygiene Data'!$G$12,0,10*ROW('Hygiene Data'!G149)))</f>
        <v/>
      </c>
      <c r="DZ155" s="297" t="str">
        <f ca="true">+IF(OFFSET('Hygiene Data'!$G$13,0,10*ROW('Hygiene Data'!G149))="","",OFFSET('Hygiene Data'!$G$13,0,10*ROW('Hygiene Data'!G149)))</f>
        <v/>
      </c>
      <c r="EA155" s="297" t="str">
        <f ca="true">+IF(OFFSET('Hygiene Data'!$H$11,0,10*ROW('Hygiene Data'!H149))="","",OFFSET('Hygiene Data'!$H$11,0,10*ROW('Hygiene Data'!H149)))</f>
        <v/>
      </c>
      <c r="EB155" s="297" t="str">
        <f ca="true">+IF(OFFSET('Hygiene Data'!$H$12,0,10*ROW('Hygiene Data'!H149))="","",OFFSET('Hygiene Data'!$H$12,0,10*ROW('Hygiene Data'!H149)))</f>
        <v/>
      </c>
      <c r="EC155" s="297" t="str">
        <f ca="true">+IF(OFFSET('Hygiene Data'!$H$13,0,10*ROW('Hygiene Data'!H149))="","",OFFSET('Hygiene Data'!$H$13,0,10*ROW('Hygiene Data'!H149)))</f>
        <v/>
      </c>
      <c r="ED155" s="297" t="str">
        <f ca="true">+IF(OFFSET('Hygiene Data'!$I$11,0,10*ROW('Hygiene Data'!I149))="","",OFFSET('Hygiene Data'!$I$11,0,10*ROW('Hygiene Data'!I149)))</f>
        <v/>
      </c>
      <c r="EE155" s="297" t="str">
        <f ca="true">+IF(OFFSET('Hygiene Data'!$I$12,0,10*ROW('Hygiene Data'!I149))="","",OFFSET('Hygiene Data'!$I$12,0,10*ROW('Hygiene Data'!I149)))</f>
        <v/>
      </c>
      <c r="EF155" s="297"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53"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97"/>
      <c r="BS156" s="297" t="str">
        <f ca="true">+IF(OFFSET('Water Data'!$D$27,0,10*ROW('Water Data'!D150))="","",OFFSET('Water Data'!$D$27,0,10*ROW('Water Data'!D150)))</f>
        <v/>
      </c>
      <c r="BT156" s="297" t="str">
        <f ca="true">+IF(OFFSET('Water Data'!$D$28,0,10*ROW('Water Data'!D150))="","",OFFSET('Water Data'!$D$28,0,10*ROW('Water Data'!D150)))</f>
        <v/>
      </c>
      <c r="BU156" s="297" t="str">
        <f ca="true">+IF(OFFSET('Water Data'!$D$29,0,10*ROW('Water Data'!D150))="","",OFFSET('Water Data'!$D$29,0,10*ROW('Water Data'!D150)))</f>
        <v/>
      </c>
      <c r="BV156" s="297" t="str">
        <f ca="true">+IF(OFFSET('Water Data'!$E$27,0,10*ROW('Water Data'!E150))="","",OFFSET('Water Data'!$E$27,0,10*ROW('Water Data'!E150)))</f>
        <v/>
      </c>
      <c r="BW156" s="297" t="str">
        <f ca="true">+IF(OFFSET('Water Data'!$E$28,0,10*ROW('Water Data'!E150))="","",OFFSET('Water Data'!$E$28,0,10*ROW('Water Data'!E150)))</f>
        <v/>
      </c>
      <c r="BX156" s="297" t="str">
        <f ca="true">+IF(OFFSET('Water Data'!$E$29,0,10*ROW('Water Data'!E150))="","",OFFSET('Water Data'!$E$29,0,10*ROW('Water Data'!E150)))</f>
        <v/>
      </c>
      <c r="BY156" s="297" t="str">
        <f ca="true">+IF(OFFSET('Water Data'!$F$27,0,10*ROW('Water Data'!F150))="","",OFFSET('Water Data'!$F$27,0,10*ROW('Water Data'!F150)))</f>
        <v/>
      </c>
      <c r="BZ156" s="297" t="str">
        <f ca="true">+IF(OFFSET('Water Data'!$F$28,0,10*ROW('Water Data'!F150))="","",OFFSET('Water Data'!$F$28,0,10*ROW('Water Data'!F150)))</f>
        <v/>
      </c>
      <c r="CA156" s="297" t="str">
        <f ca="true">+IF(OFFSET('Water Data'!$F$29,0,10*ROW('Water Data'!F150))="","",OFFSET('Water Data'!$F$29,0,10*ROW('Water Data'!F150)))</f>
        <v/>
      </c>
      <c r="CB156" s="297" t="str">
        <f ca="true">+IF(OFFSET('Water Data'!$G$27,0,10*ROW('Water Data'!G150))="","",OFFSET('Water Data'!$G$27,0,10*ROW('Water Data'!G150)))</f>
        <v/>
      </c>
      <c r="CC156" s="297" t="str">
        <f ca="true">+IF(OFFSET('Water Data'!$G$28,0,10*ROW('Water Data'!G150))="","",OFFSET('Water Data'!$G$28,0,10*ROW('Water Data'!G150)))</f>
        <v/>
      </c>
      <c r="CD156" s="297" t="str">
        <f ca="true">+IF(OFFSET('Water Data'!$G$29,0,10*ROW('Water Data'!G150))="","",OFFSET('Water Data'!$G$29,0,10*ROW('Water Data'!G150)))</f>
        <v/>
      </c>
      <c r="CE156" s="297" t="str">
        <f ca="true">+IF(OFFSET('Water Data'!$H$27,0,10*ROW('Water Data'!H150))="","",OFFSET('Water Data'!$H$27,0,10*ROW('Water Data'!H150)))</f>
        <v/>
      </c>
      <c r="CF156" s="297" t="str">
        <f ca="true">+IF(OFFSET('Water Data'!$H$28,0,10*ROW('Water Data'!H150))="","",OFFSET('Water Data'!$H$28,0,10*ROW('Water Data'!H150)))</f>
        <v/>
      </c>
      <c r="CG156" s="297" t="str">
        <f ca="true">+IF(OFFSET('Water Data'!$H$29,0,10*ROW('Water Data'!H150))="","",OFFSET('Water Data'!$H$29,0,10*ROW('Water Data'!H150)))</f>
        <v/>
      </c>
      <c r="CH156" s="297" t="str">
        <f ca="true">+IF(OFFSET('Water Data'!$I$27,0,10*ROW('Water Data'!I150))="","",OFFSET('Water Data'!$I$27,0,10*ROW('Water Data'!I150)))</f>
        <v/>
      </c>
      <c r="CI156" s="297" t="str">
        <f ca="true">+IF(OFFSET('Water Data'!$I$28,0,10*ROW('Water Data'!I150))="","",OFFSET('Water Data'!$I$28,0,10*ROW('Water Data'!I150)))</f>
        <v/>
      </c>
      <c r="CJ156" s="297" t="str">
        <f ca="true">+IF(OFFSET('Water Data'!$I$29,0,10*ROW('Water Data'!I150))="","",OFFSET('Water Data'!$I$29,0,10*ROW('Water Data'!I150)))</f>
        <v/>
      </c>
      <c r="CK156" s="297" t="str">
        <f ca="true">+IF(OFFSET('Sanitation Data'!$D$28,0,10*ROW('Sanitation Data'!D150))="","",OFFSET('Sanitation Data'!$D$28,0,10*ROW('Sanitation Data'!D150)))</f>
        <v/>
      </c>
      <c r="CL156" s="297" t="str">
        <f ca="true">+IF(OFFSET('Sanitation Data'!$D$29,0,10*ROW('Sanitation Data'!D150))="","",OFFSET('Sanitation Data'!$D$29,0,10*ROW('Sanitation Data'!D150)))</f>
        <v/>
      </c>
      <c r="CM156" s="297" t="str">
        <f ca="true">+IF(OFFSET('Sanitation Data'!$D$30,0,10*ROW('Sanitation Data'!D150))="","",OFFSET('Sanitation Data'!$D$30,0,10*ROW('Sanitation Data'!D150)))</f>
        <v/>
      </c>
      <c r="CN156" s="297" t="str">
        <f ca="true">+IF(OFFSET('Sanitation Data'!$D$31,0,10*ROW('Sanitation Data'!D150))="","",OFFSET('Sanitation Data'!$D$31,0,10*ROW('Sanitation Data'!D150)))</f>
        <v/>
      </c>
      <c r="CO156" s="297" t="str">
        <f ca="true">+IF(OFFSET('Sanitation Data'!$D$32,0,10*ROW('Sanitation Data'!D150))="","",OFFSET('Sanitation Data'!$D$32,0,10*ROW('Sanitation Data'!D150)))</f>
        <v/>
      </c>
      <c r="CP156" s="297" t="str">
        <f ca="true">+IF(OFFSET('Sanitation Data'!$E$28,0,10*ROW('Sanitation Data'!E150))="","",OFFSET('Sanitation Data'!$E$28,0,10*ROW('Sanitation Data'!E150)))</f>
        <v/>
      </c>
      <c r="CQ156" s="297" t="str">
        <f ca="true">+IF(OFFSET('Sanitation Data'!$E$29,0,10*ROW('Sanitation Data'!E150))="","",OFFSET('Sanitation Data'!$E$29,0,10*ROW('Sanitation Data'!E150)))</f>
        <v/>
      </c>
      <c r="CR156" s="297" t="str">
        <f ca="true">+IF(OFFSET('Sanitation Data'!$E$30,0,10*ROW('Sanitation Data'!E150))="","",OFFSET('Sanitation Data'!$E$30,0,10*ROW('Sanitation Data'!E150)))</f>
        <v/>
      </c>
      <c r="CS156" s="297" t="str">
        <f ca="true">+IF(OFFSET('Sanitation Data'!$E$31,0,10*ROW('Sanitation Data'!E150))="","",OFFSET('Sanitation Data'!$E$31,0,10*ROW('Sanitation Data'!E150)))</f>
        <v/>
      </c>
      <c r="CT156" s="297" t="str">
        <f ca="true">+IF(OFFSET('Sanitation Data'!$E$32,0,10*ROW('Sanitation Data'!E150))="","",OFFSET('Sanitation Data'!$E$32,0,10*ROW('Sanitation Data'!E150)))</f>
        <v/>
      </c>
      <c r="CU156" s="297" t="str">
        <f ca="true">+IF(OFFSET('Sanitation Data'!$F$28,0,10*ROW('Sanitation Data'!F150))="","",OFFSET('Sanitation Data'!$F$28,0,10*ROW('Sanitation Data'!F150)))</f>
        <v/>
      </c>
      <c r="CV156" s="297" t="str">
        <f ca="true">+IF(OFFSET('Sanitation Data'!$F$29,0,10*ROW('Sanitation Data'!F150))="","",OFFSET('Sanitation Data'!$F$29,0,10*ROW('Sanitation Data'!F150)))</f>
        <v/>
      </c>
      <c r="CW156" s="297" t="str">
        <f ca="true">+IF(OFFSET('Sanitation Data'!$F$30,0,10*ROW('Sanitation Data'!F150))="","",OFFSET('Sanitation Data'!$F$30,0,10*ROW('Sanitation Data'!F150)))</f>
        <v/>
      </c>
      <c r="CX156" s="297" t="str">
        <f ca="true">+IF(OFFSET('Sanitation Data'!$F$31,0,10*ROW('Sanitation Data'!F150))="","",OFFSET('Sanitation Data'!$F$31,0,10*ROW('Sanitation Data'!F150)))</f>
        <v/>
      </c>
      <c r="CY156" s="297" t="str">
        <f ca="true">+IF(OFFSET('Sanitation Data'!$F$32,0,10*ROW('Sanitation Data'!F150))="","",OFFSET('Sanitation Data'!$F$32,0,10*ROW('Sanitation Data'!F150)))</f>
        <v/>
      </c>
      <c r="CZ156" s="297" t="str">
        <f ca="true">+IF(OFFSET('Sanitation Data'!$G$28,0,10*ROW('Sanitation Data'!G150))="","",OFFSET('Sanitation Data'!$G$28,0,10*ROW('Sanitation Data'!G150)))</f>
        <v/>
      </c>
      <c r="DA156" s="297" t="str">
        <f ca="true">+IF(OFFSET('Sanitation Data'!$G$29,0,10*ROW('Sanitation Data'!G150))="","",OFFSET('Sanitation Data'!$G$29,0,10*ROW('Sanitation Data'!G150)))</f>
        <v/>
      </c>
      <c r="DB156" s="297" t="str">
        <f ca="true">+IF(OFFSET('Sanitation Data'!$G$30,0,10*ROW('Sanitation Data'!G150))="","",OFFSET('Sanitation Data'!$G$30,0,10*ROW('Sanitation Data'!G150)))</f>
        <v/>
      </c>
      <c r="DC156" s="297" t="str">
        <f ca="true">+IF(OFFSET('Sanitation Data'!$G$31,0,10*ROW('Sanitation Data'!G150))="","",OFFSET('Sanitation Data'!$G$31,0,10*ROW('Sanitation Data'!G150)))</f>
        <v/>
      </c>
      <c r="DD156" s="297" t="str">
        <f ca="true">+IF(OFFSET('Sanitation Data'!$G$32,0,10*ROW('Sanitation Data'!G150))="","",OFFSET('Sanitation Data'!$G$32,0,10*ROW('Sanitation Data'!G150)))</f>
        <v/>
      </c>
      <c r="DE156" s="297" t="str">
        <f ca="true">+IF(OFFSET('Sanitation Data'!$H$28,0,10*ROW('Sanitation Data'!H150))="","",OFFSET('Sanitation Data'!$H$28,0,10*ROW('Sanitation Data'!H150)))</f>
        <v/>
      </c>
      <c r="DF156" s="297" t="str">
        <f ca="true">+IF(OFFSET('Sanitation Data'!$H$29,0,10*ROW('Sanitation Data'!H150))="","",OFFSET('Sanitation Data'!$H$29,0,10*ROW('Sanitation Data'!H150)))</f>
        <v/>
      </c>
      <c r="DG156" s="297" t="str">
        <f ca="true">+IF(OFFSET('Sanitation Data'!$H$30,0,10*ROW('Sanitation Data'!H150))="","",OFFSET('Sanitation Data'!$H$30,0,10*ROW('Sanitation Data'!H150)))</f>
        <v/>
      </c>
      <c r="DH156" s="297" t="str">
        <f ca="true">+IF(OFFSET('Sanitation Data'!$H$31,0,10*ROW('Sanitation Data'!H150))="","",OFFSET('Sanitation Data'!$H$31,0,10*ROW('Sanitation Data'!H150)))</f>
        <v/>
      </c>
      <c r="DI156" s="297" t="str">
        <f ca="true">+IF(OFFSET('Sanitation Data'!$H$32,0,10*ROW('Sanitation Data'!H150))="","",OFFSET('Sanitation Data'!$H$32,0,10*ROW('Sanitation Data'!H150)))</f>
        <v/>
      </c>
      <c r="DJ156" s="297" t="str">
        <f ca="true">+IF(OFFSET('Sanitation Data'!$I$28,0,10*ROW('Sanitation Data'!I150))="","",OFFSET('Sanitation Data'!$I$28,0,10*ROW('Sanitation Data'!I150)))</f>
        <v/>
      </c>
      <c r="DK156" s="297" t="str">
        <f ca="true">+IF(OFFSET('Sanitation Data'!$I$29,0,10*ROW('Sanitation Data'!I150))="","",OFFSET('Sanitation Data'!$I$29,0,10*ROW('Sanitation Data'!I150)))</f>
        <v/>
      </c>
      <c r="DL156" s="297" t="str">
        <f ca="true">+IF(OFFSET('Sanitation Data'!$I$30,0,10*ROW('Sanitation Data'!I150))="","",OFFSET('Sanitation Data'!$I$30,0,10*ROW('Sanitation Data'!I150)))</f>
        <v/>
      </c>
      <c r="DM156" s="297" t="str">
        <f ca="true">+IF(OFFSET('Sanitation Data'!$I$31,0,10*ROW('Sanitation Data'!I150))="","",OFFSET('Sanitation Data'!$I$31,0,10*ROW('Sanitation Data'!I150)))</f>
        <v/>
      </c>
      <c r="DN156" s="297" t="str">
        <f ca="true">+IF(OFFSET('Sanitation Data'!$I$32,0,10*ROW('Sanitation Data'!I150))="","",OFFSET('Sanitation Data'!$I$32,0,10*ROW('Sanitation Data'!I150)))</f>
        <v/>
      </c>
      <c r="DO156" s="297" t="str">
        <f ca="true">+IF(OFFSET('Hygiene Data'!$D$11,0,10*ROW('Hygiene Data'!D150))="","",OFFSET('Hygiene Data'!$D$11,0,10*ROW('Hygiene Data'!D150)))</f>
        <v/>
      </c>
      <c r="DP156" s="297" t="str">
        <f ca="true">+IF(OFFSET('Hygiene Data'!$D$12,0,10*ROW('Hygiene Data'!D150))="","",OFFSET('Hygiene Data'!$D$12,0,10*ROW('Hygiene Data'!D150)))</f>
        <v/>
      </c>
      <c r="DQ156" s="297" t="str">
        <f ca="true">+IF(OFFSET('Hygiene Data'!$D$13,0,10*ROW('Hygiene Data'!D150))="","",OFFSET('Hygiene Data'!$D$13,0,10*ROW('Hygiene Data'!D150)))</f>
        <v/>
      </c>
      <c r="DR156" s="297" t="str">
        <f ca="true">+IF(OFFSET('Hygiene Data'!$E$11,0,10*ROW('Hygiene Data'!E150))="","",OFFSET('Hygiene Data'!$E$11,0,10*ROW('Hygiene Data'!E150)))</f>
        <v/>
      </c>
      <c r="DS156" s="297" t="str">
        <f ca="true">+IF(OFFSET('Hygiene Data'!$E$12,0,10*ROW('Hygiene Data'!E150))="","",OFFSET('Hygiene Data'!$E$12,0,10*ROW('Hygiene Data'!E150)))</f>
        <v/>
      </c>
      <c r="DT156" s="297" t="str">
        <f ca="true">+IF(OFFSET('Hygiene Data'!$E$13,0,10*ROW('Hygiene Data'!E150))="","",OFFSET('Hygiene Data'!$E$13,0,10*ROW('Hygiene Data'!E150)))</f>
        <v/>
      </c>
      <c r="DU156" s="297" t="str">
        <f ca="true">+IF(OFFSET('Hygiene Data'!$F$11,0,10*ROW('Hygiene Data'!F150))="","",OFFSET('Hygiene Data'!$F$11,0,10*ROW('Hygiene Data'!F150)))</f>
        <v/>
      </c>
      <c r="DV156" s="297" t="str">
        <f ca="true">+IF(OFFSET('Hygiene Data'!$F$12,0,10*ROW('Hygiene Data'!F150))="","",OFFSET('Hygiene Data'!$F$12,0,10*ROW('Hygiene Data'!F150)))</f>
        <v/>
      </c>
      <c r="DW156" s="297" t="str">
        <f ca="true">+IF(OFFSET('Hygiene Data'!$F$13,0,10*ROW('Hygiene Data'!F150))="","",OFFSET('Hygiene Data'!$F$13,0,10*ROW('Hygiene Data'!F150)))</f>
        <v/>
      </c>
      <c r="DX156" s="297" t="str">
        <f ca="true">+IF(OFFSET('Hygiene Data'!$G$11,0,10*ROW('Hygiene Data'!G150))="","",OFFSET('Hygiene Data'!$G$11,0,10*ROW('Hygiene Data'!G150)))</f>
        <v/>
      </c>
      <c r="DY156" s="297" t="str">
        <f ca="true">+IF(OFFSET('Hygiene Data'!$G$12,0,10*ROW('Hygiene Data'!G150))="","",OFFSET('Hygiene Data'!$G$12,0,10*ROW('Hygiene Data'!G150)))</f>
        <v/>
      </c>
      <c r="DZ156" s="297" t="str">
        <f ca="true">+IF(OFFSET('Hygiene Data'!$G$13,0,10*ROW('Hygiene Data'!G150))="","",OFFSET('Hygiene Data'!$G$13,0,10*ROW('Hygiene Data'!G150)))</f>
        <v/>
      </c>
      <c r="EA156" s="297" t="str">
        <f ca="true">+IF(OFFSET('Hygiene Data'!$H$11,0,10*ROW('Hygiene Data'!H150))="","",OFFSET('Hygiene Data'!$H$11,0,10*ROW('Hygiene Data'!H150)))</f>
        <v/>
      </c>
      <c r="EB156" s="297" t="str">
        <f ca="true">+IF(OFFSET('Hygiene Data'!$H$12,0,10*ROW('Hygiene Data'!H150))="","",OFFSET('Hygiene Data'!$H$12,0,10*ROW('Hygiene Data'!H150)))</f>
        <v/>
      </c>
      <c r="EC156" s="297" t="str">
        <f ca="true">+IF(OFFSET('Hygiene Data'!$H$13,0,10*ROW('Hygiene Data'!H150))="","",OFFSET('Hygiene Data'!$H$13,0,10*ROW('Hygiene Data'!H150)))</f>
        <v/>
      </c>
      <c r="ED156" s="297" t="str">
        <f ca="true">+IF(OFFSET('Hygiene Data'!$I$11,0,10*ROW('Hygiene Data'!I150))="","",OFFSET('Hygiene Data'!$I$11,0,10*ROW('Hygiene Data'!I150)))</f>
        <v/>
      </c>
      <c r="EE156" s="297" t="str">
        <f ca="true">+IF(OFFSET('Hygiene Data'!$I$12,0,10*ROW('Hygiene Data'!I150))="","",OFFSET('Hygiene Data'!$I$12,0,10*ROW('Hygiene Data'!I150)))</f>
        <v/>
      </c>
      <c r="EF156" s="297"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53"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97"/>
      <c r="BS157" s="297" t="str">
        <f ca="true">+IF(OFFSET('Water Data'!$D$27,0,10*ROW('Water Data'!D151))="","",OFFSET('Water Data'!$D$27,0,10*ROW('Water Data'!D151)))</f>
        <v/>
      </c>
      <c r="BT157" s="297" t="str">
        <f ca="true">+IF(OFFSET('Water Data'!$D$28,0,10*ROW('Water Data'!D151))="","",OFFSET('Water Data'!$D$28,0,10*ROW('Water Data'!D151)))</f>
        <v/>
      </c>
      <c r="BU157" s="297" t="str">
        <f ca="true">+IF(OFFSET('Water Data'!$D$29,0,10*ROW('Water Data'!D151))="","",OFFSET('Water Data'!$D$29,0,10*ROW('Water Data'!D151)))</f>
        <v/>
      </c>
      <c r="BV157" s="297" t="str">
        <f ca="true">+IF(OFFSET('Water Data'!$E$27,0,10*ROW('Water Data'!E151))="","",OFFSET('Water Data'!$E$27,0,10*ROW('Water Data'!E151)))</f>
        <v/>
      </c>
      <c r="BW157" s="297" t="str">
        <f ca="true">+IF(OFFSET('Water Data'!$E$28,0,10*ROW('Water Data'!E151))="","",OFFSET('Water Data'!$E$28,0,10*ROW('Water Data'!E151)))</f>
        <v/>
      </c>
      <c r="BX157" s="297" t="str">
        <f ca="true">+IF(OFFSET('Water Data'!$E$29,0,10*ROW('Water Data'!E151))="","",OFFSET('Water Data'!$E$29,0,10*ROW('Water Data'!E151)))</f>
        <v/>
      </c>
      <c r="BY157" s="297" t="str">
        <f ca="true">+IF(OFFSET('Water Data'!$F$27,0,10*ROW('Water Data'!F151))="","",OFFSET('Water Data'!$F$27,0,10*ROW('Water Data'!F151)))</f>
        <v/>
      </c>
      <c r="BZ157" s="297" t="str">
        <f ca="true">+IF(OFFSET('Water Data'!$F$28,0,10*ROW('Water Data'!F151))="","",OFFSET('Water Data'!$F$28,0,10*ROW('Water Data'!F151)))</f>
        <v/>
      </c>
      <c r="CA157" s="297" t="str">
        <f ca="true">+IF(OFFSET('Water Data'!$F$29,0,10*ROW('Water Data'!F151))="","",OFFSET('Water Data'!$F$29,0,10*ROW('Water Data'!F151)))</f>
        <v/>
      </c>
      <c r="CB157" s="297" t="str">
        <f ca="true">+IF(OFFSET('Water Data'!$G$27,0,10*ROW('Water Data'!G151))="","",OFFSET('Water Data'!$G$27,0,10*ROW('Water Data'!G151)))</f>
        <v/>
      </c>
      <c r="CC157" s="297" t="str">
        <f ca="true">+IF(OFFSET('Water Data'!$G$28,0,10*ROW('Water Data'!G151))="","",OFFSET('Water Data'!$G$28,0,10*ROW('Water Data'!G151)))</f>
        <v/>
      </c>
      <c r="CD157" s="297" t="str">
        <f ca="true">+IF(OFFSET('Water Data'!$G$29,0,10*ROW('Water Data'!G151))="","",OFFSET('Water Data'!$G$29,0,10*ROW('Water Data'!G151)))</f>
        <v/>
      </c>
      <c r="CE157" s="297" t="str">
        <f ca="true">+IF(OFFSET('Water Data'!$H$27,0,10*ROW('Water Data'!H151))="","",OFFSET('Water Data'!$H$27,0,10*ROW('Water Data'!H151)))</f>
        <v/>
      </c>
      <c r="CF157" s="297" t="str">
        <f ca="true">+IF(OFFSET('Water Data'!$H$28,0,10*ROW('Water Data'!H151))="","",OFFSET('Water Data'!$H$28,0,10*ROW('Water Data'!H151)))</f>
        <v/>
      </c>
      <c r="CG157" s="297" t="str">
        <f ca="true">+IF(OFFSET('Water Data'!$H$29,0,10*ROW('Water Data'!H151))="","",OFFSET('Water Data'!$H$29,0,10*ROW('Water Data'!H151)))</f>
        <v/>
      </c>
      <c r="CH157" s="297" t="str">
        <f ca="true">+IF(OFFSET('Water Data'!$I$27,0,10*ROW('Water Data'!I151))="","",OFFSET('Water Data'!$I$27,0,10*ROW('Water Data'!I151)))</f>
        <v/>
      </c>
      <c r="CI157" s="297" t="str">
        <f ca="true">+IF(OFFSET('Water Data'!$I$28,0,10*ROW('Water Data'!I151))="","",OFFSET('Water Data'!$I$28,0,10*ROW('Water Data'!I151)))</f>
        <v/>
      </c>
      <c r="CJ157" s="297" t="str">
        <f ca="true">+IF(OFFSET('Water Data'!$I$29,0,10*ROW('Water Data'!I151))="","",OFFSET('Water Data'!$I$29,0,10*ROW('Water Data'!I151)))</f>
        <v/>
      </c>
      <c r="CK157" s="297" t="str">
        <f ca="true">+IF(OFFSET('Sanitation Data'!$D$28,0,10*ROW('Sanitation Data'!D151))="","",OFFSET('Sanitation Data'!$D$28,0,10*ROW('Sanitation Data'!D151)))</f>
        <v/>
      </c>
      <c r="CL157" s="297" t="str">
        <f ca="true">+IF(OFFSET('Sanitation Data'!$D$29,0,10*ROW('Sanitation Data'!D151))="","",OFFSET('Sanitation Data'!$D$29,0,10*ROW('Sanitation Data'!D151)))</f>
        <v/>
      </c>
      <c r="CM157" s="297" t="str">
        <f ca="true">+IF(OFFSET('Sanitation Data'!$D$30,0,10*ROW('Sanitation Data'!D151))="","",OFFSET('Sanitation Data'!$D$30,0,10*ROW('Sanitation Data'!D151)))</f>
        <v/>
      </c>
      <c r="CN157" s="297" t="str">
        <f ca="true">+IF(OFFSET('Sanitation Data'!$D$31,0,10*ROW('Sanitation Data'!D151))="","",OFFSET('Sanitation Data'!$D$31,0,10*ROW('Sanitation Data'!D151)))</f>
        <v/>
      </c>
      <c r="CO157" s="297" t="str">
        <f ca="true">+IF(OFFSET('Sanitation Data'!$D$32,0,10*ROW('Sanitation Data'!D151))="","",OFFSET('Sanitation Data'!$D$32,0,10*ROW('Sanitation Data'!D151)))</f>
        <v/>
      </c>
      <c r="CP157" s="297" t="str">
        <f ca="true">+IF(OFFSET('Sanitation Data'!$E$28,0,10*ROW('Sanitation Data'!E151))="","",OFFSET('Sanitation Data'!$E$28,0,10*ROW('Sanitation Data'!E151)))</f>
        <v/>
      </c>
      <c r="CQ157" s="297" t="str">
        <f ca="true">+IF(OFFSET('Sanitation Data'!$E$29,0,10*ROW('Sanitation Data'!E151))="","",OFFSET('Sanitation Data'!$E$29,0,10*ROW('Sanitation Data'!E151)))</f>
        <v/>
      </c>
      <c r="CR157" s="297" t="str">
        <f ca="true">+IF(OFFSET('Sanitation Data'!$E$30,0,10*ROW('Sanitation Data'!E151))="","",OFFSET('Sanitation Data'!$E$30,0,10*ROW('Sanitation Data'!E151)))</f>
        <v/>
      </c>
      <c r="CS157" s="297" t="str">
        <f ca="true">+IF(OFFSET('Sanitation Data'!$E$31,0,10*ROW('Sanitation Data'!E151))="","",OFFSET('Sanitation Data'!$E$31,0,10*ROW('Sanitation Data'!E151)))</f>
        <v/>
      </c>
      <c r="CT157" s="297" t="str">
        <f ca="true">+IF(OFFSET('Sanitation Data'!$E$32,0,10*ROW('Sanitation Data'!E151))="","",OFFSET('Sanitation Data'!$E$32,0,10*ROW('Sanitation Data'!E151)))</f>
        <v/>
      </c>
      <c r="CU157" s="297" t="str">
        <f ca="true">+IF(OFFSET('Sanitation Data'!$F$28,0,10*ROW('Sanitation Data'!F151))="","",OFFSET('Sanitation Data'!$F$28,0,10*ROW('Sanitation Data'!F151)))</f>
        <v/>
      </c>
      <c r="CV157" s="297" t="str">
        <f ca="true">+IF(OFFSET('Sanitation Data'!$F$29,0,10*ROW('Sanitation Data'!F151))="","",OFFSET('Sanitation Data'!$F$29,0,10*ROW('Sanitation Data'!F151)))</f>
        <v/>
      </c>
      <c r="CW157" s="297" t="str">
        <f ca="true">+IF(OFFSET('Sanitation Data'!$F$30,0,10*ROW('Sanitation Data'!F151))="","",OFFSET('Sanitation Data'!$F$30,0,10*ROW('Sanitation Data'!F151)))</f>
        <v/>
      </c>
      <c r="CX157" s="297" t="str">
        <f ca="true">+IF(OFFSET('Sanitation Data'!$F$31,0,10*ROW('Sanitation Data'!F151))="","",OFFSET('Sanitation Data'!$F$31,0,10*ROW('Sanitation Data'!F151)))</f>
        <v/>
      </c>
      <c r="CY157" s="297" t="str">
        <f ca="true">+IF(OFFSET('Sanitation Data'!$F$32,0,10*ROW('Sanitation Data'!F151))="","",OFFSET('Sanitation Data'!$F$32,0,10*ROW('Sanitation Data'!F151)))</f>
        <v/>
      </c>
      <c r="CZ157" s="297" t="str">
        <f ca="true">+IF(OFFSET('Sanitation Data'!$G$28,0,10*ROW('Sanitation Data'!G151))="","",OFFSET('Sanitation Data'!$G$28,0,10*ROW('Sanitation Data'!G151)))</f>
        <v/>
      </c>
      <c r="DA157" s="297" t="str">
        <f ca="true">+IF(OFFSET('Sanitation Data'!$G$29,0,10*ROW('Sanitation Data'!G151))="","",OFFSET('Sanitation Data'!$G$29,0,10*ROW('Sanitation Data'!G151)))</f>
        <v/>
      </c>
      <c r="DB157" s="297" t="str">
        <f ca="true">+IF(OFFSET('Sanitation Data'!$G$30,0,10*ROW('Sanitation Data'!G151))="","",OFFSET('Sanitation Data'!$G$30,0,10*ROW('Sanitation Data'!G151)))</f>
        <v/>
      </c>
      <c r="DC157" s="297" t="str">
        <f ca="true">+IF(OFFSET('Sanitation Data'!$G$31,0,10*ROW('Sanitation Data'!G151))="","",OFFSET('Sanitation Data'!$G$31,0,10*ROW('Sanitation Data'!G151)))</f>
        <v/>
      </c>
      <c r="DD157" s="297" t="str">
        <f ca="true">+IF(OFFSET('Sanitation Data'!$G$32,0,10*ROW('Sanitation Data'!G151))="","",OFFSET('Sanitation Data'!$G$32,0,10*ROW('Sanitation Data'!G151)))</f>
        <v/>
      </c>
      <c r="DE157" s="297" t="str">
        <f ca="true">+IF(OFFSET('Sanitation Data'!$H$28,0,10*ROW('Sanitation Data'!H151))="","",OFFSET('Sanitation Data'!$H$28,0,10*ROW('Sanitation Data'!H151)))</f>
        <v/>
      </c>
      <c r="DF157" s="297" t="str">
        <f ca="true">+IF(OFFSET('Sanitation Data'!$H$29,0,10*ROW('Sanitation Data'!H151))="","",OFFSET('Sanitation Data'!$H$29,0,10*ROW('Sanitation Data'!H151)))</f>
        <v/>
      </c>
      <c r="DG157" s="297" t="str">
        <f ca="true">+IF(OFFSET('Sanitation Data'!$H$30,0,10*ROW('Sanitation Data'!H151))="","",OFFSET('Sanitation Data'!$H$30,0,10*ROW('Sanitation Data'!H151)))</f>
        <v/>
      </c>
      <c r="DH157" s="297" t="str">
        <f ca="true">+IF(OFFSET('Sanitation Data'!$H$31,0,10*ROW('Sanitation Data'!H151))="","",OFFSET('Sanitation Data'!$H$31,0,10*ROW('Sanitation Data'!H151)))</f>
        <v/>
      </c>
      <c r="DI157" s="297" t="str">
        <f ca="true">+IF(OFFSET('Sanitation Data'!$H$32,0,10*ROW('Sanitation Data'!H151))="","",OFFSET('Sanitation Data'!$H$32,0,10*ROW('Sanitation Data'!H151)))</f>
        <v/>
      </c>
      <c r="DJ157" s="297" t="str">
        <f ca="true">+IF(OFFSET('Sanitation Data'!$I$28,0,10*ROW('Sanitation Data'!I151))="","",OFFSET('Sanitation Data'!$I$28,0,10*ROW('Sanitation Data'!I151)))</f>
        <v/>
      </c>
      <c r="DK157" s="297" t="str">
        <f ca="true">+IF(OFFSET('Sanitation Data'!$I$29,0,10*ROW('Sanitation Data'!I151))="","",OFFSET('Sanitation Data'!$I$29,0,10*ROW('Sanitation Data'!I151)))</f>
        <v/>
      </c>
      <c r="DL157" s="297" t="str">
        <f ca="true">+IF(OFFSET('Sanitation Data'!$I$30,0,10*ROW('Sanitation Data'!I151))="","",OFFSET('Sanitation Data'!$I$30,0,10*ROW('Sanitation Data'!I151)))</f>
        <v/>
      </c>
      <c r="DM157" s="297" t="str">
        <f ca="true">+IF(OFFSET('Sanitation Data'!$I$31,0,10*ROW('Sanitation Data'!I151))="","",OFFSET('Sanitation Data'!$I$31,0,10*ROW('Sanitation Data'!I151)))</f>
        <v/>
      </c>
      <c r="DN157" s="297" t="str">
        <f ca="true">+IF(OFFSET('Sanitation Data'!$I$32,0,10*ROW('Sanitation Data'!I151))="","",OFFSET('Sanitation Data'!$I$32,0,10*ROW('Sanitation Data'!I151)))</f>
        <v/>
      </c>
      <c r="DO157" s="297" t="str">
        <f ca="true">+IF(OFFSET('Hygiene Data'!$D$11,0,10*ROW('Hygiene Data'!D151))="","",OFFSET('Hygiene Data'!$D$11,0,10*ROW('Hygiene Data'!D151)))</f>
        <v/>
      </c>
      <c r="DP157" s="297" t="str">
        <f ca="true">+IF(OFFSET('Hygiene Data'!$D$12,0,10*ROW('Hygiene Data'!D151))="","",OFFSET('Hygiene Data'!$D$12,0,10*ROW('Hygiene Data'!D151)))</f>
        <v/>
      </c>
      <c r="DQ157" s="297" t="str">
        <f ca="true">+IF(OFFSET('Hygiene Data'!$D$13,0,10*ROW('Hygiene Data'!D151))="","",OFFSET('Hygiene Data'!$D$13,0,10*ROW('Hygiene Data'!D151)))</f>
        <v/>
      </c>
      <c r="DR157" s="297" t="str">
        <f ca="true">+IF(OFFSET('Hygiene Data'!$E$11,0,10*ROW('Hygiene Data'!E151))="","",OFFSET('Hygiene Data'!$E$11,0,10*ROW('Hygiene Data'!E151)))</f>
        <v/>
      </c>
      <c r="DS157" s="297" t="str">
        <f ca="true">+IF(OFFSET('Hygiene Data'!$E$12,0,10*ROW('Hygiene Data'!E151))="","",OFFSET('Hygiene Data'!$E$12,0,10*ROW('Hygiene Data'!E151)))</f>
        <v/>
      </c>
      <c r="DT157" s="297" t="str">
        <f ca="true">+IF(OFFSET('Hygiene Data'!$E$13,0,10*ROW('Hygiene Data'!E151))="","",OFFSET('Hygiene Data'!$E$13,0,10*ROW('Hygiene Data'!E151)))</f>
        <v/>
      </c>
      <c r="DU157" s="297" t="str">
        <f ca="true">+IF(OFFSET('Hygiene Data'!$F$11,0,10*ROW('Hygiene Data'!F151))="","",OFFSET('Hygiene Data'!$F$11,0,10*ROW('Hygiene Data'!F151)))</f>
        <v/>
      </c>
      <c r="DV157" s="297" t="str">
        <f ca="true">+IF(OFFSET('Hygiene Data'!$F$12,0,10*ROW('Hygiene Data'!F151))="","",OFFSET('Hygiene Data'!$F$12,0,10*ROW('Hygiene Data'!F151)))</f>
        <v/>
      </c>
      <c r="DW157" s="297" t="str">
        <f ca="true">+IF(OFFSET('Hygiene Data'!$F$13,0,10*ROW('Hygiene Data'!F151))="","",OFFSET('Hygiene Data'!$F$13,0,10*ROW('Hygiene Data'!F151)))</f>
        <v/>
      </c>
      <c r="DX157" s="297" t="str">
        <f ca="true">+IF(OFFSET('Hygiene Data'!$G$11,0,10*ROW('Hygiene Data'!G151))="","",OFFSET('Hygiene Data'!$G$11,0,10*ROW('Hygiene Data'!G151)))</f>
        <v/>
      </c>
      <c r="DY157" s="297" t="str">
        <f ca="true">+IF(OFFSET('Hygiene Data'!$G$12,0,10*ROW('Hygiene Data'!G151))="","",OFFSET('Hygiene Data'!$G$12,0,10*ROW('Hygiene Data'!G151)))</f>
        <v/>
      </c>
      <c r="DZ157" s="297" t="str">
        <f ca="true">+IF(OFFSET('Hygiene Data'!$G$13,0,10*ROW('Hygiene Data'!G151))="","",OFFSET('Hygiene Data'!$G$13,0,10*ROW('Hygiene Data'!G151)))</f>
        <v/>
      </c>
      <c r="EA157" s="297" t="str">
        <f ca="true">+IF(OFFSET('Hygiene Data'!$H$11,0,10*ROW('Hygiene Data'!H151))="","",OFFSET('Hygiene Data'!$H$11,0,10*ROW('Hygiene Data'!H151)))</f>
        <v/>
      </c>
      <c r="EB157" s="297" t="str">
        <f ca="true">+IF(OFFSET('Hygiene Data'!$H$12,0,10*ROW('Hygiene Data'!H151))="","",OFFSET('Hygiene Data'!$H$12,0,10*ROW('Hygiene Data'!H151)))</f>
        <v/>
      </c>
      <c r="EC157" s="297" t="str">
        <f ca="true">+IF(OFFSET('Hygiene Data'!$H$13,0,10*ROW('Hygiene Data'!H151))="","",OFFSET('Hygiene Data'!$H$13,0,10*ROW('Hygiene Data'!H151)))</f>
        <v/>
      </c>
      <c r="ED157" s="297" t="str">
        <f ca="true">+IF(OFFSET('Hygiene Data'!$I$11,0,10*ROW('Hygiene Data'!I151))="","",OFFSET('Hygiene Data'!$I$11,0,10*ROW('Hygiene Data'!I151)))</f>
        <v/>
      </c>
      <c r="EE157" s="297" t="str">
        <f ca="true">+IF(OFFSET('Hygiene Data'!$I$12,0,10*ROW('Hygiene Data'!I151))="","",OFFSET('Hygiene Data'!$I$12,0,10*ROW('Hygiene Data'!I151)))</f>
        <v/>
      </c>
      <c r="EF157" s="297"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53"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97"/>
      <c r="BS158" s="297" t="str">
        <f ca="true">+IF(OFFSET('Water Data'!$D$27,0,10*ROW('Water Data'!D152))="","",OFFSET('Water Data'!$D$27,0,10*ROW('Water Data'!D152)))</f>
        <v/>
      </c>
      <c r="BT158" s="297" t="str">
        <f ca="true">+IF(OFFSET('Water Data'!$D$28,0,10*ROW('Water Data'!D152))="","",OFFSET('Water Data'!$D$28,0,10*ROW('Water Data'!D152)))</f>
        <v/>
      </c>
      <c r="BU158" s="297" t="str">
        <f ca="true">+IF(OFFSET('Water Data'!$D$29,0,10*ROW('Water Data'!D152))="","",OFFSET('Water Data'!$D$29,0,10*ROW('Water Data'!D152)))</f>
        <v/>
      </c>
      <c r="BV158" s="297" t="str">
        <f ca="true">+IF(OFFSET('Water Data'!$E$27,0,10*ROW('Water Data'!E152))="","",OFFSET('Water Data'!$E$27,0,10*ROW('Water Data'!E152)))</f>
        <v/>
      </c>
      <c r="BW158" s="297" t="str">
        <f ca="true">+IF(OFFSET('Water Data'!$E$28,0,10*ROW('Water Data'!E152))="","",OFFSET('Water Data'!$E$28,0,10*ROW('Water Data'!E152)))</f>
        <v/>
      </c>
      <c r="BX158" s="297" t="str">
        <f ca="true">+IF(OFFSET('Water Data'!$E$29,0,10*ROW('Water Data'!E152))="","",OFFSET('Water Data'!$E$29,0,10*ROW('Water Data'!E152)))</f>
        <v/>
      </c>
      <c r="BY158" s="297" t="str">
        <f ca="true">+IF(OFFSET('Water Data'!$F$27,0,10*ROW('Water Data'!F152))="","",OFFSET('Water Data'!$F$27,0,10*ROW('Water Data'!F152)))</f>
        <v/>
      </c>
      <c r="BZ158" s="297" t="str">
        <f ca="true">+IF(OFFSET('Water Data'!$F$28,0,10*ROW('Water Data'!F152))="","",OFFSET('Water Data'!$F$28,0,10*ROW('Water Data'!F152)))</f>
        <v/>
      </c>
      <c r="CA158" s="297" t="str">
        <f ca="true">+IF(OFFSET('Water Data'!$F$29,0,10*ROW('Water Data'!F152))="","",OFFSET('Water Data'!$F$29,0,10*ROW('Water Data'!F152)))</f>
        <v/>
      </c>
      <c r="CB158" s="297" t="str">
        <f ca="true">+IF(OFFSET('Water Data'!$G$27,0,10*ROW('Water Data'!G152))="","",OFFSET('Water Data'!$G$27,0,10*ROW('Water Data'!G152)))</f>
        <v/>
      </c>
      <c r="CC158" s="297" t="str">
        <f ca="true">+IF(OFFSET('Water Data'!$G$28,0,10*ROW('Water Data'!G152))="","",OFFSET('Water Data'!$G$28,0,10*ROW('Water Data'!G152)))</f>
        <v/>
      </c>
      <c r="CD158" s="297" t="str">
        <f ca="true">+IF(OFFSET('Water Data'!$G$29,0,10*ROW('Water Data'!G152))="","",OFFSET('Water Data'!$G$29,0,10*ROW('Water Data'!G152)))</f>
        <v/>
      </c>
      <c r="CE158" s="297" t="str">
        <f ca="true">+IF(OFFSET('Water Data'!$H$27,0,10*ROW('Water Data'!H152))="","",OFFSET('Water Data'!$H$27,0,10*ROW('Water Data'!H152)))</f>
        <v/>
      </c>
      <c r="CF158" s="297" t="str">
        <f ca="true">+IF(OFFSET('Water Data'!$H$28,0,10*ROW('Water Data'!H152))="","",OFFSET('Water Data'!$H$28,0,10*ROW('Water Data'!H152)))</f>
        <v/>
      </c>
      <c r="CG158" s="297" t="str">
        <f ca="true">+IF(OFFSET('Water Data'!$H$29,0,10*ROW('Water Data'!H152))="","",OFFSET('Water Data'!$H$29,0,10*ROW('Water Data'!H152)))</f>
        <v/>
      </c>
      <c r="CH158" s="297" t="str">
        <f ca="true">+IF(OFFSET('Water Data'!$I$27,0,10*ROW('Water Data'!I152))="","",OFFSET('Water Data'!$I$27,0,10*ROW('Water Data'!I152)))</f>
        <v/>
      </c>
      <c r="CI158" s="297" t="str">
        <f ca="true">+IF(OFFSET('Water Data'!$I$28,0,10*ROW('Water Data'!I152))="","",OFFSET('Water Data'!$I$28,0,10*ROW('Water Data'!I152)))</f>
        <v/>
      </c>
      <c r="CJ158" s="297" t="str">
        <f ca="true">+IF(OFFSET('Water Data'!$I$29,0,10*ROW('Water Data'!I152))="","",OFFSET('Water Data'!$I$29,0,10*ROW('Water Data'!I152)))</f>
        <v/>
      </c>
      <c r="CK158" s="297" t="str">
        <f ca="true">+IF(OFFSET('Sanitation Data'!$D$28,0,10*ROW('Sanitation Data'!D152))="","",OFFSET('Sanitation Data'!$D$28,0,10*ROW('Sanitation Data'!D152)))</f>
        <v/>
      </c>
      <c r="CL158" s="297" t="str">
        <f ca="true">+IF(OFFSET('Sanitation Data'!$D$29,0,10*ROW('Sanitation Data'!D152))="","",OFFSET('Sanitation Data'!$D$29,0,10*ROW('Sanitation Data'!D152)))</f>
        <v/>
      </c>
      <c r="CM158" s="297" t="str">
        <f ca="true">+IF(OFFSET('Sanitation Data'!$D$30,0,10*ROW('Sanitation Data'!D152))="","",OFFSET('Sanitation Data'!$D$30,0,10*ROW('Sanitation Data'!D152)))</f>
        <v/>
      </c>
      <c r="CN158" s="297" t="str">
        <f ca="true">+IF(OFFSET('Sanitation Data'!$D$31,0,10*ROW('Sanitation Data'!D152))="","",OFFSET('Sanitation Data'!$D$31,0,10*ROW('Sanitation Data'!D152)))</f>
        <v/>
      </c>
      <c r="CO158" s="297" t="str">
        <f ca="true">+IF(OFFSET('Sanitation Data'!$D$32,0,10*ROW('Sanitation Data'!D152))="","",OFFSET('Sanitation Data'!$D$32,0,10*ROW('Sanitation Data'!D152)))</f>
        <v/>
      </c>
      <c r="CP158" s="297" t="str">
        <f ca="true">+IF(OFFSET('Sanitation Data'!$E$28,0,10*ROW('Sanitation Data'!E152))="","",OFFSET('Sanitation Data'!$E$28,0,10*ROW('Sanitation Data'!E152)))</f>
        <v/>
      </c>
      <c r="CQ158" s="297" t="str">
        <f ca="true">+IF(OFFSET('Sanitation Data'!$E$29,0,10*ROW('Sanitation Data'!E152))="","",OFFSET('Sanitation Data'!$E$29,0,10*ROW('Sanitation Data'!E152)))</f>
        <v/>
      </c>
      <c r="CR158" s="297" t="str">
        <f ca="true">+IF(OFFSET('Sanitation Data'!$E$30,0,10*ROW('Sanitation Data'!E152))="","",OFFSET('Sanitation Data'!$E$30,0,10*ROW('Sanitation Data'!E152)))</f>
        <v/>
      </c>
      <c r="CS158" s="297" t="str">
        <f ca="true">+IF(OFFSET('Sanitation Data'!$E$31,0,10*ROW('Sanitation Data'!E152))="","",OFFSET('Sanitation Data'!$E$31,0,10*ROW('Sanitation Data'!E152)))</f>
        <v/>
      </c>
      <c r="CT158" s="297" t="str">
        <f ca="true">+IF(OFFSET('Sanitation Data'!$E$32,0,10*ROW('Sanitation Data'!E152))="","",OFFSET('Sanitation Data'!$E$32,0,10*ROW('Sanitation Data'!E152)))</f>
        <v/>
      </c>
      <c r="CU158" s="297" t="str">
        <f ca="true">+IF(OFFSET('Sanitation Data'!$F$28,0,10*ROW('Sanitation Data'!F152))="","",OFFSET('Sanitation Data'!$F$28,0,10*ROW('Sanitation Data'!F152)))</f>
        <v/>
      </c>
      <c r="CV158" s="297" t="str">
        <f ca="true">+IF(OFFSET('Sanitation Data'!$F$29,0,10*ROW('Sanitation Data'!F152))="","",OFFSET('Sanitation Data'!$F$29,0,10*ROW('Sanitation Data'!F152)))</f>
        <v/>
      </c>
      <c r="CW158" s="297" t="str">
        <f ca="true">+IF(OFFSET('Sanitation Data'!$F$30,0,10*ROW('Sanitation Data'!F152))="","",OFFSET('Sanitation Data'!$F$30,0,10*ROW('Sanitation Data'!F152)))</f>
        <v/>
      </c>
      <c r="CX158" s="297" t="str">
        <f ca="true">+IF(OFFSET('Sanitation Data'!$F$31,0,10*ROW('Sanitation Data'!F152))="","",OFFSET('Sanitation Data'!$F$31,0,10*ROW('Sanitation Data'!F152)))</f>
        <v/>
      </c>
      <c r="CY158" s="297" t="str">
        <f ca="true">+IF(OFFSET('Sanitation Data'!$F$32,0,10*ROW('Sanitation Data'!F152))="","",OFFSET('Sanitation Data'!$F$32,0,10*ROW('Sanitation Data'!F152)))</f>
        <v/>
      </c>
      <c r="CZ158" s="297" t="str">
        <f ca="true">+IF(OFFSET('Sanitation Data'!$G$28,0,10*ROW('Sanitation Data'!G152))="","",OFFSET('Sanitation Data'!$G$28,0,10*ROW('Sanitation Data'!G152)))</f>
        <v/>
      </c>
      <c r="DA158" s="297" t="str">
        <f ca="true">+IF(OFFSET('Sanitation Data'!$G$29,0,10*ROW('Sanitation Data'!G152))="","",OFFSET('Sanitation Data'!$G$29,0,10*ROW('Sanitation Data'!G152)))</f>
        <v/>
      </c>
      <c r="DB158" s="297" t="str">
        <f ca="true">+IF(OFFSET('Sanitation Data'!$G$30,0,10*ROW('Sanitation Data'!G152))="","",OFFSET('Sanitation Data'!$G$30,0,10*ROW('Sanitation Data'!G152)))</f>
        <v/>
      </c>
      <c r="DC158" s="297" t="str">
        <f ca="true">+IF(OFFSET('Sanitation Data'!$G$31,0,10*ROW('Sanitation Data'!G152))="","",OFFSET('Sanitation Data'!$G$31,0,10*ROW('Sanitation Data'!G152)))</f>
        <v/>
      </c>
      <c r="DD158" s="297" t="str">
        <f ca="true">+IF(OFFSET('Sanitation Data'!$G$32,0,10*ROW('Sanitation Data'!G152))="","",OFFSET('Sanitation Data'!$G$32,0,10*ROW('Sanitation Data'!G152)))</f>
        <v/>
      </c>
      <c r="DE158" s="297" t="str">
        <f ca="true">+IF(OFFSET('Sanitation Data'!$H$28,0,10*ROW('Sanitation Data'!H152))="","",OFFSET('Sanitation Data'!$H$28,0,10*ROW('Sanitation Data'!H152)))</f>
        <v/>
      </c>
      <c r="DF158" s="297" t="str">
        <f ca="true">+IF(OFFSET('Sanitation Data'!$H$29,0,10*ROW('Sanitation Data'!H152))="","",OFFSET('Sanitation Data'!$H$29,0,10*ROW('Sanitation Data'!H152)))</f>
        <v/>
      </c>
      <c r="DG158" s="297" t="str">
        <f ca="true">+IF(OFFSET('Sanitation Data'!$H$30,0,10*ROW('Sanitation Data'!H152))="","",OFFSET('Sanitation Data'!$H$30,0,10*ROW('Sanitation Data'!H152)))</f>
        <v/>
      </c>
      <c r="DH158" s="297" t="str">
        <f ca="true">+IF(OFFSET('Sanitation Data'!$H$31,0,10*ROW('Sanitation Data'!H152))="","",OFFSET('Sanitation Data'!$H$31,0,10*ROW('Sanitation Data'!H152)))</f>
        <v/>
      </c>
      <c r="DI158" s="297" t="str">
        <f ca="true">+IF(OFFSET('Sanitation Data'!$H$32,0,10*ROW('Sanitation Data'!H152))="","",OFFSET('Sanitation Data'!$H$32,0,10*ROW('Sanitation Data'!H152)))</f>
        <v/>
      </c>
      <c r="DJ158" s="297" t="str">
        <f ca="true">+IF(OFFSET('Sanitation Data'!$I$28,0,10*ROW('Sanitation Data'!I152))="","",OFFSET('Sanitation Data'!$I$28,0,10*ROW('Sanitation Data'!I152)))</f>
        <v/>
      </c>
      <c r="DK158" s="297" t="str">
        <f ca="true">+IF(OFFSET('Sanitation Data'!$I$29,0,10*ROW('Sanitation Data'!I152))="","",OFFSET('Sanitation Data'!$I$29,0,10*ROW('Sanitation Data'!I152)))</f>
        <v/>
      </c>
      <c r="DL158" s="297" t="str">
        <f ca="true">+IF(OFFSET('Sanitation Data'!$I$30,0,10*ROW('Sanitation Data'!I152))="","",OFFSET('Sanitation Data'!$I$30,0,10*ROW('Sanitation Data'!I152)))</f>
        <v/>
      </c>
      <c r="DM158" s="297" t="str">
        <f ca="true">+IF(OFFSET('Sanitation Data'!$I$31,0,10*ROW('Sanitation Data'!I152))="","",OFFSET('Sanitation Data'!$I$31,0,10*ROW('Sanitation Data'!I152)))</f>
        <v/>
      </c>
      <c r="DN158" s="297" t="str">
        <f ca="true">+IF(OFFSET('Sanitation Data'!$I$32,0,10*ROW('Sanitation Data'!I152))="","",OFFSET('Sanitation Data'!$I$32,0,10*ROW('Sanitation Data'!I152)))</f>
        <v/>
      </c>
      <c r="DO158" s="297" t="str">
        <f ca="true">+IF(OFFSET('Hygiene Data'!$D$11,0,10*ROW('Hygiene Data'!D152))="","",OFFSET('Hygiene Data'!$D$11,0,10*ROW('Hygiene Data'!D152)))</f>
        <v/>
      </c>
      <c r="DP158" s="297" t="str">
        <f ca="true">+IF(OFFSET('Hygiene Data'!$D$12,0,10*ROW('Hygiene Data'!D152))="","",OFFSET('Hygiene Data'!$D$12,0,10*ROW('Hygiene Data'!D152)))</f>
        <v/>
      </c>
      <c r="DQ158" s="297" t="str">
        <f ca="true">+IF(OFFSET('Hygiene Data'!$D$13,0,10*ROW('Hygiene Data'!D152))="","",OFFSET('Hygiene Data'!$D$13,0,10*ROW('Hygiene Data'!D152)))</f>
        <v/>
      </c>
      <c r="DR158" s="297" t="str">
        <f ca="true">+IF(OFFSET('Hygiene Data'!$E$11,0,10*ROW('Hygiene Data'!E152))="","",OFFSET('Hygiene Data'!$E$11,0,10*ROW('Hygiene Data'!E152)))</f>
        <v/>
      </c>
      <c r="DS158" s="297" t="str">
        <f ca="true">+IF(OFFSET('Hygiene Data'!$E$12,0,10*ROW('Hygiene Data'!E152))="","",OFFSET('Hygiene Data'!$E$12,0,10*ROW('Hygiene Data'!E152)))</f>
        <v/>
      </c>
      <c r="DT158" s="297" t="str">
        <f ca="true">+IF(OFFSET('Hygiene Data'!$E$13,0,10*ROW('Hygiene Data'!E152))="","",OFFSET('Hygiene Data'!$E$13,0,10*ROW('Hygiene Data'!E152)))</f>
        <v/>
      </c>
      <c r="DU158" s="297" t="str">
        <f ca="true">+IF(OFFSET('Hygiene Data'!$F$11,0,10*ROW('Hygiene Data'!F152))="","",OFFSET('Hygiene Data'!$F$11,0,10*ROW('Hygiene Data'!F152)))</f>
        <v/>
      </c>
      <c r="DV158" s="297" t="str">
        <f ca="true">+IF(OFFSET('Hygiene Data'!$F$12,0,10*ROW('Hygiene Data'!F152))="","",OFFSET('Hygiene Data'!$F$12,0,10*ROW('Hygiene Data'!F152)))</f>
        <v/>
      </c>
      <c r="DW158" s="297" t="str">
        <f ca="true">+IF(OFFSET('Hygiene Data'!$F$13,0,10*ROW('Hygiene Data'!F152))="","",OFFSET('Hygiene Data'!$F$13,0,10*ROW('Hygiene Data'!F152)))</f>
        <v/>
      </c>
      <c r="DX158" s="297" t="str">
        <f ca="true">+IF(OFFSET('Hygiene Data'!$G$11,0,10*ROW('Hygiene Data'!G152))="","",OFFSET('Hygiene Data'!$G$11,0,10*ROW('Hygiene Data'!G152)))</f>
        <v/>
      </c>
      <c r="DY158" s="297" t="str">
        <f ca="true">+IF(OFFSET('Hygiene Data'!$G$12,0,10*ROW('Hygiene Data'!G152))="","",OFFSET('Hygiene Data'!$G$12,0,10*ROW('Hygiene Data'!G152)))</f>
        <v/>
      </c>
      <c r="DZ158" s="297" t="str">
        <f ca="true">+IF(OFFSET('Hygiene Data'!$G$13,0,10*ROW('Hygiene Data'!G152))="","",OFFSET('Hygiene Data'!$G$13,0,10*ROW('Hygiene Data'!G152)))</f>
        <v/>
      </c>
      <c r="EA158" s="297" t="str">
        <f ca="true">+IF(OFFSET('Hygiene Data'!$H$11,0,10*ROW('Hygiene Data'!H152))="","",OFFSET('Hygiene Data'!$H$11,0,10*ROW('Hygiene Data'!H152)))</f>
        <v/>
      </c>
      <c r="EB158" s="297" t="str">
        <f ca="true">+IF(OFFSET('Hygiene Data'!$H$12,0,10*ROW('Hygiene Data'!H152))="","",OFFSET('Hygiene Data'!$H$12,0,10*ROW('Hygiene Data'!H152)))</f>
        <v/>
      </c>
      <c r="EC158" s="297" t="str">
        <f ca="true">+IF(OFFSET('Hygiene Data'!$H$13,0,10*ROW('Hygiene Data'!H152))="","",OFFSET('Hygiene Data'!$H$13,0,10*ROW('Hygiene Data'!H152)))</f>
        <v/>
      </c>
      <c r="ED158" s="297" t="str">
        <f ca="true">+IF(OFFSET('Hygiene Data'!$I$11,0,10*ROW('Hygiene Data'!I152))="","",OFFSET('Hygiene Data'!$I$11,0,10*ROW('Hygiene Data'!I152)))</f>
        <v/>
      </c>
      <c r="EE158" s="297" t="str">
        <f ca="true">+IF(OFFSET('Hygiene Data'!$I$12,0,10*ROW('Hygiene Data'!I152))="","",OFFSET('Hygiene Data'!$I$12,0,10*ROW('Hygiene Data'!I152)))</f>
        <v/>
      </c>
      <c r="EF158" s="297"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53"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97"/>
      <c r="BS159" s="297" t="str">
        <f ca="true">+IF(OFFSET('Water Data'!$D$27,0,10*ROW('Water Data'!D153))="","",OFFSET('Water Data'!$D$27,0,10*ROW('Water Data'!D153)))</f>
        <v/>
      </c>
      <c r="BT159" s="297" t="str">
        <f ca="true">+IF(OFFSET('Water Data'!$D$28,0,10*ROW('Water Data'!D153))="","",OFFSET('Water Data'!$D$28,0,10*ROW('Water Data'!D153)))</f>
        <v/>
      </c>
      <c r="BU159" s="297" t="str">
        <f ca="true">+IF(OFFSET('Water Data'!$D$29,0,10*ROW('Water Data'!D153))="","",OFFSET('Water Data'!$D$29,0,10*ROW('Water Data'!D153)))</f>
        <v/>
      </c>
      <c r="BV159" s="297" t="str">
        <f ca="true">+IF(OFFSET('Water Data'!$E$27,0,10*ROW('Water Data'!E153))="","",OFFSET('Water Data'!$E$27,0,10*ROW('Water Data'!E153)))</f>
        <v/>
      </c>
      <c r="BW159" s="297" t="str">
        <f ca="true">+IF(OFFSET('Water Data'!$E$28,0,10*ROW('Water Data'!E153))="","",OFFSET('Water Data'!$E$28,0,10*ROW('Water Data'!E153)))</f>
        <v/>
      </c>
      <c r="BX159" s="297" t="str">
        <f ca="true">+IF(OFFSET('Water Data'!$E$29,0,10*ROW('Water Data'!E153))="","",OFFSET('Water Data'!$E$29,0,10*ROW('Water Data'!E153)))</f>
        <v/>
      </c>
      <c r="BY159" s="297" t="str">
        <f ca="true">+IF(OFFSET('Water Data'!$F$27,0,10*ROW('Water Data'!F153))="","",OFFSET('Water Data'!$F$27,0,10*ROW('Water Data'!F153)))</f>
        <v/>
      </c>
      <c r="BZ159" s="297" t="str">
        <f ca="true">+IF(OFFSET('Water Data'!$F$28,0,10*ROW('Water Data'!F153))="","",OFFSET('Water Data'!$F$28,0,10*ROW('Water Data'!F153)))</f>
        <v/>
      </c>
      <c r="CA159" s="297" t="str">
        <f ca="true">+IF(OFFSET('Water Data'!$F$29,0,10*ROW('Water Data'!F153))="","",OFFSET('Water Data'!$F$29,0,10*ROW('Water Data'!F153)))</f>
        <v/>
      </c>
      <c r="CB159" s="297" t="str">
        <f ca="true">+IF(OFFSET('Water Data'!$G$27,0,10*ROW('Water Data'!G153))="","",OFFSET('Water Data'!$G$27,0,10*ROW('Water Data'!G153)))</f>
        <v/>
      </c>
      <c r="CC159" s="297" t="str">
        <f ca="true">+IF(OFFSET('Water Data'!$G$28,0,10*ROW('Water Data'!G153))="","",OFFSET('Water Data'!$G$28,0,10*ROW('Water Data'!G153)))</f>
        <v/>
      </c>
      <c r="CD159" s="297" t="str">
        <f ca="true">+IF(OFFSET('Water Data'!$G$29,0,10*ROW('Water Data'!G153))="","",OFFSET('Water Data'!$G$29,0,10*ROW('Water Data'!G153)))</f>
        <v/>
      </c>
      <c r="CE159" s="297" t="str">
        <f ca="true">+IF(OFFSET('Water Data'!$H$27,0,10*ROW('Water Data'!H153))="","",OFFSET('Water Data'!$H$27,0,10*ROW('Water Data'!H153)))</f>
        <v/>
      </c>
      <c r="CF159" s="297" t="str">
        <f ca="true">+IF(OFFSET('Water Data'!$H$28,0,10*ROW('Water Data'!H153))="","",OFFSET('Water Data'!$H$28,0,10*ROW('Water Data'!H153)))</f>
        <v/>
      </c>
      <c r="CG159" s="297" t="str">
        <f ca="true">+IF(OFFSET('Water Data'!$H$29,0,10*ROW('Water Data'!H153))="","",OFFSET('Water Data'!$H$29,0,10*ROW('Water Data'!H153)))</f>
        <v/>
      </c>
      <c r="CH159" s="297" t="str">
        <f ca="true">+IF(OFFSET('Water Data'!$I$27,0,10*ROW('Water Data'!I153))="","",OFFSET('Water Data'!$I$27,0,10*ROW('Water Data'!I153)))</f>
        <v/>
      </c>
      <c r="CI159" s="297" t="str">
        <f ca="true">+IF(OFFSET('Water Data'!$I$28,0,10*ROW('Water Data'!I153))="","",OFFSET('Water Data'!$I$28,0,10*ROW('Water Data'!I153)))</f>
        <v/>
      </c>
      <c r="CJ159" s="297" t="str">
        <f ca="true">+IF(OFFSET('Water Data'!$I$29,0,10*ROW('Water Data'!I153))="","",OFFSET('Water Data'!$I$29,0,10*ROW('Water Data'!I153)))</f>
        <v/>
      </c>
      <c r="CK159" s="297" t="str">
        <f ca="true">+IF(OFFSET('Sanitation Data'!$D$28,0,10*ROW('Sanitation Data'!D153))="","",OFFSET('Sanitation Data'!$D$28,0,10*ROW('Sanitation Data'!D153)))</f>
        <v/>
      </c>
      <c r="CL159" s="297" t="str">
        <f ca="true">+IF(OFFSET('Sanitation Data'!$D$29,0,10*ROW('Sanitation Data'!D153))="","",OFFSET('Sanitation Data'!$D$29,0,10*ROW('Sanitation Data'!D153)))</f>
        <v/>
      </c>
      <c r="CM159" s="297" t="str">
        <f ca="true">+IF(OFFSET('Sanitation Data'!$D$30,0,10*ROW('Sanitation Data'!D153))="","",OFFSET('Sanitation Data'!$D$30,0,10*ROW('Sanitation Data'!D153)))</f>
        <v/>
      </c>
      <c r="CN159" s="297" t="str">
        <f ca="true">+IF(OFFSET('Sanitation Data'!$D$31,0,10*ROW('Sanitation Data'!D153))="","",OFFSET('Sanitation Data'!$D$31,0,10*ROW('Sanitation Data'!D153)))</f>
        <v/>
      </c>
      <c r="CO159" s="297" t="str">
        <f ca="true">+IF(OFFSET('Sanitation Data'!$D$32,0,10*ROW('Sanitation Data'!D153))="","",OFFSET('Sanitation Data'!$D$32,0,10*ROW('Sanitation Data'!D153)))</f>
        <v/>
      </c>
      <c r="CP159" s="297" t="str">
        <f ca="true">+IF(OFFSET('Sanitation Data'!$E$28,0,10*ROW('Sanitation Data'!E153))="","",OFFSET('Sanitation Data'!$E$28,0,10*ROW('Sanitation Data'!E153)))</f>
        <v/>
      </c>
      <c r="CQ159" s="297" t="str">
        <f ca="true">+IF(OFFSET('Sanitation Data'!$E$29,0,10*ROW('Sanitation Data'!E153))="","",OFFSET('Sanitation Data'!$E$29,0,10*ROW('Sanitation Data'!E153)))</f>
        <v/>
      </c>
      <c r="CR159" s="297" t="str">
        <f ca="true">+IF(OFFSET('Sanitation Data'!$E$30,0,10*ROW('Sanitation Data'!E153))="","",OFFSET('Sanitation Data'!$E$30,0,10*ROW('Sanitation Data'!E153)))</f>
        <v/>
      </c>
      <c r="CS159" s="297" t="str">
        <f ca="true">+IF(OFFSET('Sanitation Data'!$E$31,0,10*ROW('Sanitation Data'!E153))="","",OFFSET('Sanitation Data'!$E$31,0,10*ROW('Sanitation Data'!E153)))</f>
        <v/>
      </c>
      <c r="CT159" s="297" t="str">
        <f ca="true">+IF(OFFSET('Sanitation Data'!$E$32,0,10*ROW('Sanitation Data'!E153))="","",OFFSET('Sanitation Data'!$E$32,0,10*ROW('Sanitation Data'!E153)))</f>
        <v/>
      </c>
      <c r="CU159" s="297" t="str">
        <f ca="true">+IF(OFFSET('Sanitation Data'!$F$28,0,10*ROW('Sanitation Data'!F153))="","",OFFSET('Sanitation Data'!$F$28,0,10*ROW('Sanitation Data'!F153)))</f>
        <v/>
      </c>
      <c r="CV159" s="297" t="str">
        <f ca="true">+IF(OFFSET('Sanitation Data'!$F$29,0,10*ROW('Sanitation Data'!F153))="","",OFFSET('Sanitation Data'!$F$29,0,10*ROW('Sanitation Data'!F153)))</f>
        <v/>
      </c>
      <c r="CW159" s="297" t="str">
        <f ca="true">+IF(OFFSET('Sanitation Data'!$F$30,0,10*ROW('Sanitation Data'!F153))="","",OFFSET('Sanitation Data'!$F$30,0,10*ROW('Sanitation Data'!F153)))</f>
        <v/>
      </c>
      <c r="CX159" s="297" t="str">
        <f ca="true">+IF(OFFSET('Sanitation Data'!$F$31,0,10*ROW('Sanitation Data'!F153))="","",OFFSET('Sanitation Data'!$F$31,0,10*ROW('Sanitation Data'!F153)))</f>
        <v/>
      </c>
      <c r="CY159" s="297" t="str">
        <f ca="true">+IF(OFFSET('Sanitation Data'!$F$32,0,10*ROW('Sanitation Data'!F153))="","",OFFSET('Sanitation Data'!$F$32,0,10*ROW('Sanitation Data'!F153)))</f>
        <v/>
      </c>
      <c r="CZ159" s="297" t="str">
        <f ca="true">+IF(OFFSET('Sanitation Data'!$G$28,0,10*ROW('Sanitation Data'!G153))="","",OFFSET('Sanitation Data'!$G$28,0,10*ROW('Sanitation Data'!G153)))</f>
        <v/>
      </c>
      <c r="DA159" s="297" t="str">
        <f ca="true">+IF(OFFSET('Sanitation Data'!$G$29,0,10*ROW('Sanitation Data'!G153))="","",OFFSET('Sanitation Data'!$G$29,0,10*ROW('Sanitation Data'!G153)))</f>
        <v/>
      </c>
      <c r="DB159" s="297" t="str">
        <f ca="true">+IF(OFFSET('Sanitation Data'!$G$30,0,10*ROW('Sanitation Data'!G153))="","",OFFSET('Sanitation Data'!$G$30,0,10*ROW('Sanitation Data'!G153)))</f>
        <v/>
      </c>
      <c r="DC159" s="297" t="str">
        <f ca="true">+IF(OFFSET('Sanitation Data'!$G$31,0,10*ROW('Sanitation Data'!G153))="","",OFFSET('Sanitation Data'!$G$31,0,10*ROW('Sanitation Data'!G153)))</f>
        <v/>
      </c>
      <c r="DD159" s="297" t="str">
        <f ca="true">+IF(OFFSET('Sanitation Data'!$G$32,0,10*ROW('Sanitation Data'!G153))="","",OFFSET('Sanitation Data'!$G$32,0,10*ROW('Sanitation Data'!G153)))</f>
        <v/>
      </c>
      <c r="DE159" s="297" t="str">
        <f ca="true">+IF(OFFSET('Sanitation Data'!$H$28,0,10*ROW('Sanitation Data'!H153))="","",OFFSET('Sanitation Data'!$H$28,0,10*ROW('Sanitation Data'!H153)))</f>
        <v/>
      </c>
      <c r="DF159" s="297" t="str">
        <f ca="true">+IF(OFFSET('Sanitation Data'!$H$29,0,10*ROW('Sanitation Data'!H153))="","",OFFSET('Sanitation Data'!$H$29,0,10*ROW('Sanitation Data'!H153)))</f>
        <v/>
      </c>
      <c r="DG159" s="297" t="str">
        <f ca="true">+IF(OFFSET('Sanitation Data'!$H$30,0,10*ROW('Sanitation Data'!H153))="","",OFFSET('Sanitation Data'!$H$30,0,10*ROW('Sanitation Data'!H153)))</f>
        <v/>
      </c>
      <c r="DH159" s="297" t="str">
        <f ca="true">+IF(OFFSET('Sanitation Data'!$H$31,0,10*ROW('Sanitation Data'!H153))="","",OFFSET('Sanitation Data'!$H$31,0,10*ROW('Sanitation Data'!H153)))</f>
        <v/>
      </c>
      <c r="DI159" s="297" t="str">
        <f ca="true">+IF(OFFSET('Sanitation Data'!$H$32,0,10*ROW('Sanitation Data'!H153))="","",OFFSET('Sanitation Data'!$H$32,0,10*ROW('Sanitation Data'!H153)))</f>
        <v/>
      </c>
      <c r="DJ159" s="297" t="str">
        <f ca="true">+IF(OFFSET('Sanitation Data'!$I$28,0,10*ROW('Sanitation Data'!I153))="","",OFFSET('Sanitation Data'!$I$28,0,10*ROW('Sanitation Data'!I153)))</f>
        <v/>
      </c>
      <c r="DK159" s="297" t="str">
        <f ca="true">+IF(OFFSET('Sanitation Data'!$I$29,0,10*ROW('Sanitation Data'!I153))="","",OFFSET('Sanitation Data'!$I$29,0,10*ROW('Sanitation Data'!I153)))</f>
        <v/>
      </c>
      <c r="DL159" s="297" t="str">
        <f ca="true">+IF(OFFSET('Sanitation Data'!$I$30,0,10*ROW('Sanitation Data'!I153))="","",OFFSET('Sanitation Data'!$I$30,0,10*ROW('Sanitation Data'!I153)))</f>
        <v/>
      </c>
      <c r="DM159" s="297" t="str">
        <f ca="true">+IF(OFFSET('Sanitation Data'!$I$31,0,10*ROW('Sanitation Data'!I153))="","",OFFSET('Sanitation Data'!$I$31,0,10*ROW('Sanitation Data'!I153)))</f>
        <v/>
      </c>
      <c r="DN159" s="297" t="str">
        <f ca="true">+IF(OFFSET('Sanitation Data'!$I$32,0,10*ROW('Sanitation Data'!I153))="","",OFFSET('Sanitation Data'!$I$32,0,10*ROW('Sanitation Data'!I153)))</f>
        <v/>
      </c>
      <c r="DO159" s="297" t="str">
        <f ca="true">+IF(OFFSET('Hygiene Data'!$D$11,0,10*ROW('Hygiene Data'!D153))="","",OFFSET('Hygiene Data'!$D$11,0,10*ROW('Hygiene Data'!D153)))</f>
        <v/>
      </c>
      <c r="DP159" s="297" t="str">
        <f ca="true">+IF(OFFSET('Hygiene Data'!$D$12,0,10*ROW('Hygiene Data'!D153))="","",OFFSET('Hygiene Data'!$D$12,0,10*ROW('Hygiene Data'!D153)))</f>
        <v/>
      </c>
      <c r="DQ159" s="297" t="str">
        <f ca="true">+IF(OFFSET('Hygiene Data'!$D$13,0,10*ROW('Hygiene Data'!D153))="","",OFFSET('Hygiene Data'!$D$13,0,10*ROW('Hygiene Data'!D153)))</f>
        <v/>
      </c>
      <c r="DR159" s="297" t="str">
        <f ca="true">+IF(OFFSET('Hygiene Data'!$E$11,0,10*ROW('Hygiene Data'!E153))="","",OFFSET('Hygiene Data'!$E$11,0,10*ROW('Hygiene Data'!E153)))</f>
        <v/>
      </c>
      <c r="DS159" s="297" t="str">
        <f ca="true">+IF(OFFSET('Hygiene Data'!$E$12,0,10*ROW('Hygiene Data'!E153))="","",OFFSET('Hygiene Data'!$E$12,0,10*ROW('Hygiene Data'!E153)))</f>
        <v/>
      </c>
      <c r="DT159" s="297" t="str">
        <f ca="true">+IF(OFFSET('Hygiene Data'!$E$13,0,10*ROW('Hygiene Data'!E153))="","",OFFSET('Hygiene Data'!$E$13,0,10*ROW('Hygiene Data'!E153)))</f>
        <v/>
      </c>
      <c r="DU159" s="297" t="str">
        <f ca="true">+IF(OFFSET('Hygiene Data'!$F$11,0,10*ROW('Hygiene Data'!F153))="","",OFFSET('Hygiene Data'!$F$11,0,10*ROW('Hygiene Data'!F153)))</f>
        <v/>
      </c>
      <c r="DV159" s="297" t="str">
        <f ca="true">+IF(OFFSET('Hygiene Data'!$F$12,0,10*ROW('Hygiene Data'!F153))="","",OFFSET('Hygiene Data'!$F$12,0,10*ROW('Hygiene Data'!F153)))</f>
        <v/>
      </c>
      <c r="DW159" s="297" t="str">
        <f ca="true">+IF(OFFSET('Hygiene Data'!$F$13,0,10*ROW('Hygiene Data'!F153))="","",OFFSET('Hygiene Data'!$F$13,0,10*ROW('Hygiene Data'!F153)))</f>
        <v/>
      </c>
      <c r="DX159" s="297" t="str">
        <f ca="true">+IF(OFFSET('Hygiene Data'!$G$11,0,10*ROW('Hygiene Data'!G153))="","",OFFSET('Hygiene Data'!$G$11,0,10*ROW('Hygiene Data'!G153)))</f>
        <v/>
      </c>
      <c r="DY159" s="297" t="str">
        <f ca="true">+IF(OFFSET('Hygiene Data'!$G$12,0,10*ROW('Hygiene Data'!G153))="","",OFFSET('Hygiene Data'!$G$12,0,10*ROW('Hygiene Data'!G153)))</f>
        <v/>
      </c>
      <c r="DZ159" s="297" t="str">
        <f ca="true">+IF(OFFSET('Hygiene Data'!$G$13,0,10*ROW('Hygiene Data'!G153))="","",OFFSET('Hygiene Data'!$G$13,0,10*ROW('Hygiene Data'!G153)))</f>
        <v/>
      </c>
      <c r="EA159" s="297" t="str">
        <f ca="true">+IF(OFFSET('Hygiene Data'!$H$11,0,10*ROW('Hygiene Data'!H153))="","",OFFSET('Hygiene Data'!$H$11,0,10*ROW('Hygiene Data'!H153)))</f>
        <v/>
      </c>
      <c r="EB159" s="297" t="str">
        <f ca="true">+IF(OFFSET('Hygiene Data'!$H$12,0,10*ROW('Hygiene Data'!H153))="","",OFFSET('Hygiene Data'!$H$12,0,10*ROW('Hygiene Data'!H153)))</f>
        <v/>
      </c>
      <c r="EC159" s="297" t="str">
        <f ca="true">+IF(OFFSET('Hygiene Data'!$H$13,0,10*ROW('Hygiene Data'!H153))="","",OFFSET('Hygiene Data'!$H$13,0,10*ROW('Hygiene Data'!H153)))</f>
        <v/>
      </c>
      <c r="ED159" s="297" t="str">
        <f ca="true">+IF(OFFSET('Hygiene Data'!$I$11,0,10*ROW('Hygiene Data'!I153))="","",OFFSET('Hygiene Data'!$I$11,0,10*ROW('Hygiene Data'!I153)))</f>
        <v/>
      </c>
      <c r="EE159" s="297" t="str">
        <f ca="true">+IF(OFFSET('Hygiene Data'!$I$12,0,10*ROW('Hygiene Data'!I153))="","",OFFSET('Hygiene Data'!$I$12,0,10*ROW('Hygiene Data'!I153)))</f>
        <v/>
      </c>
      <c r="EF159" s="297"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53"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97"/>
      <c r="BS160" s="297" t="str">
        <f ca="true">+IF(OFFSET('Water Data'!$D$27,0,10*ROW('Water Data'!D154))="","",OFFSET('Water Data'!$D$27,0,10*ROW('Water Data'!D154)))</f>
        <v/>
      </c>
      <c r="BT160" s="297" t="str">
        <f ca="true">+IF(OFFSET('Water Data'!$D$28,0,10*ROW('Water Data'!D154))="","",OFFSET('Water Data'!$D$28,0,10*ROW('Water Data'!D154)))</f>
        <v/>
      </c>
      <c r="BU160" s="297" t="str">
        <f ca="true">+IF(OFFSET('Water Data'!$D$29,0,10*ROW('Water Data'!D154))="","",OFFSET('Water Data'!$D$29,0,10*ROW('Water Data'!D154)))</f>
        <v/>
      </c>
      <c r="BV160" s="297" t="str">
        <f ca="true">+IF(OFFSET('Water Data'!$E$27,0,10*ROW('Water Data'!E154))="","",OFFSET('Water Data'!$E$27,0,10*ROW('Water Data'!E154)))</f>
        <v/>
      </c>
      <c r="BW160" s="297" t="str">
        <f ca="true">+IF(OFFSET('Water Data'!$E$28,0,10*ROW('Water Data'!E154))="","",OFFSET('Water Data'!$E$28,0,10*ROW('Water Data'!E154)))</f>
        <v/>
      </c>
      <c r="BX160" s="297" t="str">
        <f ca="true">+IF(OFFSET('Water Data'!$E$29,0,10*ROW('Water Data'!E154))="","",OFFSET('Water Data'!$E$29,0,10*ROW('Water Data'!E154)))</f>
        <v/>
      </c>
      <c r="BY160" s="297" t="str">
        <f ca="true">+IF(OFFSET('Water Data'!$F$27,0,10*ROW('Water Data'!F154))="","",OFFSET('Water Data'!$F$27,0,10*ROW('Water Data'!F154)))</f>
        <v/>
      </c>
      <c r="BZ160" s="297" t="str">
        <f ca="true">+IF(OFFSET('Water Data'!$F$28,0,10*ROW('Water Data'!F154))="","",OFFSET('Water Data'!$F$28,0,10*ROW('Water Data'!F154)))</f>
        <v/>
      </c>
      <c r="CA160" s="297" t="str">
        <f ca="true">+IF(OFFSET('Water Data'!$F$29,0,10*ROW('Water Data'!F154))="","",OFFSET('Water Data'!$F$29,0,10*ROW('Water Data'!F154)))</f>
        <v/>
      </c>
      <c r="CB160" s="297" t="str">
        <f ca="true">+IF(OFFSET('Water Data'!$G$27,0,10*ROW('Water Data'!G154))="","",OFFSET('Water Data'!$G$27,0,10*ROW('Water Data'!G154)))</f>
        <v/>
      </c>
      <c r="CC160" s="297" t="str">
        <f ca="true">+IF(OFFSET('Water Data'!$G$28,0,10*ROW('Water Data'!G154))="","",OFFSET('Water Data'!$G$28,0,10*ROW('Water Data'!G154)))</f>
        <v/>
      </c>
      <c r="CD160" s="297" t="str">
        <f ca="true">+IF(OFFSET('Water Data'!$G$29,0,10*ROW('Water Data'!G154))="","",OFFSET('Water Data'!$G$29,0,10*ROW('Water Data'!G154)))</f>
        <v/>
      </c>
      <c r="CE160" s="297" t="str">
        <f ca="true">+IF(OFFSET('Water Data'!$H$27,0,10*ROW('Water Data'!H154))="","",OFFSET('Water Data'!$H$27,0,10*ROW('Water Data'!H154)))</f>
        <v/>
      </c>
      <c r="CF160" s="297" t="str">
        <f ca="true">+IF(OFFSET('Water Data'!$H$28,0,10*ROW('Water Data'!H154))="","",OFFSET('Water Data'!$H$28,0,10*ROW('Water Data'!H154)))</f>
        <v/>
      </c>
      <c r="CG160" s="297" t="str">
        <f ca="true">+IF(OFFSET('Water Data'!$H$29,0,10*ROW('Water Data'!H154))="","",OFFSET('Water Data'!$H$29,0,10*ROW('Water Data'!H154)))</f>
        <v/>
      </c>
      <c r="CH160" s="297" t="str">
        <f ca="true">+IF(OFFSET('Water Data'!$I$27,0,10*ROW('Water Data'!I154))="","",OFFSET('Water Data'!$I$27,0,10*ROW('Water Data'!I154)))</f>
        <v/>
      </c>
      <c r="CI160" s="297" t="str">
        <f ca="true">+IF(OFFSET('Water Data'!$I$28,0,10*ROW('Water Data'!I154))="","",OFFSET('Water Data'!$I$28,0,10*ROW('Water Data'!I154)))</f>
        <v/>
      </c>
      <c r="CJ160" s="297" t="str">
        <f ca="true">+IF(OFFSET('Water Data'!$I$29,0,10*ROW('Water Data'!I154))="","",OFFSET('Water Data'!$I$29,0,10*ROW('Water Data'!I154)))</f>
        <v/>
      </c>
      <c r="CK160" s="297" t="str">
        <f ca="true">+IF(OFFSET('Sanitation Data'!$D$28,0,10*ROW('Sanitation Data'!D154))="","",OFFSET('Sanitation Data'!$D$28,0,10*ROW('Sanitation Data'!D154)))</f>
        <v/>
      </c>
      <c r="CL160" s="297" t="str">
        <f ca="true">+IF(OFFSET('Sanitation Data'!$D$29,0,10*ROW('Sanitation Data'!D154))="","",OFFSET('Sanitation Data'!$D$29,0,10*ROW('Sanitation Data'!D154)))</f>
        <v/>
      </c>
      <c r="CM160" s="297" t="str">
        <f ca="true">+IF(OFFSET('Sanitation Data'!$D$30,0,10*ROW('Sanitation Data'!D154))="","",OFFSET('Sanitation Data'!$D$30,0,10*ROW('Sanitation Data'!D154)))</f>
        <v/>
      </c>
      <c r="CN160" s="297" t="str">
        <f ca="true">+IF(OFFSET('Sanitation Data'!$D$31,0,10*ROW('Sanitation Data'!D154))="","",OFFSET('Sanitation Data'!$D$31,0,10*ROW('Sanitation Data'!D154)))</f>
        <v/>
      </c>
      <c r="CO160" s="297" t="str">
        <f ca="true">+IF(OFFSET('Sanitation Data'!$D$32,0,10*ROW('Sanitation Data'!D154))="","",OFFSET('Sanitation Data'!$D$32,0,10*ROW('Sanitation Data'!D154)))</f>
        <v/>
      </c>
      <c r="CP160" s="297" t="str">
        <f ca="true">+IF(OFFSET('Sanitation Data'!$E$28,0,10*ROW('Sanitation Data'!E154))="","",OFFSET('Sanitation Data'!$E$28,0,10*ROW('Sanitation Data'!E154)))</f>
        <v/>
      </c>
      <c r="CQ160" s="297" t="str">
        <f ca="true">+IF(OFFSET('Sanitation Data'!$E$29,0,10*ROW('Sanitation Data'!E154))="","",OFFSET('Sanitation Data'!$E$29,0,10*ROW('Sanitation Data'!E154)))</f>
        <v/>
      </c>
      <c r="CR160" s="297" t="str">
        <f ca="true">+IF(OFFSET('Sanitation Data'!$E$30,0,10*ROW('Sanitation Data'!E154))="","",OFFSET('Sanitation Data'!$E$30,0,10*ROW('Sanitation Data'!E154)))</f>
        <v/>
      </c>
      <c r="CS160" s="297" t="str">
        <f ca="true">+IF(OFFSET('Sanitation Data'!$E$31,0,10*ROW('Sanitation Data'!E154))="","",OFFSET('Sanitation Data'!$E$31,0,10*ROW('Sanitation Data'!E154)))</f>
        <v/>
      </c>
      <c r="CT160" s="297" t="str">
        <f ca="true">+IF(OFFSET('Sanitation Data'!$E$32,0,10*ROW('Sanitation Data'!E154))="","",OFFSET('Sanitation Data'!$E$32,0,10*ROW('Sanitation Data'!E154)))</f>
        <v/>
      </c>
      <c r="CU160" s="297" t="str">
        <f ca="true">+IF(OFFSET('Sanitation Data'!$F$28,0,10*ROW('Sanitation Data'!F154))="","",OFFSET('Sanitation Data'!$F$28,0,10*ROW('Sanitation Data'!F154)))</f>
        <v/>
      </c>
      <c r="CV160" s="297" t="str">
        <f ca="true">+IF(OFFSET('Sanitation Data'!$F$29,0,10*ROW('Sanitation Data'!F154))="","",OFFSET('Sanitation Data'!$F$29,0,10*ROW('Sanitation Data'!F154)))</f>
        <v/>
      </c>
      <c r="CW160" s="297" t="str">
        <f ca="true">+IF(OFFSET('Sanitation Data'!$F$30,0,10*ROW('Sanitation Data'!F154))="","",OFFSET('Sanitation Data'!$F$30,0,10*ROW('Sanitation Data'!F154)))</f>
        <v/>
      </c>
      <c r="CX160" s="297" t="str">
        <f ca="true">+IF(OFFSET('Sanitation Data'!$F$31,0,10*ROW('Sanitation Data'!F154))="","",OFFSET('Sanitation Data'!$F$31,0,10*ROW('Sanitation Data'!F154)))</f>
        <v/>
      </c>
      <c r="CY160" s="297" t="str">
        <f ca="true">+IF(OFFSET('Sanitation Data'!$F$32,0,10*ROW('Sanitation Data'!F154))="","",OFFSET('Sanitation Data'!$F$32,0,10*ROW('Sanitation Data'!F154)))</f>
        <v/>
      </c>
      <c r="CZ160" s="297" t="str">
        <f ca="true">+IF(OFFSET('Sanitation Data'!$G$28,0,10*ROW('Sanitation Data'!G154))="","",OFFSET('Sanitation Data'!$G$28,0,10*ROW('Sanitation Data'!G154)))</f>
        <v/>
      </c>
      <c r="DA160" s="297" t="str">
        <f ca="true">+IF(OFFSET('Sanitation Data'!$G$29,0,10*ROW('Sanitation Data'!G154))="","",OFFSET('Sanitation Data'!$G$29,0,10*ROW('Sanitation Data'!G154)))</f>
        <v/>
      </c>
      <c r="DB160" s="297" t="str">
        <f ca="true">+IF(OFFSET('Sanitation Data'!$G$30,0,10*ROW('Sanitation Data'!G154))="","",OFFSET('Sanitation Data'!$G$30,0,10*ROW('Sanitation Data'!G154)))</f>
        <v/>
      </c>
      <c r="DC160" s="297" t="str">
        <f ca="true">+IF(OFFSET('Sanitation Data'!$G$31,0,10*ROW('Sanitation Data'!G154))="","",OFFSET('Sanitation Data'!$G$31,0,10*ROW('Sanitation Data'!G154)))</f>
        <v/>
      </c>
      <c r="DD160" s="297" t="str">
        <f ca="true">+IF(OFFSET('Sanitation Data'!$G$32,0,10*ROW('Sanitation Data'!G154))="","",OFFSET('Sanitation Data'!$G$32,0,10*ROW('Sanitation Data'!G154)))</f>
        <v/>
      </c>
      <c r="DE160" s="297" t="str">
        <f ca="true">+IF(OFFSET('Sanitation Data'!$H$28,0,10*ROW('Sanitation Data'!H154))="","",OFFSET('Sanitation Data'!$H$28,0,10*ROW('Sanitation Data'!H154)))</f>
        <v/>
      </c>
      <c r="DF160" s="297" t="str">
        <f ca="true">+IF(OFFSET('Sanitation Data'!$H$29,0,10*ROW('Sanitation Data'!H154))="","",OFFSET('Sanitation Data'!$H$29,0,10*ROW('Sanitation Data'!H154)))</f>
        <v/>
      </c>
      <c r="DG160" s="297" t="str">
        <f ca="true">+IF(OFFSET('Sanitation Data'!$H$30,0,10*ROW('Sanitation Data'!H154))="","",OFFSET('Sanitation Data'!$H$30,0,10*ROW('Sanitation Data'!H154)))</f>
        <v/>
      </c>
      <c r="DH160" s="297" t="str">
        <f ca="true">+IF(OFFSET('Sanitation Data'!$H$31,0,10*ROW('Sanitation Data'!H154))="","",OFFSET('Sanitation Data'!$H$31,0,10*ROW('Sanitation Data'!H154)))</f>
        <v/>
      </c>
      <c r="DI160" s="297" t="str">
        <f ca="true">+IF(OFFSET('Sanitation Data'!$H$32,0,10*ROW('Sanitation Data'!H154))="","",OFFSET('Sanitation Data'!$H$32,0,10*ROW('Sanitation Data'!H154)))</f>
        <v/>
      </c>
      <c r="DJ160" s="297" t="str">
        <f ca="true">+IF(OFFSET('Sanitation Data'!$I$28,0,10*ROW('Sanitation Data'!I154))="","",OFFSET('Sanitation Data'!$I$28,0,10*ROW('Sanitation Data'!I154)))</f>
        <v/>
      </c>
      <c r="DK160" s="297" t="str">
        <f ca="true">+IF(OFFSET('Sanitation Data'!$I$29,0,10*ROW('Sanitation Data'!I154))="","",OFFSET('Sanitation Data'!$I$29,0,10*ROW('Sanitation Data'!I154)))</f>
        <v/>
      </c>
      <c r="DL160" s="297" t="str">
        <f ca="true">+IF(OFFSET('Sanitation Data'!$I$30,0,10*ROW('Sanitation Data'!I154))="","",OFFSET('Sanitation Data'!$I$30,0,10*ROW('Sanitation Data'!I154)))</f>
        <v/>
      </c>
      <c r="DM160" s="297" t="str">
        <f ca="true">+IF(OFFSET('Sanitation Data'!$I$31,0,10*ROW('Sanitation Data'!I154))="","",OFFSET('Sanitation Data'!$I$31,0,10*ROW('Sanitation Data'!I154)))</f>
        <v/>
      </c>
      <c r="DN160" s="297" t="str">
        <f ca="true">+IF(OFFSET('Sanitation Data'!$I$32,0,10*ROW('Sanitation Data'!I154))="","",OFFSET('Sanitation Data'!$I$32,0,10*ROW('Sanitation Data'!I154)))</f>
        <v/>
      </c>
      <c r="DO160" s="297" t="str">
        <f ca="true">+IF(OFFSET('Hygiene Data'!$D$11,0,10*ROW('Hygiene Data'!D154))="","",OFFSET('Hygiene Data'!$D$11,0,10*ROW('Hygiene Data'!D154)))</f>
        <v/>
      </c>
      <c r="DP160" s="297" t="str">
        <f ca="true">+IF(OFFSET('Hygiene Data'!$D$12,0,10*ROW('Hygiene Data'!D154))="","",OFFSET('Hygiene Data'!$D$12,0,10*ROW('Hygiene Data'!D154)))</f>
        <v/>
      </c>
      <c r="DQ160" s="297" t="str">
        <f ca="true">+IF(OFFSET('Hygiene Data'!$D$13,0,10*ROW('Hygiene Data'!D154))="","",OFFSET('Hygiene Data'!$D$13,0,10*ROW('Hygiene Data'!D154)))</f>
        <v/>
      </c>
      <c r="DR160" s="297" t="str">
        <f ca="true">+IF(OFFSET('Hygiene Data'!$E$11,0,10*ROW('Hygiene Data'!E154))="","",OFFSET('Hygiene Data'!$E$11,0,10*ROW('Hygiene Data'!E154)))</f>
        <v/>
      </c>
      <c r="DS160" s="297" t="str">
        <f ca="true">+IF(OFFSET('Hygiene Data'!$E$12,0,10*ROW('Hygiene Data'!E154))="","",OFFSET('Hygiene Data'!$E$12,0,10*ROW('Hygiene Data'!E154)))</f>
        <v/>
      </c>
      <c r="DT160" s="297" t="str">
        <f ca="true">+IF(OFFSET('Hygiene Data'!$E$13,0,10*ROW('Hygiene Data'!E154))="","",OFFSET('Hygiene Data'!$E$13,0,10*ROW('Hygiene Data'!E154)))</f>
        <v/>
      </c>
      <c r="DU160" s="297" t="str">
        <f ca="true">+IF(OFFSET('Hygiene Data'!$F$11,0,10*ROW('Hygiene Data'!F154))="","",OFFSET('Hygiene Data'!$F$11,0,10*ROW('Hygiene Data'!F154)))</f>
        <v/>
      </c>
      <c r="DV160" s="297" t="str">
        <f ca="true">+IF(OFFSET('Hygiene Data'!$F$12,0,10*ROW('Hygiene Data'!F154))="","",OFFSET('Hygiene Data'!$F$12,0,10*ROW('Hygiene Data'!F154)))</f>
        <v/>
      </c>
      <c r="DW160" s="297" t="str">
        <f ca="true">+IF(OFFSET('Hygiene Data'!$F$13,0,10*ROW('Hygiene Data'!F154))="","",OFFSET('Hygiene Data'!$F$13,0,10*ROW('Hygiene Data'!F154)))</f>
        <v/>
      </c>
      <c r="DX160" s="297" t="str">
        <f ca="true">+IF(OFFSET('Hygiene Data'!$G$11,0,10*ROW('Hygiene Data'!G154))="","",OFFSET('Hygiene Data'!$G$11,0,10*ROW('Hygiene Data'!G154)))</f>
        <v/>
      </c>
      <c r="DY160" s="297" t="str">
        <f ca="true">+IF(OFFSET('Hygiene Data'!$G$12,0,10*ROW('Hygiene Data'!G154))="","",OFFSET('Hygiene Data'!$G$12,0,10*ROW('Hygiene Data'!G154)))</f>
        <v/>
      </c>
      <c r="DZ160" s="297" t="str">
        <f ca="true">+IF(OFFSET('Hygiene Data'!$G$13,0,10*ROW('Hygiene Data'!G154))="","",OFFSET('Hygiene Data'!$G$13,0,10*ROW('Hygiene Data'!G154)))</f>
        <v/>
      </c>
      <c r="EA160" s="297" t="str">
        <f ca="true">+IF(OFFSET('Hygiene Data'!$H$11,0,10*ROW('Hygiene Data'!H154))="","",OFFSET('Hygiene Data'!$H$11,0,10*ROW('Hygiene Data'!H154)))</f>
        <v/>
      </c>
      <c r="EB160" s="297" t="str">
        <f ca="true">+IF(OFFSET('Hygiene Data'!$H$12,0,10*ROW('Hygiene Data'!H154))="","",OFFSET('Hygiene Data'!$H$12,0,10*ROW('Hygiene Data'!H154)))</f>
        <v/>
      </c>
      <c r="EC160" s="297" t="str">
        <f ca="true">+IF(OFFSET('Hygiene Data'!$H$13,0,10*ROW('Hygiene Data'!H154))="","",OFFSET('Hygiene Data'!$H$13,0,10*ROW('Hygiene Data'!H154)))</f>
        <v/>
      </c>
      <c r="ED160" s="297" t="str">
        <f ca="true">+IF(OFFSET('Hygiene Data'!$I$11,0,10*ROW('Hygiene Data'!I154))="","",OFFSET('Hygiene Data'!$I$11,0,10*ROW('Hygiene Data'!I154)))</f>
        <v/>
      </c>
      <c r="EE160" s="297" t="str">
        <f ca="true">+IF(OFFSET('Hygiene Data'!$I$12,0,10*ROW('Hygiene Data'!I154))="","",OFFSET('Hygiene Data'!$I$12,0,10*ROW('Hygiene Data'!I154)))</f>
        <v/>
      </c>
      <c r="EF160" s="297"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53"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97"/>
      <c r="BS161" s="297" t="str">
        <f ca="true">+IF(OFFSET('Water Data'!$D$27,0,10*ROW('Water Data'!D155))="","",OFFSET('Water Data'!$D$27,0,10*ROW('Water Data'!D155)))</f>
        <v/>
      </c>
      <c r="BT161" s="297" t="str">
        <f ca="true">+IF(OFFSET('Water Data'!$D$28,0,10*ROW('Water Data'!D155))="","",OFFSET('Water Data'!$D$28,0,10*ROW('Water Data'!D155)))</f>
        <v/>
      </c>
      <c r="BU161" s="297" t="str">
        <f ca="true">+IF(OFFSET('Water Data'!$D$29,0,10*ROW('Water Data'!D155))="","",OFFSET('Water Data'!$D$29,0,10*ROW('Water Data'!D155)))</f>
        <v/>
      </c>
      <c r="BV161" s="297" t="str">
        <f ca="true">+IF(OFFSET('Water Data'!$E$27,0,10*ROW('Water Data'!E155))="","",OFFSET('Water Data'!$E$27,0,10*ROW('Water Data'!E155)))</f>
        <v/>
      </c>
      <c r="BW161" s="297" t="str">
        <f ca="true">+IF(OFFSET('Water Data'!$E$28,0,10*ROW('Water Data'!E155))="","",OFFSET('Water Data'!$E$28,0,10*ROW('Water Data'!E155)))</f>
        <v/>
      </c>
      <c r="BX161" s="297" t="str">
        <f ca="true">+IF(OFFSET('Water Data'!$E$29,0,10*ROW('Water Data'!E155))="","",OFFSET('Water Data'!$E$29,0,10*ROW('Water Data'!E155)))</f>
        <v/>
      </c>
      <c r="BY161" s="297" t="str">
        <f ca="true">+IF(OFFSET('Water Data'!$F$27,0,10*ROW('Water Data'!F155))="","",OFFSET('Water Data'!$F$27,0,10*ROW('Water Data'!F155)))</f>
        <v/>
      </c>
      <c r="BZ161" s="297" t="str">
        <f ca="true">+IF(OFFSET('Water Data'!$F$28,0,10*ROW('Water Data'!F155))="","",OFFSET('Water Data'!$F$28,0,10*ROW('Water Data'!F155)))</f>
        <v/>
      </c>
      <c r="CA161" s="297" t="str">
        <f ca="true">+IF(OFFSET('Water Data'!$F$29,0,10*ROW('Water Data'!F155))="","",OFFSET('Water Data'!$F$29,0,10*ROW('Water Data'!F155)))</f>
        <v/>
      </c>
      <c r="CB161" s="297" t="str">
        <f ca="true">+IF(OFFSET('Water Data'!$G$27,0,10*ROW('Water Data'!G155))="","",OFFSET('Water Data'!$G$27,0,10*ROW('Water Data'!G155)))</f>
        <v/>
      </c>
      <c r="CC161" s="297" t="str">
        <f ca="true">+IF(OFFSET('Water Data'!$G$28,0,10*ROW('Water Data'!G155))="","",OFFSET('Water Data'!$G$28,0,10*ROW('Water Data'!G155)))</f>
        <v/>
      </c>
      <c r="CD161" s="297" t="str">
        <f ca="true">+IF(OFFSET('Water Data'!$G$29,0,10*ROW('Water Data'!G155))="","",OFFSET('Water Data'!$G$29,0,10*ROW('Water Data'!G155)))</f>
        <v/>
      </c>
      <c r="CE161" s="297" t="str">
        <f ca="true">+IF(OFFSET('Water Data'!$H$27,0,10*ROW('Water Data'!H155))="","",OFFSET('Water Data'!$H$27,0,10*ROW('Water Data'!H155)))</f>
        <v/>
      </c>
      <c r="CF161" s="297" t="str">
        <f ca="true">+IF(OFFSET('Water Data'!$H$28,0,10*ROW('Water Data'!H155))="","",OFFSET('Water Data'!$H$28,0,10*ROW('Water Data'!H155)))</f>
        <v/>
      </c>
      <c r="CG161" s="297" t="str">
        <f ca="true">+IF(OFFSET('Water Data'!$H$29,0,10*ROW('Water Data'!H155))="","",OFFSET('Water Data'!$H$29,0,10*ROW('Water Data'!H155)))</f>
        <v/>
      </c>
      <c r="CH161" s="297" t="str">
        <f ca="true">+IF(OFFSET('Water Data'!$I$27,0,10*ROW('Water Data'!I155))="","",OFFSET('Water Data'!$I$27,0,10*ROW('Water Data'!I155)))</f>
        <v/>
      </c>
      <c r="CI161" s="297" t="str">
        <f ca="true">+IF(OFFSET('Water Data'!$I$28,0,10*ROW('Water Data'!I155))="","",OFFSET('Water Data'!$I$28,0,10*ROW('Water Data'!I155)))</f>
        <v/>
      </c>
      <c r="CJ161" s="297" t="str">
        <f ca="true">+IF(OFFSET('Water Data'!$I$29,0,10*ROW('Water Data'!I155))="","",OFFSET('Water Data'!$I$29,0,10*ROW('Water Data'!I155)))</f>
        <v/>
      </c>
      <c r="CK161" s="297" t="str">
        <f ca="true">+IF(OFFSET('Sanitation Data'!$D$28,0,10*ROW('Sanitation Data'!D155))="","",OFFSET('Sanitation Data'!$D$28,0,10*ROW('Sanitation Data'!D155)))</f>
        <v/>
      </c>
      <c r="CL161" s="297" t="str">
        <f ca="true">+IF(OFFSET('Sanitation Data'!$D$29,0,10*ROW('Sanitation Data'!D155))="","",OFFSET('Sanitation Data'!$D$29,0,10*ROW('Sanitation Data'!D155)))</f>
        <v/>
      </c>
      <c r="CM161" s="297" t="str">
        <f ca="true">+IF(OFFSET('Sanitation Data'!$D$30,0,10*ROW('Sanitation Data'!D155))="","",OFFSET('Sanitation Data'!$D$30,0,10*ROW('Sanitation Data'!D155)))</f>
        <v/>
      </c>
      <c r="CN161" s="297" t="str">
        <f ca="true">+IF(OFFSET('Sanitation Data'!$D$31,0,10*ROW('Sanitation Data'!D155))="","",OFFSET('Sanitation Data'!$D$31,0,10*ROW('Sanitation Data'!D155)))</f>
        <v/>
      </c>
      <c r="CO161" s="297" t="str">
        <f ca="true">+IF(OFFSET('Sanitation Data'!$D$32,0,10*ROW('Sanitation Data'!D155))="","",OFFSET('Sanitation Data'!$D$32,0,10*ROW('Sanitation Data'!D155)))</f>
        <v/>
      </c>
      <c r="CP161" s="297" t="str">
        <f ca="true">+IF(OFFSET('Sanitation Data'!$E$28,0,10*ROW('Sanitation Data'!E155))="","",OFFSET('Sanitation Data'!$E$28,0,10*ROW('Sanitation Data'!E155)))</f>
        <v/>
      </c>
      <c r="CQ161" s="297" t="str">
        <f ca="true">+IF(OFFSET('Sanitation Data'!$E$29,0,10*ROW('Sanitation Data'!E155))="","",OFFSET('Sanitation Data'!$E$29,0,10*ROW('Sanitation Data'!E155)))</f>
        <v/>
      </c>
      <c r="CR161" s="297" t="str">
        <f ca="true">+IF(OFFSET('Sanitation Data'!$E$30,0,10*ROW('Sanitation Data'!E155))="","",OFFSET('Sanitation Data'!$E$30,0,10*ROW('Sanitation Data'!E155)))</f>
        <v/>
      </c>
      <c r="CS161" s="297" t="str">
        <f ca="true">+IF(OFFSET('Sanitation Data'!$E$31,0,10*ROW('Sanitation Data'!E155))="","",OFFSET('Sanitation Data'!$E$31,0,10*ROW('Sanitation Data'!E155)))</f>
        <v/>
      </c>
      <c r="CT161" s="297" t="str">
        <f ca="true">+IF(OFFSET('Sanitation Data'!$E$32,0,10*ROW('Sanitation Data'!E155))="","",OFFSET('Sanitation Data'!$E$32,0,10*ROW('Sanitation Data'!E155)))</f>
        <v/>
      </c>
      <c r="CU161" s="297" t="str">
        <f ca="true">+IF(OFFSET('Sanitation Data'!$F$28,0,10*ROW('Sanitation Data'!F155))="","",OFFSET('Sanitation Data'!$F$28,0,10*ROW('Sanitation Data'!F155)))</f>
        <v/>
      </c>
      <c r="CV161" s="297" t="str">
        <f ca="true">+IF(OFFSET('Sanitation Data'!$F$29,0,10*ROW('Sanitation Data'!F155))="","",OFFSET('Sanitation Data'!$F$29,0,10*ROW('Sanitation Data'!F155)))</f>
        <v/>
      </c>
      <c r="CW161" s="297" t="str">
        <f ca="true">+IF(OFFSET('Sanitation Data'!$F$30,0,10*ROW('Sanitation Data'!F155))="","",OFFSET('Sanitation Data'!$F$30,0,10*ROW('Sanitation Data'!F155)))</f>
        <v/>
      </c>
      <c r="CX161" s="297" t="str">
        <f ca="true">+IF(OFFSET('Sanitation Data'!$F$31,0,10*ROW('Sanitation Data'!F155))="","",OFFSET('Sanitation Data'!$F$31,0,10*ROW('Sanitation Data'!F155)))</f>
        <v/>
      </c>
      <c r="CY161" s="297" t="str">
        <f ca="true">+IF(OFFSET('Sanitation Data'!$F$32,0,10*ROW('Sanitation Data'!F155))="","",OFFSET('Sanitation Data'!$F$32,0,10*ROW('Sanitation Data'!F155)))</f>
        <v/>
      </c>
      <c r="CZ161" s="297" t="str">
        <f ca="true">+IF(OFFSET('Sanitation Data'!$G$28,0,10*ROW('Sanitation Data'!G155))="","",OFFSET('Sanitation Data'!$G$28,0,10*ROW('Sanitation Data'!G155)))</f>
        <v/>
      </c>
      <c r="DA161" s="297" t="str">
        <f ca="true">+IF(OFFSET('Sanitation Data'!$G$29,0,10*ROW('Sanitation Data'!G155))="","",OFFSET('Sanitation Data'!$G$29,0,10*ROW('Sanitation Data'!G155)))</f>
        <v/>
      </c>
      <c r="DB161" s="297" t="str">
        <f ca="true">+IF(OFFSET('Sanitation Data'!$G$30,0,10*ROW('Sanitation Data'!G155))="","",OFFSET('Sanitation Data'!$G$30,0,10*ROW('Sanitation Data'!G155)))</f>
        <v/>
      </c>
      <c r="DC161" s="297" t="str">
        <f ca="true">+IF(OFFSET('Sanitation Data'!$G$31,0,10*ROW('Sanitation Data'!G155))="","",OFFSET('Sanitation Data'!$G$31,0,10*ROW('Sanitation Data'!G155)))</f>
        <v/>
      </c>
      <c r="DD161" s="297" t="str">
        <f ca="true">+IF(OFFSET('Sanitation Data'!$G$32,0,10*ROW('Sanitation Data'!G155))="","",OFFSET('Sanitation Data'!$G$32,0,10*ROW('Sanitation Data'!G155)))</f>
        <v/>
      </c>
      <c r="DE161" s="297" t="str">
        <f ca="true">+IF(OFFSET('Sanitation Data'!$H$28,0,10*ROW('Sanitation Data'!H155))="","",OFFSET('Sanitation Data'!$H$28,0,10*ROW('Sanitation Data'!H155)))</f>
        <v/>
      </c>
      <c r="DF161" s="297" t="str">
        <f ca="true">+IF(OFFSET('Sanitation Data'!$H$29,0,10*ROW('Sanitation Data'!H155))="","",OFFSET('Sanitation Data'!$H$29,0,10*ROW('Sanitation Data'!H155)))</f>
        <v/>
      </c>
      <c r="DG161" s="297" t="str">
        <f ca="true">+IF(OFFSET('Sanitation Data'!$H$30,0,10*ROW('Sanitation Data'!H155))="","",OFFSET('Sanitation Data'!$H$30,0,10*ROW('Sanitation Data'!H155)))</f>
        <v/>
      </c>
      <c r="DH161" s="297" t="str">
        <f ca="true">+IF(OFFSET('Sanitation Data'!$H$31,0,10*ROW('Sanitation Data'!H155))="","",OFFSET('Sanitation Data'!$H$31,0,10*ROW('Sanitation Data'!H155)))</f>
        <v/>
      </c>
      <c r="DI161" s="297" t="str">
        <f ca="true">+IF(OFFSET('Sanitation Data'!$H$32,0,10*ROW('Sanitation Data'!H155))="","",OFFSET('Sanitation Data'!$H$32,0,10*ROW('Sanitation Data'!H155)))</f>
        <v/>
      </c>
      <c r="DJ161" s="297" t="str">
        <f ca="true">+IF(OFFSET('Sanitation Data'!$I$28,0,10*ROW('Sanitation Data'!I155))="","",OFFSET('Sanitation Data'!$I$28,0,10*ROW('Sanitation Data'!I155)))</f>
        <v/>
      </c>
      <c r="DK161" s="297" t="str">
        <f ca="true">+IF(OFFSET('Sanitation Data'!$I$29,0,10*ROW('Sanitation Data'!I155))="","",OFFSET('Sanitation Data'!$I$29,0,10*ROW('Sanitation Data'!I155)))</f>
        <v/>
      </c>
      <c r="DL161" s="297" t="str">
        <f ca="true">+IF(OFFSET('Sanitation Data'!$I$30,0,10*ROW('Sanitation Data'!I155))="","",OFFSET('Sanitation Data'!$I$30,0,10*ROW('Sanitation Data'!I155)))</f>
        <v/>
      </c>
      <c r="DM161" s="297" t="str">
        <f ca="true">+IF(OFFSET('Sanitation Data'!$I$31,0,10*ROW('Sanitation Data'!I155))="","",OFFSET('Sanitation Data'!$I$31,0,10*ROW('Sanitation Data'!I155)))</f>
        <v/>
      </c>
      <c r="DN161" s="297" t="str">
        <f ca="true">+IF(OFFSET('Sanitation Data'!$I$32,0,10*ROW('Sanitation Data'!I155))="","",OFFSET('Sanitation Data'!$I$32,0,10*ROW('Sanitation Data'!I155)))</f>
        <v/>
      </c>
      <c r="DO161" s="297" t="str">
        <f ca="true">+IF(OFFSET('Hygiene Data'!$D$11,0,10*ROW('Hygiene Data'!D155))="","",OFFSET('Hygiene Data'!$D$11,0,10*ROW('Hygiene Data'!D155)))</f>
        <v/>
      </c>
      <c r="DP161" s="297" t="str">
        <f ca="true">+IF(OFFSET('Hygiene Data'!$D$12,0,10*ROW('Hygiene Data'!D155))="","",OFFSET('Hygiene Data'!$D$12,0,10*ROW('Hygiene Data'!D155)))</f>
        <v/>
      </c>
      <c r="DQ161" s="297" t="str">
        <f ca="true">+IF(OFFSET('Hygiene Data'!$D$13,0,10*ROW('Hygiene Data'!D155))="","",OFFSET('Hygiene Data'!$D$13,0,10*ROW('Hygiene Data'!D155)))</f>
        <v/>
      </c>
      <c r="DR161" s="297" t="str">
        <f ca="true">+IF(OFFSET('Hygiene Data'!$E$11,0,10*ROW('Hygiene Data'!E155))="","",OFFSET('Hygiene Data'!$E$11,0,10*ROW('Hygiene Data'!E155)))</f>
        <v/>
      </c>
      <c r="DS161" s="297" t="str">
        <f ca="true">+IF(OFFSET('Hygiene Data'!$E$12,0,10*ROW('Hygiene Data'!E155))="","",OFFSET('Hygiene Data'!$E$12,0,10*ROW('Hygiene Data'!E155)))</f>
        <v/>
      </c>
      <c r="DT161" s="297" t="str">
        <f ca="true">+IF(OFFSET('Hygiene Data'!$E$13,0,10*ROW('Hygiene Data'!E155))="","",OFFSET('Hygiene Data'!$E$13,0,10*ROW('Hygiene Data'!E155)))</f>
        <v/>
      </c>
      <c r="DU161" s="297" t="str">
        <f ca="true">+IF(OFFSET('Hygiene Data'!$F$11,0,10*ROW('Hygiene Data'!F155))="","",OFFSET('Hygiene Data'!$F$11,0,10*ROW('Hygiene Data'!F155)))</f>
        <v/>
      </c>
      <c r="DV161" s="297" t="str">
        <f ca="true">+IF(OFFSET('Hygiene Data'!$F$12,0,10*ROW('Hygiene Data'!F155))="","",OFFSET('Hygiene Data'!$F$12,0,10*ROW('Hygiene Data'!F155)))</f>
        <v/>
      </c>
      <c r="DW161" s="297" t="str">
        <f ca="true">+IF(OFFSET('Hygiene Data'!$F$13,0,10*ROW('Hygiene Data'!F155))="","",OFFSET('Hygiene Data'!$F$13,0,10*ROW('Hygiene Data'!F155)))</f>
        <v/>
      </c>
      <c r="DX161" s="297" t="str">
        <f ca="true">+IF(OFFSET('Hygiene Data'!$G$11,0,10*ROW('Hygiene Data'!G155))="","",OFFSET('Hygiene Data'!$G$11,0,10*ROW('Hygiene Data'!G155)))</f>
        <v/>
      </c>
      <c r="DY161" s="297" t="str">
        <f ca="true">+IF(OFFSET('Hygiene Data'!$G$12,0,10*ROW('Hygiene Data'!G155))="","",OFFSET('Hygiene Data'!$G$12,0,10*ROW('Hygiene Data'!G155)))</f>
        <v/>
      </c>
      <c r="DZ161" s="297" t="str">
        <f ca="true">+IF(OFFSET('Hygiene Data'!$G$13,0,10*ROW('Hygiene Data'!G155))="","",OFFSET('Hygiene Data'!$G$13,0,10*ROW('Hygiene Data'!G155)))</f>
        <v/>
      </c>
      <c r="EA161" s="297" t="str">
        <f ca="true">+IF(OFFSET('Hygiene Data'!$H$11,0,10*ROW('Hygiene Data'!H155))="","",OFFSET('Hygiene Data'!$H$11,0,10*ROW('Hygiene Data'!H155)))</f>
        <v/>
      </c>
      <c r="EB161" s="297" t="str">
        <f ca="true">+IF(OFFSET('Hygiene Data'!$H$12,0,10*ROW('Hygiene Data'!H155))="","",OFFSET('Hygiene Data'!$H$12,0,10*ROW('Hygiene Data'!H155)))</f>
        <v/>
      </c>
      <c r="EC161" s="297" t="str">
        <f ca="true">+IF(OFFSET('Hygiene Data'!$H$13,0,10*ROW('Hygiene Data'!H155))="","",OFFSET('Hygiene Data'!$H$13,0,10*ROW('Hygiene Data'!H155)))</f>
        <v/>
      </c>
      <c r="ED161" s="297" t="str">
        <f ca="true">+IF(OFFSET('Hygiene Data'!$I$11,0,10*ROW('Hygiene Data'!I155))="","",OFFSET('Hygiene Data'!$I$11,0,10*ROW('Hygiene Data'!I155)))</f>
        <v/>
      </c>
      <c r="EE161" s="297" t="str">
        <f ca="true">+IF(OFFSET('Hygiene Data'!$I$12,0,10*ROW('Hygiene Data'!I155))="","",OFFSET('Hygiene Data'!$I$12,0,10*ROW('Hygiene Data'!I155)))</f>
        <v/>
      </c>
      <c r="EF161" s="297"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53"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97"/>
      <c r="BS162" s="297" t="str">
        <f ca="true">+IF(OFFSET('Water Data'!$D$27,0,10*ROW('Water Data'!D156))="","",OFFSET('Water Data'!$D$27,0,10*ROW('Water Data'!D156)))</f>
        <v/>
      </c>
      <c r="BT162" s="297" t="str">
        <f ca="true">+IF(OFFSET('Water Data'!$D$28,0,10*ROW('Water Data'!D156))="","",OFFSET('Water Data'!$D$28,0,10*ROW('Water Data'!D156)))</f>
        <v/>
      </c>
      <c r="BU162" s="297" t="str">
        <f ca="true">+IF(OFFSET('Water Data'!$D$29,0,10*ROW('Water Data'!D156))="","",OFFSET('Water Data'!$D$29,0,10*ROW('Water Data'!D156)))</f>
        <v/>
      </c>
      <c r="BV162" s="297" t="str">
        <f ca="true">+IF(OFFSET('Water Data'!$E$27,0,10*ROW('Water Data'!E156))="","",OFFSET('Water Data'!$E$27,0,10*ROW('Water Data'!E156)))</f>
        <v/>
      </c>
      <c r="BW162" s="297" t="str">
        <f ca="true">+IF(OFFSET('Water Data'!$E$28,0,10*ROW('Water Data'!E156))="","",OFFSET('Water Data'!$E$28,0,10*ROW('Water Data'!E156)))</f>
        <v/>
      </c>
      <c r="BX162" s="297" t="str">
        <f ca="true">+IF(OFFSET('Water Data'!$E$29,0,10*ROW('Water Data'!E156))="","",OFFSET('Water Data'!$E$29,0,10*ROW('Water Data'!E156)))</f>
        <v/>
      </c>
      <c r="BY162" s="297" t="str">
        <f ca="true">+IF(OFFSET('Water Data'!$F$27,0,10*ROW('Water Data'!F156))="","",OFFSET('Water Data'!$F$27,0,10*ROW('Water Data'!F156)))</f>
        <v/>
      </c>
      <c r="BZ162" s="297" t="str">
        <f ca="true">+IF(OFFSET('Water Data'!$F$28,0,10*ROW('Water Data'!F156))="","",OFFSET('Water Data'!$F$28,0,10*ROW('Water Data'!F156)))</f>
        <v/>
      </c>
      <c r="CA162" s="297" t="str">
        <f ca="true">+IF(OFFSET('Water Data'!$F$29,0,10*ROW('Water Data'!F156))="","",OFFSET('Water Data'!$F$29,0,10*ROW('Water Data'!F156)))</f>
        <v/>
      </c>
      <c r="CB162" s="297" t="str">
        <f ca="true">+IF(OFFSET('Water Data'!$G$27,0,10*ROW('Water Data'!G156))="","",OFFSET('Water Data'!$G$27,0,10*ROW('Water Data'!G156)))</f>
        <v/>
      </c>
      <c r="CC162" s="297" t="str">
        <f ca="true">+IF(OFFSET('Water Data'!$G$28,0,10*ROW('Water Data'!G156))="","",OFFSET('Water Data'!$G$28,0,10*ROW('Water Data'!G156)))</f>
        <v/>
      </c>
      <c r="CD162" s="297" t="str">
        <f ca="true">+IF(OFFSET('Water Data'!$G$29,0,10*ROW('Water Data'!G156))="","",OFFSET('Water Data'!$G$29,0,10*ROW('Water Data'!G156)))</f>
        <v/>
      </c>
      <c r="CE162" s="297" t="str">
        <f ca="true">+IF(OFFSET('Water Data'!$H$27,0,10*ROW('Water Data'!H156))="","",OFFSET('Water Data'!$H$27,0,10*ROW('Water Data'!H156)))</f>
        <v/>
      </c>
      <c r="CF162" s="297" t="str">
        <f ca="true">+IF(OFFSET('Water Data'!$H$28,0,10*ROW('Water Data'!H156))="","",OFFSET('Water Data'!$H$28,0,10*ROW('Water Data'!H156)))</f>
        <v/>
      </c>
      <c r="CG162" s="297" t="str">
        <f ca="true">+IF(OFFSET('Water Data'!$H$29,0,10*ROW('Water Data'!H156))="","",OFFSET('Water Data'!$H$29,0,10*ROW('Water Data'!H156)))</f>
        <v/>
      </c>
      <c r="CH162" s="297" t="str">
        <f ca="true">+IF(OFFSET('Water Data'!$I$27,0,10*ROW('Water Data'!I156))="","",OFFSET('Water Data'!$I$27,0,10*ROW('Water Data'!I156)))</f>
        <v/>
      </c>
      <c r="CI162" s="297" t="str">
        <f ca="true">+IF(OFFSET('Water Data'!$I$28,0,10*ROW('Water Data'!I156))="","",OFFSET('Water Data'!$I$28,0,10*ROW('Water Data'!I156)))</f>
        <v/>
      </c>
      <c r="CJ162" s="297" t="str">
        <f ca="true">+IF(OFFSET('Water Data'!$I$29,0,10*ROW('Water Data'!I156))="","",OFFSET('Water Data'!$I$29,0,10*ROW('Water Data'!I156)))</f>
        <v/>
      </c>
      <c r="CK162" s="297" t="str">
        <f ca="true">+IF(OFFSET('Sanitation Data'!$D$28,0,10*ROW('Sanitation Data'!D156))="","",OFFSET('Sanitation Data'!$D$28,0,10*ROW('Sanitation Data'!D156)))</f>
        <v/>
      </c>
      <c r="CL162" s="297" t="str">
        <f ca="true">+IF(OFFSET('Sanitation Data'!$D$29,0,10*ROW('Sanitation Data'!D156))="","",OFFSET('Sanitation Data'!$D$29,0,10*ROW('Sanitation Data'!D156)))</f>
        <v/>
      </c>
      <c r="CM162" s="297" t="str">
        <f ca="true">+IF(OFFSET('Sanitation Data'!$D$30,0,10*ROW('Sanitation Data'!D156))="","",OFFSET('Sanitation Data'!$D$30,0,10*ROW('Sanitation Data'!D156)))</f>
        <v/>
      </c>
      <c r="CN162" s="297" t="str">
        <f ca="true">+IF(OFFSET('Sanitation Data'!$D$31,0,10*ROW('Sanitation Data'!D156))="","",OFFSET('Sanitation Data'!$D$31,0,10*ROW('Sanitation Data'!D156)))</f>
        <v/>
      </c>
      <c r="CO162" s="297" t="str">
        <f ca="true">+IF(OFFSET('Sanitation Data'!$D$32,0,10*ROW('Sanitation Data'!D156))="","",OFFSET('Sanitation Data'!$D$32,0,10*ROW('Sanitation Data'!D156)))</f>
        <v/>
      </c>
      <c r="CP162" s="297" t="str">
        <f ca="true">+IF(OFFSET('Sanitation Data'!$E$28,0,10*ROW('Sanitation Data'!E156))="","",OFFSET('Sanitation Data'!$E$28,0,10*ROW('Sanitation Data'!E156)))</f>
        <v/>
      </c>
      <c r="CQ162" s="297" t="str">
        <f ca="true">+IF(OFFSET('Sanitation Data'!$E$29,0,10*ROW('Sanitation Data'!E156))="","",OFFSET('Sanitation Data'!$E$29,0,10*ROW('Sanitation Data'!E156)))</f>
        <v/>
      </c>
      <c r="CR162" s="297" t="str">
        <f ca="true">+IF(OFFSET('Sanitation Data'!$E$30,0,10*ROW('Sanitation Data'!E156))="","",OFFSET('Sanitation Data'!$E$30,0,10*ROW('Sanitation Data'!E156)))</f>
        <v/>
      </c>
      <c r="CS162" s="297" t="str">
        <f ca="true">+IF(OFFSET('Sanitation Data'!$E$31,0,10*ROW('Sanitation Data'!E156))="","",OFFSET('Sanitation Data'!$E$31,0,10*ROW('Sanitation Data'!E156)))</f>
        <v/>
      </c>
      <c r="CT162" s="297" t="str">
        <f ca="true">+IF(OFFSET('Sanitation Data'!$E$32,0,10*ROW('Sanitation Data'!E156))="","",OFFSET('Sanitation Data'!$E$32,0,10*ROW('Sanitation Data'!E156)))</f>
        <v/>
      </c>
      <c r="CU162" s="297" t="str">
        <f ca="true">+IF(OFFSET('Sanitation Data'!$F$28,0,10*ROW('Sanitation Data'!F156))="","",OFFSET('Sanitation Data'!$F$28,0,10*ROW('Sanitation Data'!F156)))</f>
        <v/>
      </c>
      <c r="CV162" s="297" t="str">
        <f ca="true">+IF(OFFSET('Sanitation Data'!$F$29,0,10*ROW('Sanitation Data'!F156))="","",OFFSET('Sanitation Data'!$F$29,0,10*ROW('Sanitation Data'!F156)))</f>
        <v/>
      </c>
      <c r="CW162" s="297" t="str">
        <f ca="true">+IF(OFFSET('Sanitation Data'!$F$30,0,10*ROW('Sanitation Data'!F156))="","",OFFSET('Sanitation Data'!$F$30,0,10*ROW('Sanitation Data'!F156)))</f>
        <v/>
      </c>
      <c r="CX162" s="297" t="str">
        <f ca="true">+IF(OFFSET('Sanitation Data'!$F$31,0,10*ROW('Sanitation Data'!F156))="","",OFFSET('Sanitation Data'!$F$31,0,10*ROW('Sanitation Data'!F156)))</f>
        <v/>
      </c>
      <c r="CY162" s="297" t="str">
        <f ca="true">+IF(OFFSET('Sanitation Data'!$F$32,0,10*ROW('Sanitation Data'!F156))="","",OFFSET('Sanitation Data'!$F$32,0,10*ROW('Sanitation Data'!F156)))</f>
        <v/>
      </c>
      <c r="CZ162" s="297" t="str">
        <f ca="true">+IF(OFFSET('Sanitation Data'!$G$28,0,10*ROW('Sanitation Data'!G156))="","",OFFSET('Sanitation Data'!$G$28,0,10*ROW('Sanitation Data'!G156)))</f>
        <v/>
      </c>
      <c r="DA162" s="297" t="str">
        <f ca="true">+IF(OFFSET('Sanitation Data'!$G$29,0,10*ROW('Sanitation Data'!G156))="","",OFFSET('Sanitation Data'!$G$29,0,10*ROW('Sanitation Data'!G156)))</f>
        <v/>
      </c>
      <c r="DB162" s="297" t="str">
        <f ca="true">+IF(OFFSET('Sanitation Data'!$G$30,0,10*ROW('Sanitation Data'!G156))="","",OFFSET('Sanitation Data'!$G$30,0,10*ROW('Sanitation Data'!G156)))</f>
        <v/>
      </c>
      <c r="DC162" s="297" t="str">
        <f ca="true">+IF(OFFSET('Sanitation Data'!$G$31,0,10*ROW('Sanitation Data'!G156))="","",OFFSET('Sanitation Data'!$G$31,0,10*ROW('Sanitation Data'!G156)))</f>
        <v/>
      </c>
      <c r="DD162" s="297" t="str">
        <f ca="true">+IF(OFFSET('Sanitation Data'!$G$32,0,10*ROW('Sanitation Data'!G156))="","",OFFSET('Sanitation Data'!$G$32,0,10*ROW('Sanitation Data'!G156)))</f>
        <v/>
      </c>
      <c r="DE162" s="297" t="str">
        <f ca="true">+IF(OFFSET('Sanitation Data'!$H$28,0,10*ROW('Sanitation Data'!H156))="","",OFFSET('Sanitation Data'!$H$28,0,10*ROW('Sanitation Data'!H156)))</f>
        <v/>
      </c>
      <c r="DF162" s="297" t="str">
        <f ca="true">+IF(OFFSET('Sanitation Data'!$H$29,0,10*ROW('Sanitation Data'!H156))="","",OFFSET('Sanitation Data'!$H$29,0,10*ROW('Sanitation Data'!H156)))</f>
        <v/>
      </c>
      <c r="DG162" s="297" t="str">
        <f ca="true">+IF(OFFSET('Sanitation Data'!$H$30,0,10*ROW('Sanitation Data'!H156))="","",OFFSET('Sanitation Data'!$H$30,0,10*ROW('Sanitation Data'!H156)))</f>
        <v/>
      </c>
      <c r="DH162" s="297" t="str">
        <f ca="true">+IF(OFFSET('Sanitation Data'!$H$31,0,10*ROW('Sanitation Data'!H156))="","",OFFSET('Sanitation Data'!$H$31,0,10*ROW('Sanitation Data'!H156)))</f>
        <v/>
      </c>
      <c r="DI162" s="297" t="str">
        <f ca="true">+IF(OFFSET('Sanitation Data'!$H$32,0,10*ROW('Sanitation Data'!H156))="","",OFFSET('Sanitation Data'!$H$32,0,10*ROW('Sanitation Data'!H156)))</f>
        <v/>
      </c>
      <c r="DJ162" s="297" t="str">
        <f ca="true">+IF(OFFSET('Sanitation Data'!$I$28,0,10*ROW('Sanitation Data'!I156))="","",OFFSET('Sanitation Data'!$I$28,0,10*ROW('Sanitation Data'!I156)))</f>
        <v/>
      </c>
      <c r="DK162" s="297" t="str">
        <f ca="true">+IF(OFFSET('Sanitation Data'!$I$29,0,10*ROW('Sanitation Data'!I156))="","",OFFSET('Sanitation Data'!$I$29,0,10*ROW('Sanitation Data'!I156)))</f>
        <v/>
      </c>
      <c r="DL162" s="297" t="str">
        <f ca="true">+IF(OFFSET('Sanitation Data'!$I$30,0,10*ROW('Sanitation Data'!I156))="","",OFFSET('Sanitation Data'!$I$30,0,10*ROW('Sanitation Data'!I156)))</f>
        <v/>
      </c>
      <c r="DM162" s="297" t="str">
        <f ca="true">+IF(OFFSET('Sanitation Data'!$I$31,0,10*ROW('Sanitation Data'!I156))="","",OFFSET('Sanitation Data'!$I$31,0,10*ROW('Sanitation Data'!I156)))</f>
        <v/>
      </c>
      <c r="DN162" s="297" t="str">
        <f ca="true">+IF(OFFSET('Sanitation Data'!$I$32,0,10*ROW('Sanitation Data'!I156))="","",OFFSET('Sanitation Data'!$I$32,0,10*ROW('Sanitation Data'!I156)))</f>
        <v/>
      </c>
      <c r="DO162" s="297" t="str">
        <f ca="true">+IF(OFFSET('Hygiene Data'!$D$11,0,10*ROW('Hygiene Data'!D156))="","",OFFSET('Hygiene Data'!$D$11,0,10*ROW('Hygiene Data'!D156)))</f>
        <v/>
      </c>
      <c r="DP162" s="297" t="str">
        <f ca="true">+IF(OFFSET('Hygiene Data'!$D$12,0,10*ROW('Hygiene Data'!D156))="","",OFFSET('Hygiene Data'!$D$12,0,10*ROW('Hygiene Data'!D156)))</f>
        <v/>
      </c>
      <c r="DQ162" s="297" t="str">
        <f ca="true">+IF(OFFSET('Hygiene Data'!$D$13,0,10*ROW('Hygiene Data'!D156))="","",OFFSET('Hygiene Data'!$D$13,0,10*ROW('Hygiene Data'!D156)))</f>
        <v/>
      </c>
      <c r="DR162" s="297" t="str">
        <f ca="true">+IF(OFFSET('Hygiene Data'!$E$11,0,10*ROW('Hygiene Data'!E156))="","",OFFSET('Hygiene Data'!$E$11,0,10*ROW('Hygiene Data'!E156)))</f>
        <v/>
      </c>
      <c r="DS162" s="297" t="str">
        <f ca="true">+IF(OFFSET('Hygiene Data'!$E$12,0,10*ROW('Hygiene Data'!E156))="","",OFFSET('Hygiene Data'!$E$12,0,10*ROW('Hygiene Data'!E156)))</f>
        <v/>
      </c>
      <c r="DT162" s="297" t="str">
        <f ca="true">+IF(OFFSET('Hygiene Data'!$E$13,0,10*ROW('Hygiene Data'!E156))="","",OFFSET('Hygiene Data'!$E$13,0,10*ROW('Hygiene Data'!E156)))</f>
        <v/>
      </c>
      <c r="DU162" s="297" t="str">
        <f ca="true">+IF(OFFSET('Hygiene Data'!$F$11,0,10*ROW('Hygiene Data'!F156))="","",OFFSET('Hygiene Data'!$F$11,0,10*ROW('Hygiene Data'!F156)))</f>
        <v/>
      </c>
      <c r="DV162" s="297" t="str">
        <f ca="true">+IF(OFFSET('Hygiene Data'!$F$12,0,10*ROW('Hygiene Data'!F156))="","",OFFSET('Hygiene Data'!$F$12,0,10*ROW('Hygiene Data'!F156)))</f>
        <v/>
      </c>
      <c r="DW162" s="297" t="str">
        <f ca="true">+IF(OFFSET('Hygiene Data'!$F$13,0,10*ROW('Hygiene Data'!F156))="","",OFFSET('Hygiene Data'!$F$13,0,10*ROW('Hygiene Data'!F156)))</f>
        <v/>
      </c>
      <c r="DX162" s="297" t="str">
        <f ca="true">+IF(OFFSET('Hygiene Data'!$G$11,0,10*ROW('Hygiene Data'!G156))="","",OFFSET('Hygiene Data'!$G$11,0,10*ROW('Hygiene Data'!G156)))</f>
        <v/>
      </c>
      <c r="DY162" s="297" t="str">
        <f ca="true">+IF(OFFSET('Hygiene Data'!$G$12,0,10*ROW('Hygiene Data'!G156))="","",OFFSET('Hygiene Data'!$G$12,0,10*ROW('Hygiene Data'!G156)))</f>
        <v/>
      </c>
      <c r="DZ162" s="297" t="str">
        <f ca="true">+IF(OFFSET('Hygiene Data'!$G$13,0,10*ROW('Hygiene Data'!G156))="","",OFFSET('Hygiene Data'!$G$13,0,10*ROW('Hygiene Data'!G156)))</f>
        <v/>
      </c>
      <c r="EA162" s="297" t="str">
        <f ca="true">+IF(OFFSET('Hygiene Data'!$H$11,0,10*ROW('Hygiene Data'!H156))="","",OFFSET('Hygiene Data'!$H$11,0,10*ROW('Hygiene Data'!H156)))</f>
        <v/>
      </c>
      <c r="EB162" s="297" t="str">
        <f ca="true">+IF(OFFSET('Hygiene Data'!$H$12,0,10*ROW('Hygiene Data'!H156))="","",OFFSET('Hygiene Data'!$H$12,0,10*ROW('Hygiene Data'!H156)))</f>
        <v/>
      </c>
      <c r="EC162" s="297" t="str">
        <f ca="true">+IF(OFFSET('Hygiene Data'!$H$13,0,10*ROW('Hygiene Data'!H156))="","",OFFSET('Hygiene Data'!$H$13,0,10*ROW('Hygiene Data'!H156)))</f>
        <v/>
      </c>
      <c r="ED162" s="297" t="str">
        <f ca="true">+IF(OFFSET('Hygiene Data'!$I$11,0,10*ROW('Hygiene Data'!I156))="","",OFFSET('Hygiene Data'!$I$11,0,10*ROW('Hygiene Data'!I156)))</f>
        <v/>
      </c>
      <c r="EE162" s="297" t="str">
        <f ca="true">+IF(OFFSET('Hygiene Data'!$I$12,0,10*ROW('Hygiene Data'!I156))="","",OFFSET('Hygiene Data'!$I$12,0,10*ROW('Hygiene Data'!I156)))</f>
        <v/>
      </c>
      <c r="EF162" s="297"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53"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97"/>
      <c r="BS163" s="297" t="str">
        <f ca="true">+IF(OFFSET('Water Data'!$D$27,0,10*ROW('Water Data'!D157))="","",OFFSET('Water Data'!$D$27,0,10*ROW('Water Data'!D157)))</f>
        <v/>
      </c>
      <c r="BT163" s="297" t="str">
        <f ca="true">+IF(OFFSET('Water Data'!$D$28,0,10*ROW('Water Data'!D157))="","",OFFSET('Water Data'!$D$28,0,10*ROW('Water Data'!D157)))</f>
        <v/>
      </c>
      <c r="BU163" s="297" t="str">
        <f ca="true">+IF(OFFSET('Water Data'!$D$29,0,10*ROW('Water Data'!D157))="","",OFFSET('Water Data'!$D$29,0,10*ROW('Water Data'!D157)))</f>
        <v/>
      </c>
      <c r="BV163" s="297" t="str">
        <f ca="true">+IF(OFFSET('Water Data'!$E$27,0,10*ROW('Water Data'!E157))="","",OFFSET('Water Data'!$E$27,0,10*ROW('Water Data'!E157)))</f>
        <v/>
      </c>
      <c r="BW163" s="297" t="str">
        <f ca="true">+IF(OFFSET('Water Data'!$E$28,0,10*ROW('Water Data'!E157))="","",OFFSET('Water Data'!$E$28,0,10*ROW('Water Data'!E157)))</f>
        <v/>
      </c>
      <c r="BX163" s="297" t="str">
        <f ca="true">+IF(OFFSET('Water Data'!$E$29,0,10*ROW('Water Data'!E157))="","",OFFSET('Water Data'!$E$29,0,10*ROW('Water Data'!E157)))</f>
        <v/>
      </c>
      <c r="BY163" s="297" t="str">
        <f ca="true">+IF(OFFSET('Water Data'!$F$27,0,10*ROW('Water Data'!F157))="","",OFFSET('Water Data'!$F$27,0,10*ROW('Water Data'!F157)))</f>
        <v/>
      </c>
      <c r="BZ163" s="297" t="str">
        <f ca="true">+IF(OFFSET('Water Data'!$F$28,0,10*ROW('Water Data'!F157))="","",OFFSET('Water Data'!$F$28,0,10*ROW('Water Data'!F157)))</f>
        <v/>
      </c>
      <c r="CA163" s="297" t="str">
        <f ca="true">+IF(OFFSET('Water Data'!$F$29,0,10*ROW('Water Data'!F157))="","",OFFSET('Water Data'!$F$29,0,10*ROW('Water Data'!F157)))</f>
        <v/>
      </c>
      <c r="CB163" s="297" t="str">
        <f ca="true">+IF(OFFSET('Water Data'!$G$27,0,10*ROW('Water Data'!G157))="","",OFFSET('Water Data'!$G$27,0,10*ROW('Water Data'!G157)))</f>
        <v/>
      </c>
      <c r="CC163" s="297" t="str">
        <f ca="true">+IF(OFFSET('Water Data'!$G$28,0,10*ROW('Water Data'!G157))="","",OFFSET('Water Data'!$G$28,0,10*ROW('Water Data'!G157)))</f>
        <v/>
      </c>
      <c r="CD163" s="297" t="str">
        <f ca="true">+IF(OFFSET('Water Data'!$G$29,0,10*ROW('Water Data'!G157))="","",OFFSET('Water Data'!$G$29,0,10*ROW('Water Data'!G157)))</f>
        <v/>
      </c>
      <c r="CE163" s="297" t="str">
        <f ca="true">+IF(OFFSET('Water Data'!$H$27,0,10*ROW('Water Data'!H157))="","",OFFSET('Water Data'!$H$27,0,10*ROW('Water Data'!H157)))</f>
        <v/>
      </c>
      <c r="CF163" s="297" t="str">
        <f ca="true">+IF(OFFSET('Water Data'!$H$28,0,10*ROW('Water Data'!H157))="","",OFFSET('Water Data'!$H$28,0,10*ROW('Water Data'!H157)))</f>
        <v/>
      </c>
      <c r="CG163" s="297" t="str">
        <f ca="true">+IF(OFFSET('Water Data'!$H$29,0,10*ROW('Water Data'!H157))="","",OFFSET('Water Data'!$H$29,0,10*ROW('Water Data'!H157)))</f>
        <v/>
      </c>
      <c r="CH163" s="297" t="str">
        <f ca="true">+IF(OFFSET('Water Data'!$I$27,0,10*ROW('Water Data'!I157))="","",OFFSET('Water Data'!$I$27,0,10*ROW('Water Data'!I157)))</f>
        <v/>
      </c>
      <c r="CI163" s="297" t="str">
        <f ca="true">+IF(OFFSET('Water Data'!$I$28,0,10*ROW('Water Data'!I157))="","",OFFSET('Water Data'!$I$28,0,10*ROW('Water Data'!I157)))</f>
        <v/>
      </c>
      <c r="CJ163" s="297" t="str">
        <f ca="true">+IF(OFFSET('Water Data'!$I$29,0,10*ROW('Water Data'!I157))="","",OFFSET('Water Data'!$I$29,0,10*ROW('Water Data'!I157)))</f>
        <v/>
      </c>
      <c r="CK163" s="297" t="str">
        <f ca="true">+IF(OFFSET('Sanitation Data'!$D$28,0,10*ROW('Sanitation Data'!D157))="","",OFFSET('Sanitation Data'!$D$28,0,10*ROW('Sanitation Data'!D157)))</f>
        <v/>
      </c>
      <c r="CL163" s="297" t="str">
        <f ca="true">+IF(OFFSET('Sanitation Data'!$D$29,0,10*ROW('Sanitation Data'!D157))="","",OFFSET('Sanitation Data'!$D$29,0,10*ROW('Sanitation Data'!D157)))</f>
        <v/>
      </c>
      <c r="CM163" s="297" t="str">
        <f ca="true">+IF(OFFSET('Sanitation Data'!$D$30,0,10*ROW('Sanitation Data'!D157))="","",OFFSET('Sanitation Data'!$D$30,0,10*ROW('Sanitation Data'!D157)))</f>
        <v/>
      </c>
      <c r="CN163" s="297" t="str">
        <f ca="true">+IF(OFFSET('Sanitation Data'!$D$31,0,10*ROW('Sanitation Data'!D157))="","",OFFSET('Sanitation Data'!$D$31,0,10*ROW('Sanitation Data'!D157)))</f>
        <v/>
      </c>
      <c r="CO163" s="297" t="str">
        <f ca="true">+IF(OFFSET('Sanitation Data'!$D$32,0,10*ROW('Sanitation Data'!D157))="","",OFFSET('Sanitation Data'!$D$32,0,10*ROW('Sanitation Data'!D157)))</f>
        <v/>
      </c>
      <c r="CP163" s="297" t="str">
        <f ca="true">+IF(OFFSET('Sanitation Data'!$E$28,0,10*ROW('Sanitation Data'!E157))="","",OFFSET('Sanitation Data'!$E$28,0,10*ROW('Sanitation Data'!E157)))</f>
        <v/>
      </c>
      <c r="CQ163" s="297" t="str">
        <f ca="true">+IF(OFFSET('Sanitation Data'!$E$29,0,10*ROW('Sanitation Data'!E157))="","",OFFSET('Sanitation Data'!$E$29,0,10*ROW('Sanitation Data'!E157)))</f>
        <v/>
      </c>
      <c r="CR163" s="297" t="str">
        <f ca="true">+IF(OFFSET('Sanitation Data'!$E$30,0,10*ROW('Sanitation Data'!E157))="","",OFFSET('Sanitation Data'!$E$30,0,10*ROW('Sanitation Data'!E157)))</f>
        <v/>
      </c>
      <c r="CS163" s="297" t="str">
        <f ca="true">+IF(OFFSET('Sanitation Data'!$E$31,0,10*ROW('Sanitation Data'!E157))="","",OFFSET('Sanitation Data'!$E$31,0,10*ROW('Sanitation Data'!E157)))</f>
        <v/>
      </c>
      <c r="CT163" s="297" t="str">
        <f ca="true">+IF(OFFSET('Sanitation Data'!$E$32,0,10*ROW('Sanitation Data'!E157))="","",OFFSET('Sanitation Data'!$E$32,0,10*ROW('Sanitation Data'!E157)))</f>
        <v/>
      </c>
      <c r="CU163" s="297" t="str">
        <f ca="true">+IF(OFFSET('Sanitation Data'!$F$28,0,10*ROW('Sanitation Data'!F157))="","",OFFSET('Sanitation Data'!$F$28,0,10*ROW('Sanitation Data'!F157)))</f>
        <v/>
      </c>
      <c r="CV163" s="297" t="str">
        <f ca="true">+IF(OFFSET('Sanitation Data'!$F$29,0,10*ROW('Sanitation Data'!F157))="","",OFFSET('Sanitation Data'!$F$29,0,10*ROW('Sanitation Data'!F157)))</f>
        <v/>
      </c>
      <c r="CW163" s="297" t="str">
        <f ca="true">+IF(OFFSET('Sanitation Data'!$F$30,0,10*ROW('Sanitation Data'!F157))="","",OFFSET('Sanitation Data'!$F$30,0,10*ROW('Sanitation Data'!F157)))</f>
        <v/>
      </c>
      <c r="CX163" s="297" t="str">
        <f ca="true">+IF(OFFSET('Sanitation Data'!$F$31,0,10*ROW('Sanitation Data'!F157))="","",OFFSET('Sanitation Data'!$F$31,0,10*ROW('Sanitation Data'!F157)))</f>
        <v/>
      </c>
      <c r="CY163" s="297" t="str">
        <f ca="true">+IF(OFFSET('Sanitation Data'!$F$32,0,10*ROW('Sanitation Data'!F157))="","",OFFSET('Sanitation Data'!$F$32,0,10*ROW('Sanitation Data'!F157)))</f>
        <v/>
      </c>
      <c r="CZ163" s="297" t="str">
        <f ca="true">+IF(OFFSET('Sanitation Data'!$G$28,0,10*ROW('Sanitation Data'!G157))="","",OFFSET('Sanitation Data'!$G$28,0,10*ROW('Sanitation Data'!G157)))</f>
        <v/>
      </c>
      <c r="DA163" s="297" t="str">
        <f ca="true">+IF(OFFSET('Sanitation Data'!$G$29,0,10*ROW('Sanitation Data'!G157))="","",OFFSET('Sanitation Data'!$G$29,0,10*ROW('Sanitation Data'!G157)))</f>
        <v/>
      </c>
      <c r="DB163" s="297" t="str">
        <f ca="true">+IF(OFFSET('Sanitation Data'!$G$30,0,10*ROW('Sanitation Data'!G157))="","",OFFSET('Sanitation Data'!$G$30,0,10*ROW('Sanitation Data'!G157)))</f>
        <v/>
      </c>
      <c r="DC163" s="297" t="str">
        <f ca="true">+IF(OFFSET('Sanitation Data'!$G$31,0,10*ROW('Sanitation Data'!G157))="","",OFFSET('Sanitation Data'!$G$31,0,10*ROW('Sanitation Data'!G157)))</f>
        <v/>
      </c>
      <c r="DD163" s="297" t="str">
        <f ca="true">+IF(OFFSET('Sanitation Data'!$G$32,0,10*ROW('Sanitation Data'!G157))="","",OFFSET('Sanitation Data'!$G$32,0,10*ROW('Sanitation Data'!G157)))</f>
        <v/>
      </c>
      <c r="DE163" s="297" t="str">
        <f ca="true">+IF(OFFSET('Sanitation Data'!$H$28,0,10*ROW('Sanitation Data'!H157))="","",OFFSET('Sanitation Data'!$H$28,0,10*ROW('Sanitation Data'!H157)))</f>
        <v/>
      </c>
      <c r="DF163" s="297" t="str">
        <f ca="true">+IF(OFFSET('Sanitation Data'!$H$29,0,10*ROW('Sanitation Data'!H157))="","",OFFSET('Sanitation Data'!$H$29,0,10*ROW('Sanitation Data'!H157)))</f>
        <v/>
      </c>
      <c r="DG163" s="297" t="str">
        <f ca="true">+IF(OFFSET('Sanitation Data'!$H$30,0,10*ROW('Sanitation Data'!H157))="","",OFFSET('Sanitation Data'!$H$30,0,10*ROW('Sanitation Data'!H157)))</f>
        <v/>
      </c>
      <c r="DH163" s="297" t="str">
        <f ca="true">+IF(OFFSET('Sanitation Data'!$H$31,0,10*ROW('Sanitation Data'!H157))="","",OFFSET('Sanitation Data'!$H$31,0,10*ROW('Sanitation Data'!H157)))</f>
        <v/>
      </c>
      <c r="DI163" s="297" t="str">
        <f ca="true">+IF(OFFSET('Sanitation Data'!$H$32,0,10*ROW('Sanitation Data'!H157))="","",OFFSET('Sanitation Data'!$H$32,0,10*ROW('Sanitation Data'!H157)))</f>
        <v/>
      </c>
      <c r="DJ163" s="297" t="str">
        <f ca="true">+IF(OFFSET('Sanitation Data'!$I$28,0,10*ROW('Sanitation Data'!I157))="","",OFFSET('Sanitation Data'!$I$28,0,10*ROW('Sanitation Data'!I157)))</f>
        <v/>
      </c>
      <c r="DK163" s="297" t="str">
        <f ca="true">+IF(OFFSET('Sanitation Data'!$I$29,0,10*ROW('Sanitation Data'!I157))="","",OFFSET('Sanitation Data'!$I$29,0,10*ROW('Sanitation Data'!I157)))</f>
        <v/>
      </c>
      <c r="DL163" s="297" t="str">
        <f ca="true">+IF(OFFSET('Sanitation Data'!$I$30,0,10*ROW('Sanitation Data'!I157))="","",OFFSET('Sanitation Data'!$I$30,0,10*ROW('Sanitation Data'!I157)))</f>
        <v/>
      </c>
      <c r="DM163" s="297" t="str">
        <f ca="true">+IF(OFFSET('Sanitation Data'!$I$31,0,10*ROW('Sanitation Data'!I157))="","",OFFSET('Sanitation Data'!$I$31,0,10*ROW('Sanitation Data'!I157)))</f>
        <v/>
      </c>
      <c r="DN163" s="297" t="str">
        <f ca="true">+IF(OFFSET('Sanitation Data'!$I$32,0,10*ROW('Sanitation Data'!I157))="","",OFFSET('Sanitation Data'!$I$32,0,10*ROW('Sanitation Data'!I157)))</f>
        <v/>
      </c>
      <c r="DO163" s="297" t="str">
        <f ca="true">+IF(OFFSET('Hygiene Data'!$D$11,0,10*ROW('Hygiene Data'!D157))="","",OFFSET('Hygiene Data'!$D$11,0,10*ROW('Hygiene Data'!D157)))</f>
        <v/>
      </c>
      <c r="DP163" s="297" t="str">
        <f ca="true">+IF(OFFSET('Hygiene Data'!$D$12,0,10*ROW('Hygiene Data'!D157))="","",OFFSET('Hygiene Data'!$D$12,0,10*ROW('Hygiene Data'!D157)))</f>
        <v/>
      </c>
      <c r="DQ163" s="297" t="str">
        <f ca="true">+IF(OFFSET('Hygiene Data'!$D$13,0,10*ROW('Hygiene Data'!D157))="","",OFFSET('Hygiene Data'!$D$13,0,10*ROW('Hygiene Data'!D157)))</f>
        <v/>
      </c>
      <c r="DR163" s="297" t="str">
        <f ca="true">+IF(OFFSET('Hygiene Data'!$E$11,0,10*ROW('Hygiene Data'!E157))="","",OFFSET('Hygiene Data'!$E$11,0,10*ROW('Hygiene Data'!E157)))</f>
        <v/>
      </c>
      <c r="DS163" s="297" t="str">
        <f ca="true">+IF(OFFSET('Hygiene Data'!$E$12,0,10*ROW('Hygiene Data'!E157))="","",OFFSET('Hygiene Data'!$E$12,0,10*ROW('Hygiene Data'!E157)))</f>
        <v/>
      </c>
      <c r="DT163" s="297" t="str">
        <f ca="true">+IF(OFFSET('Hygiene Data'!$E$13,0,10*ROW('Hygiene Data'!E157))="","",OFFSET('Hygiene Data'!$E$13,0,10*ROW('Hygiene Data'!E157)))</f>
        <v/>
      </c>
      <c r="DU163" s="297" t="str">
        <f ca="true">+IF(OFFSET('Hygiene Data'!$F$11,0,10*ROW('Hygiene Data'!F157))="","",OFFSET('Hygiene Data'!$F$11,0,10*ROW('Hygiene Data'!F157)))</f>
        <v/>
      </c>
      <c r="DV163" s="297" t="str">
        <f ca="true">+IF(OFFSET('Hygiene Data'!$F$12,0,10*ROW('Hygiene Data'!F157))="","",OFFSET('Hygiene Data'!$F$12,0,10*ROW('Hygiene Data'!F157)))</f>
        <v/>
      </c>
      <c r="DW163" s="297" t="str">
        <f ca="true">+IF(OFFSET('Hygiene Data'!$F$13,0,10*ROW('Hygiene Data'!F157))="","",OFFSET('Hygiene Data'!$F$13,0,10*ROW('Hygiene Data'!F157)))</f>
        <v/>
      </c>
      <c r="DX163" s="297" t="str">
        <f ca="true">+IF(OFFSET('Hygiene Data'!$G$11,0,10*ROW('Hygiene Data'!G157))="","",OFFSET('Hygiene Data'!$G$11,0,10*ROW('Hygiene Data'!G157)))</f>
        <v/>
      </c>
      <c r="DY163" s="297" t="str">
        <f ca="true">+IF(OFFSET('Hygiene Data'!$G$12,0,10*ROW('Hygiene Data'!G157))="","",OFFSET('Hygiene Data'!$G$12,0,10*ROW('Hygiene Data'!G157)))</f>
        <v/>
      </c>
      <c r="DZ163" s="297" t="str">
        <f ca="true">+IF(OFFSET('Hygiene Data'!$G$13,0,10*ROW('Hygiene Data'!G157))="","",OFFSET('Hygiene Data'!$G$13,0,10*ROW('Hygiene Data'!G157)))</f>
        <v/>
      </c>
      <c r="EA163" s="297" t="str">
        <f ca="true">+IF(OFFSET('Hygiene Data'!$H$11,0,10*ROW('Hygiene Data'!H157))="","",OFFSET('Hygiene Data'!$H$11,0,10*ROW('Hygiene Data'!H157)))</f>
        <v/>
      </c>
      <c r="EB163" s="297" t="str">
        <f ca="true">+IF(OFFSET('Hygiene Data'!$H$12,0,10*ROW('Hygiene Data'!H157))="","",OFFSET('Hygiene Data'!$H$12,0,10*ROW('Hygiene Data'!H157)))</f>
        <v/>
      </c>
      <c r="EC163" s="297" t="str">
        <f ca="true">+IF(OFFSET('Hygiene Data'!$H$13,0,10*ROW('Hygiene Data'!H157))="","",OFFSET('Hygiene Data'!$H$13,0,10*ROW('Hygiene Data'!H157)))</f>
        <v/>
      </c>
      <c r="ED163" s="297" t="str">
        <f ca="true">+IF(OFFSET('Hygiene Data'!$I$11,0,10*ROW('Hygiene Data'!I157))="","",OFFSET('Hygiene Data'!$I$11,0,10*ROW('Hygiene Data'!I157)))</f>
        <v/>
      </c>
      <c r="EE163" s="297" t="str">
        <f ca="true">+IF(OFFSET('Hygiene Data'!$I$12,0,10*ROW('Hygiene Data'!I157))="","",OFFSET('Hygiene Data'!$I$12,0,10*ROW('Hygiene Data'!I157)))</f>
        <v/>
      </c>
      <c r="EF163" s="297"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53"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97"/>
      <c r="BS164" s="297" t="str">
        <f ca="true">+IF(OFFSET('Water Data'!$D$27,0,10*ROW('Water Data'!D158))="","",OFFSET('Water Data'!$D$27,0,10*ROW('Water Data'!D158)))</f>
        <v/>
      </c>
      <c r="BT164" s="297" t="str">
        <f ca="true">+IF(OFFSET('Water Data'!$D$28,0,10*ROW('Water Data'!D158))="","",OFFSET('Water Data'!$D$28,0,10*ROW('Water Data'!D158)))</f>
        <v/>
      </c>
      <c r="BU164" s="297" t="str">
        <f ca="true">+IF(OFFSET('Water Data'!$D$29,0,10*ROW('Water Data'!D158))="","",OFFSET('Water Data'!$D$29,0,10*ROW('Water Data'!D158)))</f>
        <v/>
      </c>
      <c r="BV164" s="297" t="str">
        <f ca="true">+IF(OFFSET('Water Data'!$E$27,0,10*ROW('Water Data'!E158))="","",OFFSET('Water Data'!$E$27,0,10*ROW('Water Data'!E158)))</f>
        <v/>
      </c>
      <c r="BW164" s="297" t="str">
        <f ca="true">+IF(OFFSET('Water Data'!$E$28,0,10*ROW('Water Data'!E158))="","",OFFSET('Water Data'!$E$28,0,10*ROW('Water Data'!E158)))</f>
        <v/>
      </c>
      <c r="BX164" s="297" t="str">
        <f ca="true">+IF(OFFSET('Water Data'!$E$29,0,10*ROW('Water Data'!E158))="","",OFFSET('Water Data'!$E$29,0,10*ROW('Water Data'!E158)))</f>
        <v/>
      </c>
      <c r="BY164" s="297" t="str">
        <f ca="true">+IF(OFFSET('Water Data'!$F$27,0,10*ROW('Water Data'!F158))="","",OFFSET('Water Data'!$F$27,0,10*ROW('Water Data'!F158)))</f>
        <v/>
      </c>
      <c r="BZ164" s="297" t="str">
        <f ca="true">+IF(OFFSET('Water Data'!$F$28,0,10*ROW('Water Data'!F158))="","",OFFSET('Water Data'!$F$28,0,10*ROW('Water Data'!F158)))</f>
        <v/>
      </c>
      <c r="CA164" s="297" t="str">
        <f ca="true">+IF(OFFSET('Water Data'!$F$29,0,10*ROW('Water Data'!F158))="","",OFFSET('Water Data'!$F$29,0,10*ROW('Water Data'!F158)))</f>
        <v/>
      </c>
      <c r="CB164" s="297" t="str">
        <f ca="true">+IF(OFFSET('Water Data'!$G$27,0,10*ROW('Water Data'!G158))="","",OFFSET('Water Data'!$G$27,0,10*ROW('Water Data'!G158)))</f>
        <v/>
      </c>
      <c r="CC164" s="297" t="str">
        <f ca="true">+IF(OFFSET('Water Data'!$G$28,0,10*ROW('Water Data'!G158))="","",OFFSET('Water Data'!$G$28,0,10*ROW('Water Data'!G158)))</f>
        <v/>
      </c>
      <c r="CD164" s="297" t="str">
        <f ca="true">+IF(OFFSET('Water Data'!$G$29,0,10*ROW('Water Data'!G158))="","",OFFSET('Water Data'!$G$29,0,10*ROW('Water Data'!G158)))</f>
        <v/>
      </c>
      <c r="CE164" s="297" t="str">
        <f ca="true">+IF(OFFSET('Water Data'!$H$27,0,10*ROW('Water Data'!H158))="","",OFFSET('Water Data'!$H$27,0,10*ROW('Water Data'!H158)))</f>
        <v/>
      </c>
      <c r="CF164" s="297" t="str">
        <f ca="true">+IF(OFFSET('Water Data'!$H$28,0,10*ROW('Water Data'!H158))="","",OFFSET('Water Data'!$H$28,0,10*ROW('Water Data'!H158)))</f>
        <v/>
      </c>
      <c r="CG164" s="297" t="str">
        <f ca="true">+IF(OFFSET('Water Data'!$H$29,0,10*ROW('Water Data'!H158))="","",OFFSET('Water Data'!$H$29,0,10*ROW('Water Data'!H158)))</f>
        <v/>
      </c>
      <c r="CH164" s="297" t="str">
        <f ca="true">+IF(OFFSET('Water Data'!$I$27,0,10*ROW('Water Data'!I158))="","",OFFSET('Water Data'!$I$27,0,10*ROW('Water Data'!I158)))</f>
        <v/>
      </c>
      <c r="CI164" s="297" t="str">
        <f ca="true">+IF(OFFSET('Water Data'!$I$28,0,10*ROW('Water Data'!I158))="","",OFFSET('Water Data'!$I$28,0,10*ROW('Water Data'!I158)))</f>
        <v/>
      </c>
      <c r="CJ164" s="297" t="str">
        <f ca="true">+IF(OFFSET('Water Data'!$I$29,0,10*ROW('Water Data'!I158))="","",OFFSET('Water Data'!$I$29,0,10*ROW('Water Data'!I158)))</f>
        <v/>
      </c>
      <c r="CK164" s="297" t="str">
        <f ca="true">+IF(OFFSET('Sanitation Data'!$D$28,0,10*ROW('Sanitation Data'!D158))="","",OFFSET('Sanitation Data'!$D$28,0,10*ROW('Sanitation Data'!D158)))</f>
        <v/>
      </c>
      <c r="CL164" s="297" t="str">
        <f ca="true">+IF(OFFSET('Sanitation Data'!$D$29,0,10*ROW('Sanitation Data'!D158))="","",OFFSET('Sanitation Data'!$D$29,0,10*ROW('Sanitation Data'!D158)))</f>
        <v/>
      </c>
      <c r="CM164" s="297" t="str">
        <f ca="true">+IF(OFFSET('Sanitation Data'!$D$30,0,10*ROW('Sanitation Data'!D158))="","",OFFSET('Sanitation Data'!$D$30,0,10*ROW('Sanitation Data'!D158)))</f>
        <v/>
      </c>
      <c r="CN164" s="297" t="str">
        <f ca="true">+IF(OFFSET('Sanitation Data'!$D$31,0,10*ROW('Sanitation Data'!D158))="","",OFFSET('Sanitation Data'!$D$31,0,10*ROW('Sanitation Data'!D158)))</f>
        <v/>
      </c>
      <c r="CO164" s="297" t="str">
        <f ca="true">+IF(OFFSET('Sanitation Data'!$D$32,0,10*ROW('Sanitation Data'!D158))="","",OFFSET('Sanitation Data'!$D$32,0,10*ROW('Sanitation Data'!D158)))</f>
        <v/>
      </c>
      <c r="CP164" s="297" t="str">
        <f ca="true">+IF(OFFSET('Sanitation Data'!$E$28,0,10*ROW('Sanitation Data'!E158))="","",OFFSET('Sanitation Data'!$E$28,0,10*ROW('Sanitation Data'!E158)))</f>
        <v/>
      </c>
      <c r="CQ164" s="297" t="str">
        <f ca="true">+IF(OFFSET('Sanitation Data'!$E$29,0,10*ROW('Sanitation Data'!E158))="","",OFFSET('Sanitation Data'!$E$29,0,10*ROW('Sanitation Data'!E158)))</f>
        <v/>
      </c>
      <c r="CR164" s="297" t="str">
        <f ca="true">+IF(OFFSET('Sanitation Data'!$E$30,0,10*ROW('Sanitation Data'!E158))="","",OFFSET('Sanitation Data'!$E$30,0,10*ROW('Sanitation Data'!E158)))</f>
        <v/>
      </c>
      <c r="CS164" s="297" t="str">
        <f ca="true">+IF(OFFSET('Sanitation Data'!$E$31,0,10*ROW('Sanitation Data'!E158))="","",OFFSET('Sanitation Data'!$E$31,0,10*ROW('Sanitation Data'!E158)))</f>
        <v/>
      </c>
      <c r="CT164" s="297" t="str">
        <f ca="true">+IF(OFFSET('Sanitation Data'!$E$32,0,10*ROW('Sanitation Data'!E158))="","",OFFSET('Sanitation Data'!$E$32,0,10*ROW('Sanitation Data'!E158)))</f>
        <v/>
      </c>
      <c r="CU164" s="297" t="str">
        <f ca="true">+IF(OFFSET('Sanitation Data'!$F$28,0,10*ROW('Sanitation Data'!F158))="","",OFFSET('Sanitation Data'!$F$28,0,10*ROW('Sanitation Data'!F158)))</f>
        <v/>
      </c>
      <c r="CV164" s="297" t="str">
        <f ca="true">+IF(OFFSET('Sanitation Data'!$F$29,0,10*ROW('Sanitation Data'!F158))="","",OFFSET('Sanitation Data'!$F$29,0,10*ROW('Sanitation Data'!F158)))</f>
        <v/>
      </c>
      <c r="CW164" s="297" t="str">
        <f ca="true">+IF(OFFSET('Sanitation Data'!$F$30,0,10*ROW('Sanitation Data'!F158))="","",OFFSET('Sanitation Data'!$F$30,0,10*ROW('Sanitation Data'!F158)))</f>
        <v/>
      </c>
      <c r="CX164" s="297" t="str">
        <f ca="true">+IF(OFFSET('Sanitation Data'!$F$31,0,10*ROW('Sanitation Data'!F158))="","",OFFSET('Sanitation Data'!$F$31,0,10*ROW('Sanitation Data'!F158)))</f>
        <v/>
      </c>
      <c r="CY164" s="297" t="str">
        <f ca="true">+IF(OFFSET('Sanitation Data'!$F$32,0,10*ROW('Sanitation Data'!F158))="","",OFFSET('Sanitation Data'!$F$32,0,10*ROW('Sanitation Data'!F158)))</f>
        <v/>
      </c>
      <c r="CZ164" s="297" t="str">
        <f ca="true">+IF(OFFSET('Sanitation Data'!$G$28,0,10*ROW('Sanitation Data'!G158))="","",OFFSET('Sanitation Data'!$G$28,0,10*ROW('Sanitation Data'!G158)))</f>
        <v/>
      </c>
      <c r="DA164" s="297" t="str">
        <f ca="true">+IF(OFFSET('Sanitation Data'!$G$29,0,10*ROW('Sanitation Data'!G158))="","",OFFSET('Sanitation Data'!$G$29,0,10*ROW('Sanitation Data'!G158)))</f>
        <v/>
      </c>
      <c r="DB164" s="297" t="str">
        <f ca="true">+IF(OFFSET('Sanitation Data'!$G$30,0,10*ROW('Sanitation Data'!G158))="","",OFFSET('Sanitation Data'!$G$30,0,10*ROW('Sanitation Data'!G158)))</f>
        <v/>
      </c>
      <c r="DC164" s="297" t="str">
        <f ca="true">+IF(OFFSET('Sanitation Data'!$G$31,0,10*ROW('Sanitation Data'!G158))="","",OFFSET('Sanitation Data'!$G$31,0,10*ROW('Sanitation Data'!G158)))</f>
        <v/>
      </c>
      <c r="DD164" s="297" t="str">
        <f ca="true">+IF(OFFSET('Sanitation Data'!$G$32,0,10*ROW('Sanitation Data'!G158))="","",OFFSET('Sanitation Data'!$G$32,0,10*ROW('Sanitation Data'!G158)))</f>
        <v/>
      </c>
      <c r="DE164" s="297" t="str">
        <f ca="true">+IF(OFFSET('Sanitation Data'!$H$28,0,10*ROW('Sanitation Data'!H158))="","",OFFSET('Sanitation Data'!$H$28,0,10*ROW('Sanitation Data'!H158)))</f>
        <v/>
      </c>
      <c r="DF164" s="297" t="str">
        <f ca="true">+IF(OFFSET('Sanitation Data'!$H$29,0,10*ROW('Sanitation Data'!H158))="","",OFFSET('Sanitation Data'!$H$29,0,10*ROW('Sanitation Data'!H158)))</f>
        <v/>
      </c>
      <c r="DG164" s="297" t="str">
        <f ca="true">+IF(OFFSET('Sanitation Data'!$H$30,0,10*ROW('Sanitation Data'!H158))="","",OFFSET('Sanitation Data'!$H$30,0,10*ROW('Sanitation Data'!H158)))</f>
        <v/>
      </c>
      <c r="DH164" s="297" t="str">
        <f ca="true">+IF(OFFSET('Sanitation Data'!$H$31,0,10*ROW('Sanitation Data'!H158))="","",OFFSET('Sanitation Data'!$H$31,0,10*ROW('Sanitation Data'!H158)))</f>
        <v/>
      </c>
      <c r="DI164" s="297" t="str">
        <f ca="true">+IF(OFFSET('Sanitation Data'!$H$32,0,10*ROW('Sanitation Data'!H158))="","",OFFSET('Sanitation Data'!$H$32,0,10*ROW('Sanitation Data'!H158)))</f>
        <v/>
      </c>
      <c r="DJ164" s="297" t="str">
        <f ca="true">+IF(OFFSET('Sanitation Data'!$I$28,0,10*ROW('Sanitation Data'!I158))="","",OFFSET('Sanitation Data'!$I$28,0,10*ROW('Sanitation Data'!I158)))</f>
        <v/>
      </c>
      <c r="DK164" s="297" t="str">
        <f ca="true">+IF(OFFSET('Sanitation Data'!$I$29,0,10*ROW('Sanitation Data'!I158))="","",OFFSET('Sanitation Data'!$I$29,0,10*ROW('Sanitation Data'!I158)))</f>
        <v/>
      </c>
      <c r="DL164" s="297" t="str">
        <f ca="true">+IF(OFFSET('Sanitation Data'!$I$30,0,10*ROW('Sanitation Data'!I158))="","",OFFSET('Sanitation Data'!$I$30,0,10*ROW('Sanitation Data'!I158)))</f>
        <v/>
      </c>
      <c r="DM164" s="297" t="str">
        <f ca="true">+IF(OFFSET('Sanitation Data'!$I$31,0,10*ROW('Sanitation Data'!I158))="","",OFFSET('Sanitation Data'!$I$31,0,10*ROW('Sanitation Data'!I158)))</f>
        <v/>
      </c>
      <c r="DN164" s="297" t="str">
        <f ca="true">+IF(OFFSET('Sanitation Data'!$I$32,0,10*ROW('Sanitation Data'!I158))="","",OFFSET('Sanitation Data'!$I$32,0,10*ROW('Sanitation Data'!I158)))</f>
        <v/>
      </c>
      <c r="DO164" s="297" t="str">
        <f ca="true">+IF(OFFSET('Hygiene Data'!$D$11,0,10*ROW('Hygiene Data'!D158))="","",OFFSET('Hygiene Data'!$D$11,0,10*ROW('Hygiene Data'!D158)))</f>
        <v/>
      </c>
      <c r="DP164" s="297" t="str">
        <f ca="true">+IF(OFFSET('Hygiene Data'!$D$12,0,10*ROW('Hygiene Data'!D158))="","",OFFSET('Hygiene Data'!$D$12,0,10*ROW('Hygiene Data'!D158)))</f>
        <v/>
      </c>
      <c r="DQ164" s="297" t="str">
        <f ca="true">+IF(OFFSET('Hygiene Data'!$D$13,0,10*ROW('Hygiene Data'!D158))="","",OFFSET('Hygiene Data'!$D$13,0,10*ROW('Hygiene Data'!D158)))</f>
        <v/>
      </c>
      <c r="DR164" s="297" t="str">
        <f ca="true">+IF(OFFSET('Hygiene Data'!$E$11,0,10*ROW('Hygiene Data'!E158))="","",OFFSET('Hygiene Data'!$E$11,0,10*ROW('Hygiene Data'!E158)))</f>
        <v/>
      </c>
      <c r="DS164" s="297" t="str">
        <f ca="true">+IF(OFFSET('Hygiene Data'!$E$12,0,10*ROW('Hygiene Data'!E158))="","",OFFSET('Hygiene Data'!$E$12,0,10*ROW('Hygiene Data'!E158)))</f>
        <v/>
      </c>
      <c r="DT164" s="297" t="str">
        <f ca="true">+IF(OFFSET('Hygiene Data'!$E$13,0,10*ROW('Hygiene Data'!E158))="","",OFFSET('Hygiene Data'!$E$13,0,10*ROW('Hygiene Data'!E158)))</f>
        <v/>
      </c>
      <c r="DU164" s="297" t="str">
        <f ca="true">+IF(OFFSET('Hygiene Data'!$F$11,0,10*ROW('Hygiene Data'!F158))="","",OFFSET('Hygiene Data'!$F$11,0,10*ROW('Hygiene Data'!F158)))</f>
        <v/>
      </c>
      <c r="DV164" s="297" t="str">
        <f ca="true">+IF(OFFSET('Hygiene Data'!$F$12,0,10*ROW('Hygiene Data'!F158))="","",OFFSET('Hygiene Data'!$F$12,0,10*ROW('Hygiene Data'!F158)))</f>
        <v/>
      </c>
      <c r="DW164" s="297" t="str">
        <f ca="true">+IF(OFFSET('Hygiene Data'!$F$13,0,10*ROW('Hygiene Data'!F158))="","",OFFSET('Hygiene Data'!$F$13,0,10*ROW('Hygiene Data'!F158)))</f>
        <v/>
      </c>
      <c r="DX164" s="297" t="str">
        <f ca="true">+IF(OFFSET('Hygiene Data'!$G$11,0,10*ROW('Hygiene Data'!G158))="","",OFFSET('Hygiene Data'!$G$11,0,10*ROW('Hygiene Data'!G158)))</f>
        <v/>
      </c>
      <c r="DY164" s="297" t="str">
        <f ca="true">+IF(OFFSET('Hygiene Data'!$G$12,0,10*ROW('Hygiene Data'!G158))="","",OFFSET('Hygiene Data'!$G$12,0,10*ROW('Hygiene Data'!G158)))</f>
        <v/>
      </c>
      <c r="DZ164" s="297" t="str">
        <f ca="true">+IF(OFFSET('Hygiene Data'!$G$13,0,10*ROW('Hygiene Data'!G158))="","",OFFSET('Hygiene Data'!$G$13,0,10*ROW('Hygiene Data'!G158)))</f>
        <v/>
      </c>
      <c r="EA164" s="297" t="str">
        <f ca="true">+IF(OFFSET('Hygiene Data'!$H$11,0,10*ROW('Hygiene Data'!H158))="","",OFFSET('Hygiene Data'!$H$11,0,10*ROW('Hygiene Data'!H158)))</f>
        <v/>
      </c>
      <c r="EB164" s="297" t="str">
        <f ca="true">+IF(OFFSET('Hygiene Data'!$H$12,0,10*ROW('Hygiene Data'!H158))="","",OFFSET('Hygiene Data'!$H$12,0,10*ROW('Hygiene Data'!H158)))</f>
        <v/>
      </c>
      <c r="EC164" s="297" t="str">
        <f ca="true">+IF(OFFSET('Hygiene Data'!$H$13,0,10*ROW('Hygiene Data'!H158))="","",OFFSET('Hygiene Data'!$H$13,0,10*ROW('Hygiene Data'!H158)))</f>
        <v/>
      </c>
      <c r="ED164" s="297" t="str">
        <f ca="true">+IF(OFFSET('Hygiene Data'!$I$11,0,10*ROW('Hygiene Data'!I158))="","",OFFSET('Hygiene Data'!$I$11,0,10*ROW('Hygiene Data'!I158)))</f>
        <v/>
      </c>
      <c r="EE164" s="297" t="str">
        <f ca="true">+IF(OFFSET('Hygiene Data'!$I$12,0,10*ROW('Hygiene Data'!I158))="","",OFFSET('Hygiene Data'!$I$12,0,10*ROW('Hygiene Data'!I158)))</f>
        <v/>
      </c>
      <c r="EF164" s="297"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53"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97"/>
      <c r="BS165" s="297" t="str">
        <f ca="true">+IF(OFFSET('Water Data'!$D$27,0,10*ROW('Water Data'!D159))="","",OFFSET('Water Data'!$D$27,0,10*ROW('Water Data'!D159)))</f>
        <v/>
      </c>
      <c r="BT165" s="297" t="str">
        <f ca="true">+IF(OFFSET('Water Data'!$D$28,0,10*ROW('Water Data'!D159))="","",OFFSET('Water Data'!$D$28,0,10*ROW('Water Data'!D159)))</f>
        <v/>
      </c>
      <c r="BU165" s="297" t="str">
        <f ca="true">+IF(OFFSET('Water Data'!$D$29,0,10*ROW('Water Data'!D159))="","",OFFSET('Water Data'!$D$29,0,10*ROW('Water Data'!D159)))</f>
        <v/>
      </c>
      <c r="BV165" s="297" t="str">
        <f ca="true">+IF(OFFSET('Water Data'!$E$27,0,10*ROW('Water Data'!E159))="","",OFFSET('Water Data'!$E$27,0,10*ROW('Water Data'!E159)))</f>
        <v/>
      </c>
      <c r="BW165" s="297" t="str">
        <f ca="true">+IF(OFFSET('Water Data'!$E$28,0,10*ROW('Water Data'!E159))="","",OFFSET('Water Data'!$E$28,0,10*ROW('Water Data'!E159)))</f>
        <v/>
      </c>
      <c r="BX165" s="297" t="str">
        <f ca="true">+IF(OFFSET('Water Data'!$E$29,0,10*ROW('Water Data'!E159))="","",OFFSET('Water Data'!$E$29,0,10*ROW('Water Data'!E159)))</f>
        <v/>
      </c>
      <c r="BY165" s="297" t="str">
        <f ca="true">+IF(OFFSET('Water Data'!$F$27,0,10*ROW('Water Data'!F159))="","",OFFSET('Water Data'!$F$27,0,10*ROW('Water Data'!F159)))</f>
        <v/>
      </c>
      <c r="BZ165" s="297" t="str">
        <f ca="true">+IF(OFFSET('Water Data'!$F$28,0,10*ROW('Water Data'!F159))="","",OFFSET('Water Data'!$F$28,0,10*ROW('Water Data'!F159)))</f>
        <v/>
      </c>
      <c r="CA165" s="297" t="str">
        <f ca="true">+IF(OFFSET('Water Data'!$F$29,0,10*ROW('Water Data'!F159))="","",OFFSET('Water Data'!$F$29,0,10*ROW('Water Data'!F159)))</f>
        <v/>
      </c>
      <c r="CB165" s="297" t="str">
        <f ca="true">+IF(OFFSET('Water Data'!$G$27,0,10*ROW('Water Data'!G159))="","",OFFSET('Water Data'!$G$27,0,10*ROW('Water Data'!G159)))</f>
        <v/>
      </c>
      <c r="CC165" s="297" t="str">
        <f ca="true">+IF(OFFSET('Water Data'!$G$28,0,10*ROW('Water Data'!G159))="","",OFFSET('Water Data'!$G$28,0,10*ROW('Water Data'!G159)))</f>
        <v/>
      </c>
      <c r="CD165" s="297" t="str">
        <f ca="true">+IF(OFFSET('Water Data'!$G$29,0,10*ROW('Water Data'!G159))="","",OFFSET('Water Data'!$G$29,0,10*ROW('Water Data'!G159)))</f>
        <v/>
      </c>
      <c r="CE165" s="297" t="str">
        <f ca="true">+IF(OFFSET('Water Data'!$H$27,0,10*ROW('Water Data'!H159))="","",OFFSET('Water Data'!$H$27,0,10*ROW('Water Data'!H159)))</f>
        <v/>
      </c>
      <c r="CF165" s="297" t="str">
        <f ca="true">+IF(OFFSET('Water Data'!$H$28,0,10*ROW('Water Data'!H159))="","",OFFSET('Water Data'!$H$28,0,10*ROW('Water Data'!H159)))</f>
        <v/>
      </c>
      <c r="CG165" s="297" t="str">
        <f ca="true">+IF(OFFSET('Water Data'!$H$29,0,10*ROW('Water Data'!H159))="","",OFFSET('Water Data'!$H$29,0,10*ROW('Water Data'!H159)))</f>
        <v/>
      </c>
      <c r="CH165" s="297" t="str">
        <f ca="true">+IF(OFFSET('Water Data'!$I$27,0,10*ROW('Water Data'!I159))="","",OFFSET('Water Data'!$I$27,0,10*ROW('Water Data'!I159)))</f>
        <v/>
      </c>
      <c r="CI165" s="297" t="str">
        <f ca="true">+IF(OFFSET('Water Data'!$I$28,0,10*ROW('Water Data'!I159))="","",OFFSET('Water Data'!$I$28,0,10*ROW('Water Data'!I159)))</f>
        <v/>
      </c>
      <c r="CJ165" s="297" t="str">
        <f ca="true">+IF(OFFSET('Water Data'!$I$29,0,10*ROW('Water Data'!I159))="","",OFFSET('Water Data'!$I$29,0,10*ROW('Water Data'!I159)))</f>
        <v/>
      </c>
      <c r="CK165" s="297" t="str">
        <f ca="true">+IF(OFFSET('Sanitation Data'!$D$28,0,10*ROW('Sanitation Data'!D159))="","",OFFSET('Sanitation Data'!$D$28,0,10*ROW('Sanitation Data'!D159)))</f>
        <v/>
      </c>
      <c r="CL165" s="297" t="str">
        <f ca="true">+IF(OFFSET('Sanitation Data'!$D$29,0,10*ROW('Sanitation Data'!D159))="","",OFFSET('Sanitation Data'!$D$29,0,10*ROW('Sanitation Data'!D159)))</f>
        <v/>
      </c>
      <c r="CM165" s="297" t="str">
        <f ca="true">+IF(OFFSET('Sanitation Data'!$D$30,0,10*ROW('Sanitation Data'!D159))="","",OFFSET('Sanitation Data'!$D$30,0,10*ROW('Sanitation Data'!D159)))</f>
        <v/>
      </c>
      <c r="CN165" s="297" t="str">
        <f ca="true">+IF(OFFSET('Sanitation Data'!$D$31,0,10*ROW('Sanitation Data'!D159))="","",OFFSET('Sanitation Data'!$D$31,0,10*ROW('Sanitation Data'!D159)))</f>
        <v/>
      </c>
      <c r="CO165" s="297" t="str">
        <f ca="true">+IF(OFFSET('Sanitation Data'!$D$32,0,10*ROW('Sanitation Data'!D159))="","",OFFSET('Sanitation Data'!$D$32,0,10*ROW('Sanitation Data'!D159)))</f>
        <v/>
      </c>
      <c r="CP165" s="297" t="str">
        <f ca="true">+IF(OFFSET('Sanitation Data'!$E$28,0,10*ROW('Sanitation Data'!E159))="","",OFFSET('Sanitation Data'!$E$28,0,10*ROW('Sanitation Data'!E159)))</f>
        <v/>
      </c>
      <c r="CQ165" s="297" t="str">
        <f ca="true">+IF(OFFSET('Sanitation Data'!$E$29,0,10*ROW('Sanitation Data'!E159))="","",OFFSET('Sanitation Data'!$E$29,0,10*ROW('Sanitation Data'!E159)))</f>
        <v/>
      </c>
      <c r="CR165" s="297" t="str">
        <f ca="true">+IF(OFFSET('Sanitation Data'!$E$30,0,10*ROW('Sanitation Data'!E159))="","",OFFSET('Sanitation Data'!$E$30,0,10*ROW('Sanitation Data'!E159)))</f>
        <v/>
      </c>
      <c r="CS165" s="297" t="str">
        <f ca="true">+IF(OFFSET('Sanitation Data'!$E$31,0,10*ROW('Sanitation Data'!E159))="","",OFFSET('Sanitation Data'!$E$31,0,10*ROW('Sanitation Data'!E159)))</f>
        <v/>
      </c>
      <c r="CT165" s="297" t="str">
        <f ca="true">+IF(OFFSET('Sanitation Data'!$E$32,0,10*ROW('Sanitation Data'!E159))="","",OFFSET('Sanitation Data'!$E$32,0,10*ROW('Sanitation Data'!E159)))</f>
        <v/>
      </c>
      <c r="CU165" s="297" t="str">
        <f ca="true">+IF(OFFSET('Sanitation Data'!$F$28,0,10*ROW('Sanitation Data'!F159))="","",OFFSET('Sanitation Data'!$F$28,0,10*ROW('Sanitation Data'!F159)))</f>
        <v/>
      </c>
      <c r="CV165" s="297" t="str">
        <f ca="true">+IF(OFFSET('Sanitation Data'!$F$29,0,10*ROW('Sanitation Data'!F159))="","",OFFSET('Sanitation Data'!$F$29,0,10*ROW('Sanitation Data'!F159)))</f>
        <v/>
      </c>
      <c r="CW165" s="297" t="str">
        <f ca="true">+IF(OFFSET('Sanitation Data'!$F$30,0,10*ROW('Sanitation Data'!F159))="","",OFFSET('Sanitation Data'!$F$30,0,10*ROW('Sanitation Data'!F159)))</f>
        <v/>
      </c>
      <c r="CX165" s="297" t="str">
        <f ca="true">+IF(OFFSET('Sanitation Data'!$F$31,0,10*ROW('Sanitation Data'!F159))="","",OFFSET('Sanitation Data'!$F$31,0,10*ROW('Sanitation Data'!F159)))</f>
        <v/>
      </c>
      <c r="CY165" s="297" t="str">
        <f ca="true">+IF(OFFSET('Sanitation Data'!$F$32,0,10*ROW('Sanitation Data'!F159))="","",OFFSET('Sanitation Data'!$F$32,0,10*ROW('Sanitation Data'!F159)))</f>
        <v/>
      </c>
      <c r="CZ165" s="297" t="str">
        <f ca="true">+IF(OFFSET('Sanitation Data'!$G$28,0,10*ROW('Sanitation Data'!G159))="","",OFFSET('Sanitation Data'!$G$28,0,10*ROW('Sanitation Data'!G159)))</f>
        <v/>
      </c>
      <c r="DA165" s="297" t="str">
        <f ca="true">+IF(OFFSET('Sanitation Data'!$G$29,0,10*ROW('Sanitation Data'!G159))="","",OFFSET('Sanitation Data'!$G$29,0,10*ROW('Sanitation Data'!G159)))</f>
        <v/>
      </c>
      <c r="DB165" s="297" t="str">
        <f ca="true">+IF(OFFSET('Sanitation Data'!$G$30,0,10*ROW('Sanitation Data'!G159))="","",OFFSET('Sanitation Data'!$G$30,0,10*ROW('Sanitation Data'!G159)))</f>
        <v/>
      </c>
      <c r="DC165" s="297" t="str">
        <f ca="true">+IF(OFFSET('Sanitation Data'!$G$31,0,10*ROW('Sanitation Data'!G159))="","",OFFSET('Sanitation Data'!$G$31,0,10*ROW('Sanitation Data'!G159)))</f>
        <v/>
      </c>
      <c r="DD165" s="297" t="str">
        <f ca="true">+IF(OFFSET('Sanitation Data'!$G$32,0,10*ROW('Sanitation Data'!G159))="","",OFFSET('Sanitation Data'!$G$32,0,10*ROW('Sanitation Data'!G159)))</f>
        <v/>
      </c>
      <c r="DE165" s="297" t="str">
        <f ca="true">+IF(OFFSET('Sanitation Data'!$H$28,0,10*ROW('Sanitation Data'!H159))="","",OFFSET('Sanitation Data'!$H$28,0,10*ROW('Sanitation Data'!H159)))</f>
        <v/>
      </c>
      <c r="DF165" s="297" t="str">
        <f ca="true">+IF(OFFSET('Sanitation Data'!$H$29,0,10*ROW('Sanitation Data'!H159))="","",OFFSET('Sanitation Data'!$H$29,0,10*ROW('Sanitation Data'!H159)))</f>
        <v/>
      </c>
      <c r="DG165" s="297" t="str">
        <f ca="true">+IF(OFFSET('Sanitation Data'!$H$30,0,10*ROW('Sanitation Data'!H159))="","",OFFSET('Sanitation Data'!$H$30,0,10*ROW('Sanitation Data'!H159)))</f>
        <v/>
      </c>
      <c r="DH165" s="297" t="str">
        <f ca="true">+IF(OFFSET('Sanitation Data'!$H$31,0,10*ROW('Sanitation Data'!H159))="","",OFFSET('Sanitation Data'!$H$31,0,10*ROW('Sanitation Data'!H159)))</f>
        <v/>
      </c>
      <c r="DI165" s="297" t="str">
        <f ca="true">+IF(OFFSET('Sanitation Data'!$H$32,0,10*ROW('Sanitation Data'!H159))="","",OFFSET('Sanitation Data'!$H$32,0,10*ROW('Sanitation Data'!H159)))</f>
        <v/>
      </c>
      <c r="DJ165" s="297" t="str">
        <f ca="true">+IF(OFFSET('Sanitation Data'!$I$28,0,10*ROW('Sanitation Data'!I159))="","",OFFSET('Sanitation Data'!$I$28,0,10*ROW('Sanitation Data'!I159)))</f>
        <v/>
      </c>
      <c r="DK165" s="297" t="str">
        <f ca="true">+IF(OFFSET('Sanitation Data'!$I$29,0,10*ROW('Sanitation Data'!I159))="","",OFFSET('Sanitation Data'!$I$29,0,10*ROW('Sanitation Data'!I159)))</f>
        <v/>
      </c>
      <c r="DL165" s="297" t="str">
        <f ca="true">+IF(OFFSET('Sanitation Data'!$I$30,0,10*ROW('Sanitation Data'!I159))="","",OFFSET('Sanitation Data'!$I$30,0,10*ROW('Sanitation Data'!I159)))</f>
        <v/>
      </c>
      <c r="DM165" s="297" t="str">
        <f ca="true">+IF(OFFSET('Sanitation Data'!$I$31,0,10*ROW('Sanitation Data'!I159))="","",OFFSET('Sanitation Data'!$I$31,0,10*ROW('Sanitation Data'!I159)))</f>
        <v/>
      </c>
      <c r="DN165" s="297" t="str">
        <f ca="true">+IF(OFFSET('Sanitation Data'!$I$32,0,10*ROW('Sanitation Data'!I159))="","",OFFSET('Sanitation Data'!$I$32,0,10*ROW('Sanitation Data'!I159)))</f>
        <v/>
      </c>
      <c r="DO165" s="297" t="str">
        <f ca="true">+IF(OFFSET('Hygiene Data'!$D$11,0,10*ROW('Hygiene Data'!D159))="","",OFFSET('Hygiene Data'!$D$11,0,10*ROW('Hygiene Data'!D159)))</f>
        <v/>
      </c>
      <c r="DP165" s="297" t="str">
        <f ca="true">+IF(OFFSET('Hygiene Data'!$D$12,0,10*ROW('Hygiene Data'!D159))="","",OFFSET('Hygiene Data'!$D$12,0,10*ROW('Hygiene Data'!D159)))</f>
        <v/>
      </c>
      <c r="DQ165" s="297" t="str">
        <f ca="true">+IF(OFFSET('Hygiene Data'!$D$13,0,10*ROW('Hygiene Data'!D159))="","",OFFSET('Hygiene Data'!$D$13,0,10*ROW('Hygiene Data'!D159)))</f>
        <v/>
      </c>
      <c r="DR165" s="297" t="str">
        <f ca="true">+IF(OFFSET('Hygiene Data'!$E$11,0,10*ROW('Hygiene Data'!E159))="","",OFFSET('Hygiene Data'!$E$11,0,10*ROW('Hygiene Data'!E159)))</f>
        <v/>
      </c>
      <c r="DS165" s="297" t="str">
        <f ca="true">+IF(OFFSET('Hygiene Data'!$E$12,0,10*ROW('Hygiene Data'!E159))="","",OFFSET('Hygiene Data'!$E$12,0,10*ROW('Hygiene Data'!E159)))</f>
        <v/>
      </c>
      <c r="DT165" s="297" t="str">
        <f ca="true">+IF(OFFSET('Hygiene Data'!$E$13,0,10*ROW('Hygiene Data'!E159))="","",OFFSET('Hygiene Data'!$E$13,0,10*ROW('Hygiene Data'!E159)))</f>
        <v/>
      </c>
      <c r="DU165" s="297" t="str">
        <f ca="true">+IF(OFFSET('Hygiene Data'!$F$11,0,10*ROW('Hygiene Data'!F159))="","",OFFSET('Hygiene Data'!$F$11,0,10*ROW('Hygiene Data'!F159)))</f>
        <v/>
      </c>
      <c r="DV165" s="297" t="str">
        <f ca="true">+IF(OFFSET('Hygiene Data'!$F$12,0,10*ROW('Hygiene Data'!F159))="","",OFFSET('Hygiene Data'!$F$12,0,10*ROW('Hygiene Data'!F159)))</f>
        <v/>
      </c>
      <c r="DW165" s="297" t="str">
        <f ca="true">+IF(OFFSET('Hygiene Data'!$F$13,0,10*ROW('Hygiene Data'!F159))="","",OFFSET('Hygiene Data'!$F$13,0,10*ROW('Hygiene Data'!F159)))</f>
        <v/>
      </c>
      <c r="DX165" s="297" t="str">
        <f ca="true">+IF(OFFSET('Hygiene Data'!$G$11,0,10*ROW('Hygiene Data'!G159))="","",OFFSET('Hygiene Data'!$G$11,0,10*ROW('Hygiene Data'!G159)))</f>
        <v/>
      </c>
      <c r="DY165" s="297" t="str">
        <f ca="true">+IF(OFFSET('Hygiene Data'!$G$12,0,10*ROW('Hygiene Data'!G159))="","",OFFSET('Hygiene Data'!$G$12,0,10*ROW('Hygiene Data'!G159)))</f>
        <v/>
      </c>
      <c r="DZ165" s="297" t="str">
        <f ca="true">+IF(OFFSET('Hygiene Data'!$G$13,0,10*ROW('Hygiene Data'!G159))="","",OFFSET('Hygiene Data'!$G$13,0,10*ROW('Hygiene Data'!G159)))</f>
        <v/>
      </c>
      <c r="EA165" s="297" t="str">
        <f ca="true">+IF(OFFSET('Hygiene Data'!$H$11,0,10*ROW('Hygiene Data'!H159))="","",OFFSET('Hygiene Data'!$H$11,0,10*ROW('Hygiene Data'!H159)))</f>
        <v/>
      </c>
      <c r="EB165" s="297" t="str">
        <f ca="true">+IF(OFFSET('Hygiene Data'!$H$12,0,10*ROW('Hygiene Data'!H159))="","",OFFSET('Hygiene Data'!$H$12,0,10*ROW('Hygiene Data'!H159)))</f>
        <v/>
      </c>
      <c r="EC165" s="297" t="str">
        <f ca="true">+IF(OFFSET('Hygiene Data'!$H$13,0,10*ROW('Hygiene Data'!H159))="","",OFFSET('Hygiene Data'!$H$13,0,10*ROW('Hygiene Data'!H159)))</f>
        <v/>
      </c>
      <c r="ED165" s="297" t="str">
        <f ca="true">+IF(OFFSET('Hygiene Data'!$I$11,0,10*ROW('Hygiene Data'!I159))="","",OFFSET('Hygiene Data'!$I$11,0,10*ROW('Hygiene Data'!I159)))</f>
        <v/>
      </c>
      <c r="EE165" s="297" t="str">
        <f ca="true">+IF(OFFSET('Hygiene Data'!$I$12,0,10*ROW('Hygiene Data'!I159))="","",OFFSET('Hygiene Data'!$I$12,0,10*ROW('Hygiene Data'!I159)))</f>
        <v/>
      </c>
      <c r="EF165" s="297"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53"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97"/>
      <c r="BS166" s="297" t="str">
        <f ca="true">+IF(OFFSET('Water Data'!$D$27,0,10*ROW('Water Data'!D160))="","",OFFSET('Water Data'!$D$27,0,10*ROW('Water Data'!D160)))</f>
        <v/>
      </c>
      <c r="BT166" s="297" t="str">
        <f ca="true">+IF(OFFSET('Water Data'!$D$28,0,10*ROW('Water Data'!D160))="","",OFFSET('Water Data'!$D$28,0,10*ROW('Water Data'!D160)))</f>
        <v/>
      </c>
      <c r="BU166" s="297" t="str">
        <f ca="true">+IF(OFFSET('Water Data'!$D$29,0,10*ROW('Water Data'!D160))="","",OFFSET('Water Data'!$D$29,0,10*ROW('Water Data'!D160)))</f>
        <v/>
      </c>
      <c r="BV166" s="297" t="str">
        <f ca="true">+IF(OFFSET('Water Data'!$E$27,0,10*ROW('Water Data'!E160))="","",OFFSET('Water Data'!$E$27,0,10*ROW('Water Data'!E160)))</f>
        <v/>
      </c>
      <c r="BW166" s="297" t="str">
        <f ca="true">+IF(OFFSET('Water Data'!$E$28,0,10*ROW('Water Data'!E160))="","",OFFSET('Water Data'!$E$28,0,10*ROW('Water Data'!E160)))</f>
        <v/>
      </c>
      <c r="BX166" s="297" t="str">
        <f ca="true">+IF(OFFSET('Water Data'!$E$29,0,10*ROW('Water Data'!E160))="","",OFFSET('Water Data'!$E$29,0,10*ROW('Water Data'!E160)))</f>
        <v/>
      </c>
      <c r="BY166" s="297" t="str">
        <f ca="true">+IF(OFFSET('Water Data'!$F$27,0,10*ROW('Water Data'!F160))="","",OFFSET('Water Data'!$F$27,0,10*ROW('Water Data'!F160)))</f>
        <v/>
      </c>
      <c r="BZ166" s="297" t="str">
        <f ca="true">+IF(OFFSET('Water Data'!$F$28,0,10*ROW('Water Data'!F160))="","",OFFSET('Water Data'!$F$28,0,10*ROW('Water Data'!F160)))</f>
        <v/>
      </c>
      <c r="CA166" s="297" t="str">
        <f ca="true">+IF(OFFSET('Water Data'!$F$29,0,10*ROW('Water Data'!F160))="","",OFFSET('Water Data'!$F$29,0,10*ROW('Water Data'!F160)))</f>
        <v/>
      </c>
      <c r="CB166" s="297" t="str">
        <f ca="true">+IF(OFFSET('Water Data'!$G$27,0,10*ROW('Water Data'!G160))="","",OFFSET('Water Data'!$G$27,0,10*ROW('Water Data'!G160)))</f>
        <v/>
      </c>
      <c r="CC166" s="297" t="str">
        <f ca="true">+IF(OFFSET('Water Data'!$G$28,0,10*ROW('Water Data'!G160))="","",OFFSET('Water Data'!$G$28,0,10*ROW('Water Data'!G160)))</f>
        <v/>
      </c>
      <c r="CD166" s="297" t="str">
        <f ca="true">+IF(OFFSET('Water Data'!$G$29,0,10*ROW('Water Data'!G160))="","",OFFSET('Water Data'!$G$29,0,10*ROW('Water Data'!G160)))</f>
        <v/>
      </c>
      <c r="CE166" s="297" t="str">
        <f ca="true">+IF(OFFSET('Water Data'!$H$27,0,10*ROW('Water Data'!H160))="","",OFFSET('Water Data'!$H$27,0,10*ROW('Water Data'!H160)))</f>
        <v/>
      </c>
      <c r="CF166" s="297" t="str">
        <f ca="true">+IF(OFFSET('Water Data'!$H$28,0,10*ROW('Water Data'!H160))="","",OFFSET('Water Data'!$H$28,0,10*ROW('Water Data'!H160)))</f>
        <v/>
      </c>
      <c r="CG166" s="297" t="str">
        <f ca="true">+IF(OFFSET('Water Data'!$H$29,0,10*ROW('Water Data'!H160))="","",OFFSET('Water Data'!$H$29,0,10*ROW('Water Data'!H160)))</f>
        <v/>
      </c>
      <c r="CH166" s="297" t="str">
        <f ca="true">+IF(OFFSET('Water Data'!$I$27,0,10*ROW('Water Data'!I160))="","",OFFSET('Water Data'!$I$27,0,10*ROW('Water Data'!I160)))</f>
        <v/>
      </c>
      <c r="CI166" s="297" t="str">
        <f ca="true">+IF(OFFSET('Water Data'!$I$28,0,10*ROW('Water Data'!I160))="","",OFFSET('Water Data'!$I$28,0,10*ROW('Water Data'!I160)))</f>
        <v/>
      </c>
      <c r="CJ166" s="297" t="str">
        <f ca="true">+IF(OFFSET('Water Data'!$I$29,0,10*ROW('Water Data'!I160))="","",OFFSET('Water Data'!$I$29,0,10*ROW('Water Data'!I160)))</f>
        <v/>
      </c>
      <c r="CK166" s="297" t="str">
        <f ca="true">+IF(OFFSET('Sanitation Data'!$D$28,0,10*ROW('Sanitation Data'!D160))="","",OFFSET('Sanitation Data'!$D$28,0,10*ROW('Sanitation Data'!D160)))</f>
        <v/>
      </c>
      <c r="CL166" s="297" t="str">
        <f ca="true">+IF(OFFSET('Sanitation Data'!$D$29,0,10*ROW('Sanitation Data'!D160))="","",OFFSET('Sanitation Data'!$D$29,0,10*ROW('Sanitation Data'!D160)))</f>
        <v/>
      </c>
      <c r="CM166" s="297" t="str">
        <f ca="true">+IF(OFFSET('Sanitation Data'!$D$30,0,10*ROW('Sanitation Data'!D160))="","",OFFSET('Sanitation Data'!$D$30,0,10*ROW('Sanitation Data'!D160)))</f>
        <v/>
      </c>
      <c r="CN166" s="297" t="str">
        <f ca="true">+IF(OFFSET('Sanitation Data'!$D$31,0,10*ROW('Sanitation Data'!D160))="","",OFFSET('Sanitation Data'!$D$31,0,10*ROW('Sanitation Data'!D160)))</f>
        <v/>
      </c>
      <c r="CO166" s="297" t="str">
        <f ca="true">+IF(OFFSET('Sanitation Data'!$D$32,0,10*ROW('Sanitation Data'!D160))="","",OFFSET('Sanitation Data'!$D$32,0,10*ROW('Sanitation Data'!D160)))</f>
        <v/>
      </c>
      <c r="CP166" s="297" t="str">
        <f ca="true">+IF(OFFSET('Sanitation Data'!$E$28,0,10*ROW('Sanitation Data'!E160))="","",OFFSET('Sanitation Data'!$E$28,0,10*ROW('Sanitation Data'!E160)))</f>
        <v/>
      </c>
      <c r="CQ166" s="297" t="str">
        <f ca="true">+IF(OFFSET('Sanitation Data'!$E$29,0,10*ROW('Sanitation Data'!E160))="","",OFFSET('Sanitation Data'!$E$29,0,10*ROW('Sanitation Data'!E160)))</f>
        <v/>
      </c>
      <c r="CR166" s="297" t="str">
        <f ca="true">+IF(OFFSET('Sanitation Data'!$E$30,0,10*ROW('Sanitation Data'!E160))="","",OFFSET('Sanitation Data'!$E$30,0,10*ROW('Sanitation Data'!E160)))</f>
        <v/>
      </c>
      <c r="CS166" s="297" t="str">
        <f ca="true">+IF(OFFSET('Sanitation Data'!$E$31,0,10*ROW('Sanitation Data'!E160))="","",OFFSET('Sanitation Data'!$E$31,0,10*ROW('Sanitation Data'!E160)))</f>
        <v/>
      </c>
      <c r="CT166" s="297" t="str">
        <f ca="true">+IF(OFFSET('Sanitation Data'!$E$32,0,10*ROW('Sanitation Data'!E160))="","",OFFSET('Sanitation Data'!$E$32,0,10*ROW('Sanitation Data'!E160)))</f>
        <v/>
      </c>
      <c r="CU166" s="297" t="str">
        <f ca="true">+IF(OFFSET('Sanitation Data'!$F$28,0,10*ROW('Sanitation Data'!F160))="","",OFFSET('Sanitation Data'!$F$28,0,10*ROW('Sanitation Data'!F160)))</f>
        <v/>
      </c>
      <c r="CV166" s="297" t="str">
        <f ca="true">+IF(OFFSET('Sanitation Data'!$F$29,0,10*ROW('Sanitation Data'!F160))="","",OFFSET('Sanitation Data'!$F$29,0,10*ROW('Sanitation Data'!F160)))</f>
        <v/>
      </c>
      <c r="CW166" s="297" t="str">
        <f ca="true">+IF(OFFSET('Sanitation Data'!$F$30,0,10*ROW('Sanitation Data'!F160))="","",OFFSET('Sanitation Data'!$F$30,0,10*ROW('Sanitation Data'!F160)))</f>
        <v/>
      </c>
      <c r="CX166" s="297" t="str">
        <f ca="true">+IF(OFFSET('Sanitation Data'!$F$31,0,10*ROW('Sanitation Data'!F160))="","",OFFSET('Sanitation Data'!$F$31,0,10*ROW('Sanitation Data'!F160)))</f>
        <v/>
      </c>
      <c r="CY166" s="297" t="str">
        <f ca="true">+IF(OFFSET('Sanitation Data'!$F$32,0,10*ROW('Sanitation Data'!F160))="","",OFFSET('Sanitation Data'!$F$32,0,10*ROW('Sanitation Data'!F160)))</f>
        <v/>
      </c>
      <c r="CZ166" s="297" t="str">
        <f ca="true">+IF(OFFSET('Sanitation Data'!$G$28,0,10*ROW('Sanitation Data'!G160))="","",OFFSET('Sanitation Data'!$G$28,0,10*ROW('Sanitation Data'!G160)))</f>
        <v/>
      </c>
      <c r="DA166" s="297" t="str">
        <f ca="true">+IF(OFFSET('Sanitation Data'!$G$29,0,10*ROW('Sanitation Data'!G160))="","",OFFSET('Sanitation Data'!$G$29,0,10*ROW('Sanitation Data'!G160)))</f>
        <v/>
      </c>
      <c r="DB166" s="297" t="str">
        <f ca="true">+IF(OFFSET('Sanitation Data'!$G$30,0,10*ROW('Sanitation Data'!G160))="","",OFFSET('Sanitation Data'!$G$30,0,10*ROW('Sanitation Data'!G160)))</f>
        <v/>
      </c>
      <c r="DC166" s="297" t="str">
        <f ca="true">+IF(OFFSET('Sanitation Data'!$G$31,0,10*ROW('Sanitation Data'!G160))="","",OFFSET('Sanitation Data'!$G$31,0,10*ROW('Sanitation Data'!G160)))</f>
        <v/>
      </c>
      <c r="DD166" s="297" t="str">
        <f ca="true">+IF(OFFSET('Sanitation Data'!$G$32,0,10*ROW('Sanitation Data'!G160))="","",OFFSET('Sanitation Data'!$G$32,0,10*ROW('Sanitation Data'!G160)))</f>
        <v/>
      </c>
      <c r="DE166" s="297" t="str">
        <f ca="true">+IF(OFFSET('Sanitation Data'!$H$28,0,10*ROW('Sanitation Data'!H160))="","",OFFSET('Sanitation Data'!$H$28,0,10*ROW('Sanitation Data'!H160)))</f>
        <v/>
      </c>
      <c r="DF166" s="297" t="str">
        <f ca="true">+IF(OFFSET('Sanitation Data'!$H$29,0,10*ROW('Sanitation Data'!H160))="","",OFFSET('Sanitation Data'!$H$29,0,10*ROW('Sanitation Data'!H160)))</f>
        <v/>
      </c>
      <c r="DG166" s="297" t="str">
        <f ca="true">+IF(OFFSET('Sanitation Data'!$H$30,0,10*ROW('Sanitation Data'!H160))="","",OFFSET('Sanitation Data'!$H$30,0,10*ROW('Sanitation Data'!H160)))</f>
        <v/>
      </c>
      <c r="DH166" s="297" t="str">
        <f ca="true">+IF(OFFSET('Sanitation Data'!$H$31,0,10*ROW('Sanitation Data'!H160))="","",OFFSET('Sanitation Data'!$H$31,0,10*ROW('Sanitation Data'!H160)))</f>
        <v/>
      </c>
      <c r="DI166" s="297" t="str">
        <f ca="true">+IF(OFFSET('Sanitation Data'!$H$32,0,10*ROW('Sanitation Data'!H160))="","",OFFSET('Sanitation Data'!$H$32,0,10*ROW('Sanitation Data'!H160)))</f>
        <v/>
      </c>
      <c r="DJ166" s="297" t="str">
        <f ca="true">+IF(OFFSET('Sanitation Data'!$I$28,0,10*ROW('Sanitation Data'!I160))="","",OFFSET('Sanitation Data'!$I$28,0,10*ROW('Sanitation Data'!I160)))</f>
        <v/>
      </c>
      <c r="DK166" s="297" t="str">
        <f ca="true">+IF(OFFSET('Sanitation Data'!$I$29,0,10*ROW('Sanitation Data'!I160))="","",OFFSET('Sanitation Data'!$I$29,0,10*ROW('Sanitation Data'!I160)))</f>
        <v/>
      </c>
      <c r="DL166" s="297" t="str">
        <f ca="true">+IF(OFFSET('Sanitation Data'!$I$30,0,10*ROW('Sanitation Data'!I160))="","",OFFSET('Sanitation Data'!$I$30,0,10*ROW('Sanitation Data'!I160)))</f>
        <v/>
      </c>
      <c r="DM166" s="297" t="str">
        <f ca="true">+IF(OFFSET('Sanitation Data'!$I$31,0,10*ROW('Sanitation Data'!I160))="","",OFFSET('Sanitation Data'!$I$31,0,10*ROW('Sanitation Data'!I160)))</f>
        <v/>
      </c>
      <c r="DN166" s="297" t="str">
        <f ca="true">+IF(OFFSET('Sanitation Data'!$I$32,0,10*ROW('Sanitation Data'!I160))="","",OFFSET('Sanitation Data'!$I$32,0,10*ROW('Sanitation Data'!I160)))</f>
        <v/>
      </c>
      <c r="DO166" s="297" t="str">
        <f ca="true">+IF(OFFSET('Hygiene Data'!$D$11,0,10*ROW('Hygiene Data'!D160))="","",OFFSET('Hygiene Data'!$D$11,0,10*ROW('Hygiene Data'!D160)))</f>
        <v/>
      </c>
      <c r="DP166" s="297" t="str">
        <f ca="true">+IF(OFFSET('Hygiene Data'!$D$12,0,10*ROW('Hygiene Data'!D160))="","",OFFSET('Hygiene Data'!$D$12,0,10*ROW('Hygiene Data'!D160)))</f>
        <v/>
      </c>
      <c r="DQ166" s="297" t="str">
        <f ca="true">+IF(OFFSET('Hygiene Data'!$D$13,0,10*ROW('Hygiene Data'!D160))="","",OFFSET('Hygiene Data'!$D$13,0,10*ROW('Hygiene Data'!D160)))</f>
        <v/>
      </c>
      <c r="DR166" s="297" t="str">
        <f ca="true">+IF(OFFSET('Hygiene Data'!$E$11,0,10*ROW('Hygiene Data'!E160))="","",OFFSET('Hygiene Data'!$E$11,0,10*ROW('Hygiene Data'!E160)))</f>
        <v/>
      </c>
      <c r="DS166" s="297" t="str">
        <f ca="true">+IF(OFFSET('Hygiene Data'!$E$12,0,10*ROW('Hygiene Data'!E160))="","",OFFSET('Hygiene Data'!$E$12,0,10*ROW('Hygiene Data'!E160)))</f>
        <v/>
      </c>
      <c r="DT166" s="297" t="str">
        <f ca="true">+IF(OFFSET('Hygiene Data'!$E$13,0,10*ROW('Hygiene Data'!E160))="","",OFFSET('Hygiene Data'!$E$13,0,10*ROW('Hygiene Data'!E160)))</f>
        <v/>
      </c>
      <c r="DU166" s="297" t="str">
        <f ca="true">+IF(OFFSET('Hygiene Data'!$F$11,0,10*ROW('Hygiene Data'!F160))="","",OFFSET('Hygiene Data'!$F$11,0,10*ROW('Hygiene Data'!F160)))</f>
        <v/>
      </c>
      <c r="DV166" s="297" t="str">
        <f ca="true">+IF(OFFSET('Hygiene Data'!$F$12,0,10*ROW('Hygiene Data'!F160))="","",OFFSET('Hygiene Data'!$F$12,0,10*ROW('Hygiene Data'!F160)))</f>
        <v/>
      </c>
      <c r="DW166" s="297" t="str">
        <f ca="true">+IF(OFFSET('Hygiene Data'!$F$13,0,10*ROW('Hygiene Data'!F160))="","",OFFSET('Hygiene Data'!$F$13,0,10*ROW('Hygiene Data'!F160)))</f>
        <v/>
      </c>
      <c r="DX166" s="297" t="str">
        <f ca="true">+IF(OFFSET('Hygiene Data'!$G$11,0,10*ROW('Hygiene Data'!G160))="","",OFFSET('Hygiene Data'!$G$11,0,10*ROW('Hygiene Data'!G160)))</f>
        <v/>
      </c>
      <c r="DY166" s="297" t="str">
        <f ca="true">+IF(OFFSET('Hygiene Data'!$G$12,0,10*ROW('Hygiene Data'!G160))="","",OFFSET('Hygiene Data'!$G$12,0,10*ROW('Hygiene Data'!G160)))</f>
        <v/>
      </c>
      <c r="DZ166" s="297" t="str">
        <f ca="true">+IF(OFFSET('Hygiene Data'!$G$13,0,10*ROW('Hygiene Data'!G160))="","",OFFSET('Hygiene Data'!$G$13,0,10*ROW('Hygiene Data'!G160)))</f>
        <v/>
      </c>
      <c r="EA166" s="297" t="str">
        <f ca="true">+IF(OFFSET('Hygiene Data'!$H$11,0,10*ROW('Hygiene Data'!H160))="","",OFFSET('Hygiene Data'!$H$11,0,10*ROW('Hygiene Data'!H160)))</f>
        <v/>
      </c>
      <c r="EB166" s="297" t="str">
        <f ca="true">+IF(OFFSET('Hygiene Data'!$H$12,0,10*ROW('Hygiene Data'!H160))="","",OFFSET('Hygiene Data'!$H$12,0,10*ROW('Hygiene Data'!H160)))</f>
        <v/>
      </c>
      <c r="EC166" s="297" t="str">
        <f ca="true">+IF(OFFSET('Hygiene Data'!$H$13,0,10*ROW('Hygiene Data'!H160))="","",OFFSET('Hygiene Data'!$H$13,0,10*ROW('Hygiene Data'!H160)))</f>
        <v/>
      </c>
      <c r="ED166" s="297" t="str">
        <f ca="true">+IF(OFFSET('Hygiene Data'!$I$11,0,10*ROW('Hygiene Data'!I160))="","",OFFSET('Hygiene Data'!$I$11,0,10*ROW('Hygiene Data'!I160)))</f>
        <v/>
      </c>
      <c r="EE166" s="297" t="str">
        <f ca="true">+IF(OFFSET('Hygiene Data'!$I$12,0,10*ROW('Hygiene Data'!I160))="","",OFFSET('Hygiene Data'!$I$12,0,10*ROW('Hygiene Data'!I160)))</f>
        <v/>
      </c>
      <c r="EF166" s="297"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53"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97"/>
      <c r="BS167" s="297" t="str">
        <f ca="true">+IF(OFFSET('Water Data'!$D$27,0,10*ROW('Water Data'!D161))="","",OFFSET('Water Data'!$D$27,0,10*ROW('Water Data'!D161)))</f>
        <v/>
      </c>
      <c r="BT167" s="297" t="str">
        <f ca="true">+IF(OFFSET('Water Data'!$D$28,0,10*ROW('Water Data'!D161))="","",OFFSET('Water Data'!$D$28,0,10*ROW('Water Data'!D161)))</f>
        <v/>
      </c>
      <c r="BU167" s="297" t="str">
        <f ca="true">+IF(OFFSET('Water Data'!$D$29,0,10*ROW('Water Data'!D161))="","",OFFSET('Water Data'!$D$29,0,10*ROW('Water Data'!D161)))</f>
        <v/>
      </c>
      <c r="BV167" s="297" t="str">
        <f ca="true">+IF(OFFSET('Water Data'!$E$27,0,10*ROW('Water Data'!E161))="","",OFFSET('Water Data'!$E$27,0,10*ROW('Water Data'!E161)))</f>
        <v/>
      </c>
      <c r="BW167" s="297" t="str">
        <f ca="true">+IF(OFFSET('Water Data'!$E$28,0,10*ROW('Water Data'!E161))="","",OFFSET('Water Data'!$E$28,0,10*ROW('Water Data'!E161)))</f>
        <v/>
      </c>
      <c r="BX167" s="297" t="str">
        <f ca="true">+IF(OFFSET('Water Data'!$E$29,0,10*ROW('Water Data'!E161))="","",OFFSET('Water Data'!$E$29,0,10*ROW('Water Data'!E161)))</f>
        <v/>
      </c>
      <c r="BY167" s="297" t="str">
        <f ca="true">+IF(OFFSET('Water Data'!$F$27,0,10*ROW('Water Data'!F161))="","",OFFSET('Water Data'!$F$27,0,10*ROW('Water Data'!F161)))</f>
        <v/>
      </c>
      <c r="BZ167" s="297" t="str">
        <f ca="true">+IF(OFFSET('Water Data'!$F$28,0,10*ROW('Water Data'!F161))="","",OFFSET('Water Data'!$F$28,0,10*ROW('Water Data'!F161)))</f>
        <v/>
      </c>
      <c r="CA167" s="297" t="str">
        <f ca="true">+IF(OFFSET('Water Data'!$F$29,0,10*ROW('Water Data'!F161))="","",OFFSET('Water Data'!$F$29,0,10*ROW('Water Data'!F161)))</f>
        <v/>
      </c>
      <c r="CB167" s="297" t="str">
        <f ca="true">+IF(OFFSET('Water Data'!$G$27,0,10*ROW('Water Data'!G161))="","",OFFSET('Water Data'!$G$27,0,10*ROW('Water Data'!G161)))</f>
        <v/>
      </c>
      <c r="CC167" s="297" t="str">
        <f ca="true">+IF(OFFSET('Water Data'!$G$28,0,10*ROW('Water Data'!G161))="","",OFFSET('Water Data'!$G$28,0,10*ROW('Water Data'!G161)))</f>
        <v/>
      </c>
      <c r="CD167" s="297" t="str">
        <f ca="true">+IF(OFFSET('Water Data'!$G$29,0,10*ROW('Water Data'!G161))="","",OFFSET('Water Data'!$G$29,0,10*ROW('Water Data'!G161)))</f>
        <v/>
      </c>
      <c r="CE167" s="297" t="str">
        <f ca="true">+IF(OFFSET('Water Data'!$H$27,0,10*ROW('Water Data'!H161))="","",OFFSET('Water Data'!$H$27,0,10*ROW('Water Data'!H161)))</f>
        <v/>
      </c>
      <c r="CF167" s="297" t="str">
        <f ca="true">+IF(OFFSET('Water Data'!$H$28,0,10*ROW('Water Data'!H161))="","",OFFSET('Water Data'!$H$28,0,10*ROW('Water Data'!H161)))</f>
        <v/>
      </c>
      <c r="CG167" s="297" t="str">
        <f ca="true">+IF(OFFSET('Water Data'!$H$29,0,10*ROW('Water Data'!H161))="","",OFFSET('Water Data'!$H$29,0,10*ROW('Water Data'!H161)))</f>
        <v/>
      </c>
      <c r="CH167" s="297" t="str">
        <f ca="true">+IF(OFFSET('Water Data'!$I$27,0,10*ROW('Water Data'!I161))="","",OFFSET('Water Data'!$I$27,0,10*ROW('Water Data'!I161)))</f>
        <v/>
      </c>
      <c r="CI167" s="297" t="str">
        <f ca="true">+IF(OFFSET('Water Data'!$I$28,0,10*ROW('Water Data'!I161))="","",OFFSET('Water Data'!$I$28,0,10*ROW('Water Data'!I161)))</f>
        <v/>
      </c>
      <c r="CJ167" s="297" t="str">
        <f ca="true">+IF(OFFSET('Water Data'!$I$29,0,10*ROW('Water Data'!I161))="","",OFFSET('Water Data'!$I$29,0,10*ROW('Water Data'!I161)))</f>
        <v/>
      </c>
      <c r="CK167" s="297" t="str">
        <f ca="true">+IF(OFFSET('Sanitation Data'!$D$28,0,10*ROW('Sanitation Data'!D161))="","",OFFSET('Sanitation Data'!$D$28,0,10*ROW('Sanitation Data'!D161)))</f>
        <v/>
      </c>
      <c r="CL167" s="297" t="str">
        <f ca="true">+IF(OFFSET('Sanitation Data'!$D$29,0,10*ROW('Sanitation Data'!D161))="","",OFFSET('Sanitation Data'!$D$29,0,10*ROW('Sanitation Data'!D161)))</f>
        <v/>
      </c>
      <c r="CM167" s="297" t="str">
        <f ca="true">+IF(OFFSET('Sanitation Data'!$D$30,0,10*ROW('Sanitation Data'!D161))="","",OFFSET('Sanitation Data'!$D$30,0,10*ROW('Sanitation Data'!D161)))</f>
        <v/>
      </c>
      <c r="CN167" s="297" t="str">
        <f ca="true">+IF(OFFSET('Sanitation Data'!$D$31,0,10*ROW('Sanitation Data'!D161))="","",OFFSET('Sanitation Data'!$D$31,0,10*ROW('Sanitation Data'!D161)))</f>
        <v/>
      </c>
      <c r="CO167" s="297" t="str">
        <f ca="true">+IF(OFFSET('Sanitation Data'!$D$32,0,10*ROW('Sanitation Data'!D161))="","",OFFSET('Sanitation Data'!$D$32,0,10*ROW('Sanitation Data'!D161)))</f>
        <v/>
      </c>
      <c r="CP167" s="297" t="str">
        <f ca="true">+IF(OFFSET('Sanitation Data'!$E$28,0,10*ROW('Sanitation Data'!E161))="","",OFFSET('Sanitation Data'!$E$28,0,10*ROW('Sanitation Data'!E161)))</f>
        <v/>
      </c>
      <c r="CQ167" s="297" t="str">
        <f ca="true">+IF(OFFSET('Sanitation Data'!$E$29,0,10*ROW('Sanitation Data'!E161))="","",OFFSET('Sanitation Data'!$E$29,0,10*ROW('Sanitation Data'!E161)))</f>
        <v/>
      </c>
      <c r="CR167" s="297" t="str">
        <f ca="true">+IF(OFFSET('Sanitation Data'!$E$30,0,10*ROW('Sanitation Data'!E161))="","",OFFSET('Sanitation Data'!$E$30,0,10*ROW('Sanitation Data'!E161)))</f>
        <v/>
      </c>
      <c r="CS167" s="297" t="str">
        <f ca="true">+IF(OFFSET('Sanitation Data'!$E$31,0,10*ROW('Sanitation Data'!E161))="","",OFFSET('Sanitation Data'!$E$31,0,10*ROW('Sanitation Data'!E161)))</f>
        <v/>
      </c>
      <c r="CT167" s="297" t="str">
        <f ca="true">+IF(OFFSET('Sanitation Data'!$E$32,0,10*ROW('Sanitation Data'!E161))="","",OFFSET('Sanitation Data'!$E$32,0,10*ROW('Sanitation Data'!E161)))</f>
        <v/>
      </c>
      <c r="CU167" s="297" t="str">
        <f ca="true">+IF(OFFSET('Sanitation Data'!$F$28,0,10*ROW('Sanitation Data'!F161))="","",OFFSET('Sanitation Data'!$F$28,0,10*ROW('Sanitation Data'!F161)))</f>
        <v/>
      </c>
      <c r="CV167" s="297" t="str">
        <f ca="true">+IF(OFFSET('Sanitation Data'!$F$29,0,10*ROW('Sanitation Data'!F161))="","",OFFSET('Sanitation Data'!$F$29,0,10*ROW('Sanitation Data'!F161)))</f>
        <v/>
      </c>
      <c r="CW167" s="297" t="str">
        <f ca="true">+IF(OFFSET('Sanitation Data'!$F$30,0,10*ROW('Sanitation Data'!F161))="","",OFFSET('Sanitation Data'!$F$30,0,10*ROW('Sanitation Data'!F161)))</f>
        <v/>
      </c>
      <c r="CX167" s="297" t="str">
        <f ca="true">+IF(OFFSET('Sanitation Data'!$F$31,0,10*ROW('Sanitation Data'!F161))="","",OFFSET('Sanitation Data'!$F$31,0,10*ROW('Sanitation Data'!F161)))</f>
        <v/>
      </c>
      <c r="CY167" s="297" t="str">
        <f ca="true">+IF(OFFSET('Sanitation Data'!$F$32,0,10*ROW('Sanitation Data'!F161))="","",OFFSET('Sanitation Data'!$F$32,0,10*ROW('Sanitation Data'!F161)))</f>
        <v/>
      </c>
      <c r="CZ167" s="297" t="str">
        <f ca="true">+IF(OFFSET('Sanitation Data'!$G$28,0,10*ROW('Sanitation Data'!G161))="","",OFFSET('Sanitation Data'!$G$28,0,10*ROW('Sanitation Data'!G161)))</f>
        <v/>
      </c>
      <c r="DA167" s="297" t="str">
        <f ca="true">+IF(OFFSET('Sanitation Data'!$G$29,0,10*ROW('Sanitation Data'!G161))="","",OFFSET('Sanitation Data'!$G$29,0,10*ROW('Sanitation Data'!G161)))</f>
        <v/>
      </c>
      <c r="DB167" s="297" t="str">
        <f ca="true">+IF(OFFSET('Sanitation Data'!$G$30,0,10*ROW('Sanitation Data'!G161))="","",OFFSET('Sanitation Data'!$G$30,0,10*ROW('Sanitation Data'!G161)))</f>
        <v/>
      </c>
      <c r="DC167" s="297" t="str">
        <f ca="true">+IF(OFFSET('Sanitation Data'!$G$31,0,10*ROW('Sanitation Data'!G161))="","",OFFSET('Sanitation Data'!$G$31,0,10*ROW('Sanitation Data'!G161)))</f>
        <v/>
      </c>
      <c r="DD167" s="297" t="str">
        <f ca="true">+IF(OFFSET('Sanitation Data'!$G$32,0,10*ROW('Sanitation Data'!G161))="","",OFFSET('Sanitation Data'!$G$32,0,10*ROW('Sanitation Data'!G161)))</f>
        <v/>
      </c>
      <c r="DE167" s="297" t="str">
        <f ca="true">+IF(OFFSET('Sanitation Data'!$H$28,0,10*ROW('Sanitation Data'!H161))="","",OFFSET('Sanitation Data'!$H$28,0,10*ROW('Sanitation Data'!H161)))</f>
        <v/>
      </c>
      <c r="DF167" s="297" t="str">
        <f ca="true">+IF(OFFSET('Sanitation Data'!$H$29,0,10*ROW('Sanitation Data'!H161))="","",OFFSET('Sanitation Data'!$H$29,0,10*ROW('Sanitation Data'!H161)))</f>
        <v/>
      </c>
      <c r="DG167" s="297" t="str">
        <f ca="true">+IF(OFFSET('Sanitation Data'!$H$30,0,10*ROW('Sanitation Data'!H161))="","",OFFSET('Sanitation Data'!$H$30,0,10*ROW('Sanitation Data'!H161)))</f>
        <v/>
      </c>
      <c r="DH167" s="297" t="str">
        <f ca="true">+IF(OFFSET('Sanitation Data'!$H$31,0,10*ROW('Sanitation Data'!H161))="","",OFFSET('Sanitation Data'!$H$31,0,10*ROW('Sanitation Data'!H161)))</f>
        <v/>
      </c>
      <c r="DI167" s="297" t="str">
        <f ca="true">+IF(OFFSET('Sanitation Data'!$H$32,0,10*ROW('Sanitation Data'!H161))="","",OFFSET('Sanitation Data'!$H$32,0,10*ROW('Sanitation Data'!H161)))</f>
        <v/>
      </c>
      <c r="DJ167" s="297" t="str">
        <f ca="true">+IF(OFFSET('Sanitation Data'!$I$28,0,10*ROW('Sanitation Data'!I161))="","",OFFSET('Sanitation Data'!$I$28,0,10*ROW('Sanitation Data'!I161)))</f>
        <v/>
      </c>
      <c r="DK167" s="297" t="str">
        <f ca="true">+IF(OFFSET('Sanitation Data'!$I$29,0,10*ROW('Sanitation Data'!I161))="","",OFFSET('Sanitation Data'!$I$29,0,10*ROW('Sanitation Data'!I161)))</f>
        <v/>
      </c>
      <c r="DL167" s="297" t="str">
        <f ca="true">+IF(OFFSET('Sanitation Data'!$I$30,0,10*ROW('Sanitation Data'!I161))="","",OFFSET('Sanitation Data'!$I$30,0,10*ROW('Sanitation Data'!I161)))</f>
        <v/>
      </c>
      <c r="DM167" s="297" t="str">
        <f ca="true">+IF(OFFSET('Sanitation Data'!$I$31,0,10*ROW('Sanitation Data'!I161))="","",OFFSET('Sanitation Data'!$I$31,0,10*ROW('Sanitation Data'!I161)))</f>
        <v/>
      </c>
      <c r="DN167" s="297" t="str">
        <f ca="true">+IF(OFFSET('Sanitation Data'!$I$32,0,10*ROW('Sanitation Data'!I161))="","",OFFSET('Sanitation Data'!$I$32,0,10*ROW('Sanitation Data'!I161)))</f>
        <v/>
      </c>
      <c r="DO167" s="297" t="str">
        <f ca="true">+IF(OFFSET('Hygiene Data'!$D$11,0,10*ROW('Hygiene Data'!D161))="","",OFFSET('Hygiene Data'!$D$11,0,10*ROW('Hygiene Data'!D161)))</f>
        <v/>
      </c>
      <c r="DP167" s="297" t="str">
        <f ca="true">+IF(OFFSET('Hygiene Data'!$D$12,0,10*ROW('Hygiene Data'!D161))="","",OFFSET('Hygiene Data'!$D$12,0,10*ROW('Hygiene Data'!D161)))</f>
        <v/>
      </c>
      <c r="DQ167" s="297" t="str">
        <f ca="true">+IF(OFFSET('Hygiene Data'!$D$13,0,10*ROW('Hygiene Data'!D161))="","",OFFSET('Hygiene Data'!$D$13,0,10*ROW('Hygiene Data'!D161)))</f>
        <v/>
      </c>
      <c r="DR167" s="297" t="str">
        <f ca="true">+IF(OFFSET('Hygiene Data'!$E$11,0,10*ROW('Hygiene Data'!E161))="","",OFFSET('Hygiene Data'!$E$11,0,10*ROW('Hygiene Data'!E161)))</f>
        <v/>
      </c>
      <c r="DS167" s="297" t="str">
        <f ca="true">+IF(OFFSET('Hygiene Data'!$E$12,0,10*ROW('Hygiene Data'!E161))="","",OFFSET('Hygiene Data'!$E$12,0,10*ROW('Hygiene Data'!E161)))</f>
        <v/>
      </c>
      <c r="DT167" s="297" t="str">
        <f ca="true">+IF(OFFSET('Hygiene Data'!$E$13,0,10*ROW('Hygiene Data'!E161))="","",OFFSET('Hygiene Data'!$E$13,0,10*ROW('Hygiene Data'!E161)))</f>
        <v/>
      </c>
      <c r="DU167" s="297" t="str">
        <f ca="true">+IF(OFFSET('Hygiene Data'!$F$11,0,10*ROW('Hygiene Data'!F161))="","",OFFSET('Hygiene Data'!$F$11,0,10*ROW('Hygiene Data'!F161)))</f>
        <v/>
      </c>
      <c r="DV167" s="297" t="str">
        <f ca="true">+IF(OFFSET('Hygiene Data'!$F$12,0,10*ROW('Hygiene Data'!F161))="","",OFFSET('Hygiene Data'!$F$12,0,10*ROW('Hygiene Data'!F161)))</f>
        <v/>
      </c>
      <c r="DW167" s="297" t="str">
        <f ca="true">+IF(OFFSET('Hygiene Data'!$F$13,0,10*ROW('Hygiene Data'!F161))="","",OFFSET('Hygiene Data'!$F$13,0,10*ROW('Hygiene Data'!F161)))</f>
        <v/>
      </c>
      <c r="DX167" s="297" t="str">
        <f ca="true">+IF(OFFSET('Hygiene Data'!$G$11,0,10*ROW('Hygiene Data'!G161))="","",OFFSET('Hygiene Data'!$G$11,0,10*ROW('Hygiene Data'!G161)))</f>
        <v/>
      </c>
      <c r="DY167" s="297" t="str">
        <f ca="true">+IF(OFFSET('Hygiene Data'!$G$12,0,10*ROW('Hygiene Data'!G161))="","",OFFSET('Hygiene Data'!$G$12,0,10*ROW('Hygiene Data'!G161)))</f>
        <v/>
      </c>
      <c r="DZ167" s="297" t="str">
        <f ca="true">+IF(OFFSET('Hygiene Data'!$G$13,0,10*ROW('Hygiene Data'!G161))="","",OFFSET('Hygiene Data'!$G$13,0,10*ROW('Hygiene Data'!G161)))</f>
        <v/>
      </c>
      <c r="EA167" s="297" t="str">
        <f ca="true">+IF(OFFSET('Hygiene Data'!$H$11,0,10*ROW('Hygiene Data'!H161))="","",OFFSET('Hygiene Data'!$H$11,0,10*ROW('Hygiene Data'!H161)))</f>
        <v/>
      </c>
      <c r="EB167" s="297" t="str">
        <f ca="true">+IF(OFFSET('Hygiene Data'!$H$12,0,10*ROW('Hygiene Data'!H161))="","",OFFSET('Hygiene Data'!$H$12,0,10*ROW('Hygiene Data'!H161)))</f>
        <v/>
      </c>
      <c r="EC167" s="297" t="str">
        <f ca="true">+IF(OFFSET('Hygiene Data'!$H$13,0,10*ROW('Hygiene Data'!H161))="","",OFFSET('Hygiene Data'!$H$13,0,10*ROW('Hygiene Data'!H161)))</f>
        <v/>
      </c>
      <c r="ED167" s="297" t="str">
        <f ca="true">+IF(OFFSET('Hygiene Data'!$I$11,0,10*ROW('Hygiene Data'!I161))="","",OFFSET('Hygiene Data'!$I$11,0,10*ROW('Hygiene Data'!I161)))</f>
        <v/>
      </c>
      <c r="EE167" s="297" t="str">
        <f ca="true">+IF(OFFSET('Hygiene Data'!$I$12,0,10*ROW('Hygiene Data'!I161))="","",OFFSET('Hygiene Data'!$I$12,0,10*ROW('Hygiene Data'!I161)))</f>
        <v/>
      </c>
      <c r="EF167" s="297"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53"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97"/>
      <c r="BS168" s="297" t="str">
        <f ca="true">+IF(OFFSET('Water Data'!$D$27,0,10*ROW('Water Data'!D162))="","",OFFSET('Water Data'!$D$27,0,10*ROW('Water Data'!D162)))</f>
        <v/>
      </c>
      <c r="BT168" s="297" t="str">
        <f ca="true">+IF(OFFSET('Water Data'!$D$28,0,10*ROW('Water Data'!D162))="","",OFFSET('Water Data'!$D$28,0,10*ROW('Water Data'!D162)))</f>
        <v/>
      </c>
      <c r="BU168" s="297" t="str">
        <f ca="true">+IF(OFFSET('Water Data'!$D$29,0,10*ROW('Water Data'!D162))="","",OFFSET('Water Data'!$D$29,0,10*ROW('Water Data'!D162)))</f>
        <v/>
      </c>
      <c r="BV168" s="297" t="str">
        <f ca="true">+IF(OFFSET('Water Data'!$E$27,0,10*ROW('Water Data'!E162))="","",OFFSET('Water Data'!$E$27,0,10*ROW('Water Data'!E162)))</f>
        <v/>
      </c>
      <c r="BW168" s="297" t="str">
        <f ca="true">+IF(OFFSET('Water Data'!$E$28,0,10*ROW('Water Data'!E162))="","",OFFSET('Water Data'!$E$28,0,10*ROW('Water Data'!E162)))</f>
        <v/>
      </c>
      <c r="BX168" s="297" t="str">
        <f ca="true">+IF(OFFSET('Water Data'!$E$29,0,10*ROW('Water Data'!E162))="","",OFFSET('Water Data'!$E$29,0,10*ROW('Water Data'!E162)))</f>
        <v/>
      </c>
      <c r="BY168" s="297" t="str">
        <f ca="true">+IF(OFFSET('Water Data'!$F$27,0,10*ROW('Water Data'!F162))="","",OFFSET('Water Data'!$F$27,0,10*ROW('Water Data'!F162)))</f>
        <v/>
      </c>
      <c r="BZ168" s="297" t="str">
        <f ca="true">+IF(OFFSET('Water Data'!$F$28,0,10*ROW('Water Data'!F162))="","",OFFSET('Water Data'!$F$28,0,10*ROW('Water Data'!F162)))</f>
        <v/>
      </c>
      <c r="CA168" s="297" t="str">
        <f ca="true">+IF(OFFSET('Water Data'!$F$29,0,10*ROW('Water Data'!F162))="","",OFFSET('Water Data'!$F$29,0,10*ROW('Water Data'!F162)))</f>
        <v/>
      </c>
      <c r="CB168" s="297" t="str">
        <f ca="true">+IF(OFFSET('Water Data'!$G$27,0,10*ROW('Water Data'!G162))="","",OFFSET('Water Data'!$G$27,0,10*ROW('Water Data'!G162)))</f>
        <v/>
      </c>
      <c r="CC168" s="297" t="str">
        <f ca="true">+IF(OFFSET('Water Data'!$G$28,0,10*ROW('Water Data'!G162))="","",OFFSET('Water Data'!$G$28,0,10*ROW('Water Data'!G162)))</f>
        <v/>
      </c>
      <c r="CD168" s="297" t="str">
        <f ca="true">+IF(OFFSET('Water Data'!$G$29,0,10*ROW('Water Data'!G162))="","",OFFSET('Water Data'!$G$29,0,10*ROW('Water Data'!G162)))</f>
        <v/>
      </c>
      <c r="CE168" s="297" t="str">
        <f ca="true">+IF(OFFSET('Water Data'!$H$27,0,10*ROW('Water Data'!H162))="","",OFFSET('Water Data'!$H$27,0,10*ROW('Water Data'!H162)))</f>
        <v/>
      </c>
      <c r="CF168" s="297" t="str">
        <f ca="true">+IF(OFFSET('Water Data'!$H$28,0,10*ROW('Water Data'!H162))="","",OFFSET('Water Data'!$H$28,0,10*ROW('Water Data'!H162)))</f>
        <v/>
      </c>
      <c r="CG168" s="297" t="str">
        <f ca="true">+IF(OFFSET('Water Data'!$H$29,0,10*ROW('Water Data'!H162))="","",OFFSET('Water Data'!$H$29,0,10*ROW('Water Data'!H162)))</f>
        <v/>
      </c>
      <c r="CH168" s="297" t="str">
        <f ca="true">+IF(OFFSET('Water Data'!$I$27,0,10*ROW('Water Data'!I162))="","",OFFSET('Water Data'!$I$27,0,10*ROW('Water Data'!I162)))</f>
        <v/>
      </c>
      <c r="CI168" s="297" t="str">
        <f ca="true">+IF(OFFSET('Water Data'!$I$28,0,10*ROW('Water Data'!I162))="","",OFFSET('Water Data'!$I$28,0,10*ROW('Water Data'!I162)))</f>
        <v/>
      </c>
      <c r="CJ168" s="297" t="str">
        <f ca="true">+IF(OFFSET('Water Data'!$I$29,0,10*ROW('Water Data'!I162))="","",OFFSET('Water Data'!$I$29,0,10*ROW('Water Data'!I162)))</f>
        <v/>
      </c>
      <c r="CK168" s="297" t="str">
        <f ca="true">+IF(OFFSET('Sanitation Data'!$D$28,0,10*ROW('Sanitation Data'!D162))="","",OFFSET('Sanitation Data'!$D$28,0,10*ROW('Sanitation Data'!D162)))</f>
        <v/>
      </c>
      <c r="CL168" s="297" t="str">
        <f ca="true">+IF(OFFSET('Sanitation Data'!$D$29,0,10*ROW('Sanitation Data'!D162))="","",OFFSET('Sanitation Data'!$D$29,0,10*ROW('Sanitation Data'!D162)))</f>
        <v/>
      </c>
      <c r="CM168" s="297" t="str">
        <f ca="true">+IF(OFFSET('Sanitation Data'!$D$30,0,10*ROW('Sanitation Data'!D162))="","",OFFSET('Sanitation Data'!$D$30,0,10*ROW('Sanitation Data'!D162)))</f>
        <v/>
      </c>
      <c r="CN168" s="297" t="str">
        <f ca="true">+IF(OFFSET('Sanitation Data'!$D$31,0,10*ROW('Sanitation Data'!D162))="","",OFFSET('Sanitation Data'!$D$31,0,10*ROW('Sanitation Data'!D162)))</f>
        <v/>
      </c>
      <c r="CO168" s="297" t="str">
        <f ca="true">+IF(OFFSET('Sanitation Data'!$D$32,0,10*ROW('Sanitation Data'!D162))="","",OFFSET('Sanitation Data'!$D$32,0,10*ROW('Sanitation Data'!D162)))</f>
        <v/>
      </c>
      <c r="CP168" s="297" t="str">
        <f ca="true">+IF(OFFSET('Sanitation Data'!$E$28,0,10*ROW('Sanitation Data'!E162))="","",OFFSET('Sanitation Data'!$E$28,0,10*ROW('Sanitation Data'!E162)))</f>
        <v/>
      </c>
      <c r="CQ168" s="297" t="str">
        <f ca="true">+IF(OFFSET('Sanitation Data'!$E$29,0,10*ROW('Sanitation Data'!E162))="","",OFFSET('Sanitation Data'!$E$29,0,10*ROW('Sanitation Data'!E162)))</f>
        <v/>
      </c>
      <c r="CR168" s="297" t="str">
        <f ca="true">+IF(OFFSET('Sanitation Data'!$E$30,0,10*ROW('Sanitation Data'!E162))="","",OFFSET('Sanitation Data'!$E$30,0,10*ROW('Sanitation Data'!E162)))</f>
        <v/>
      </c>
      <c r="CS168" s="297" t="str">
        <f ca="true">+IF(OFFSET('Sanitation Data'!$E$31,0,10*ROW('Sanitation Data'!E162))="","",OFFSET('Sanitation Data'!$E$31,0,10*ROW('Sanitation Data'!E162)))</f>
        <v/>
      </c>
      <c r="CT168" s="297" t="str">
        <f ca="true">+IF(OFFSET('Sanitation Data'!$E$32,0,10*ROW('Sanitation Data'!E162))="","",OFFSET('Sanitation Data'!$E$32,0,10*ROW('Sanitation Data'!E162)))</f>
        <v/>
      </c>
      <c r="CU168" s="297" t="str">
        <f ca="true">+IF(OFFSET('Sanitation Data'!$F$28,0,10*ROW('Sanitation Data'!F162))="","",OFFSET('Sanitation Data'!$F$28,0,10*ROW('Sanitation Data'!F162)))</f>
        <v/>
      </c>
      <c r="CV168" s="297" t="str">
        <f ca="true">+IF(OFFSET('Sanitation Data'!$F$29,0,10*ROW('Sanitation Data'!F162))="","",OFFSET('Sanitation Data'!$F$29,0,10*ROW('Sanitation Data'!F162)))</f>
        <v/>
      </c>
      <c r="CW168" s="297" t="str">
        <f ca="true">+IF(OFFSET('Sanitation Data'!$F$30,0,10*ROW('Sanitation Data'!F162))="","",OFFSET('Sanitation Data'!$F$30,0,10*ROW('Sanitation Data'!F162)))</f>
        <v/>
      </c>
      <c r="CX168" s="297" t="str">
        <f ca="true">+IF(OFFSET('Sanitation Data'!$F$31,0,10*ROW('Sanitation Data'!F162))="","",OFFSET('Sanitation Data'!$F$31,0,10*ROW('Sanitation Data'!F162)))</f>
        <v/>
      </c>
      <c r="CY168" s="297" t="str">
        <f ca="true">+IF(OFFSET('Sanitation Data'!$F$32,0,10*ROW('Sanitation Data'!F162))="","",OFFSET('Sanitation Data'!$F$32,0,10*ROW('Sanitation Data'!F162)))</f>
        <v/>
      </c>
      <c r="CZ168" s="297" t="str">
        <f ca="true">+IF(OFFSET('Sanitation Data'!$G$28,0,10*ROW('Sanitation Data'!G162))="","",OFFSET('Sanitation Data'!$G$28,0,10*ROW('Sanitation Data'!G162)))</f>
        <v/>
      </c>
      <c r="DA168" s="297" t="str">
        <f ca="true">+IF(OFFSET('Sanitation Data'!$G$29,0,10*ROW('Sanitation Data'!G162))="","",OFFSET('Sanitation Data'!$G$29,0,10*ROW('Sanitation Data'!G162)))</f>
        <v/>
      </c>
      <c r="DB168" s="297" t="str">
        <f ca="true">+IF(OFFSET('Sanitation Data'!$G$30,0,10*ROW('Sanitation Data'!G162))="","",OFFSET('Sanitation Data'!$G$30,0,10*ROW('Sanitation Data'!G162)))</f>
        <v/>
      </c>
      <c r="DC168" s="297" t="str">
        <f ca="true">+IF(OFFSET('Sanitation Data'!$G$31,0,10*ROW('Sanitation Data'!G162))="","",OFFSET('Sanitation Data'!$G$31,0,10*ROW('Sanitation Data'!G162)))</f>
        <v/>
      </c>
      <c r="DD168" s="297" t="str">
        <f ca="true">+IF(OFFSET('Sanitation Data'!$G$32,0,10*ROW('Sanitation Data'!G162))="","",OFFSET('Sanitation Data'!$G$32,0,10*ROW('Sanitation Data'!G162)))</f>
        <v/>
      </c>
      <c r="DE168" s="297" t="str">
        <f ca="true">+IF(OFFSET('Sanitation Data'!$H$28,0,10*ROW('Sanitation Data'!H162))="","",OFFSET('Sanitation Data'!$H$28,0,10*ROW('Sanitation Data'!H162)))</f>
        <v/>
      </c>
      <c r="DF168" s="297" t="str">
        <f ca="true">+IF(OFFSET('Sanitation Data'!$H$29,0,10*ROW('Sanitation Data'!H162))="","",OFFSET('Sanitation Data'!$H$29,0,10*ROW('Sanitation Data'!H162)))</f>
        <v/>
      </c>
      <c r="DG168" s="297" t="str">
        <f ca="true">+IF(OFFSET('Sanitation Data'!$H$30,0,10*ROW('Sanitation Data'!H162))="","",OFFSET('Sanitation Data'!$H$30,0,10*ROW('Sanitation Data'!H162)))</f>
        <v/>
      </c>
      <c r="DH168" s="297" t="str">
        <f ca="true">+IF(OFFSET('Sanitation Data'!$H$31,0,10*ROW('Sanitation Data'!H162))="","",OFFSET('Sanitation Data'!$H$31,0,10*ROW('Sanitation Data'!H162)))</f>
        <v/>
      </c>
      <c r="DI168" s="297" t="str">
        <f ca="true">+IF(OFFSET('Sanitation Data'!$H$32,0,10*ROW('Sanitation Data'!H162))="","",OFFSET('Sanitation Data'!$H$32,0,10*ROW('Sanitation Data'!H162)))</f>
        <v/>
      </c>
      <c r="DJ168" s="297" t="str">
        <f ca="true">+IF(OFFSET('Sanitation Data'!$I$28,0,10*ROW('Sanitation Data'!I162))="","",OFFSET('Sanitation Data'!$I$28,0,10*ROW('Sanitation Data'!I162)))</f>
        <v/>
      </c>
      <c r="DK168" s="297" t="str">
        <f ca="true">+IF(OFFSET('Sanitation Data'!$I$29,0,10*ROW('Sanitation Data'!I162))="","",OFFSET('Sanitation Data'!$I$29,0,10*ROW('Sanitation Data'!I162)))</f>
        <v/>
      </c>
      <c r="DL168" s="297" t="str">
        <f ca="true">+IF(OFFSET('Sanitation Data'!$I$30,0,10*ROW('Sanitation Data'!I162))="","",OFFSET('Sanitation Data'!$I$30,0,10*ROW('Sanitation Data'!I162)))</f>
        <v/>
      </c>
      <c r="DM168" s="297" t="str">
        <f ca="true">+IF(OFFSET('Sanitation Data'!$I$31,0,10*ROW('Sanitation Data'!I162))="","",OFFSET('Sanitation Data'!$I$31,0,10*ROW('Sanitation Data'!I162)))</f>
        <v/>
      </c>
      <c r="DN168" s="297" t="str">
        <f ca="true">+IF(OFFSET('Sanitation Data'!$I$32,0,10*ROW('Sanitation Data'!I162))="","",OFFSET('Sanitation Data'!$I$32,0,10*ROW('Sanitation Data'!I162)))</f>
        <v/>
      </c>
      <c r="DO168" s="297" t="str">
        <f ca="true">+IF(OFFSET('Hygiene Data'!$D$11,0,10*ROW('Hygiene Data'!D162))="","",OFFSET('Hygiene Data'!$D$11,0,10*ROW('Hygiene Data'!D162)))</f>
        <v/>
      </c>
      <c r="DP168" s="297" t="str">
        <f ca="true">+IF(OFFSET('Hygiene Data'!$D$12,0,10*ROW('Hygiene Data'!D162))="","",OFFSET('Hygiene Data'!$D$12,0,10*ROW('Hygiene Data'!D162)))</f>
        <v/>
      </c>
      <c r="DQ168" s="297" t="str">
        <f ca="true">+IF(OFFSET('Hygiene Data'!$D$13,0,10*ROW('Hygiene Data'!D162))="","",OFFSET('Hygiene Data'!$D$13,0,10*ROW('Hygiene Data'!D162)))</f>
        <v/>
      </c>
      <c r="DR168" s="297" t="str">
        <f ca="true">+IF(OFFSET('Hygiene Data'!$E$11,0,10*ROW('Hygiene Data'!E162))="","",OFFSET('Hygiene Data'!$E$11,0,10*ROW('Hygiene Data'!E162)))</f>
        <v/>
      </c>
      <c r="DS168" s="297" t="str">
        <f ca="true">+IF(OFFSET('Hygiene Data'!$E$12,0,10*ROW('Hygiene Data'!E162))="","",OFFSET('Hygiene Data'!$E$12,0,10*ROW('Hygiene Data'!E162)))</f>
        <v/>
      </c>
      <c r="DT168" s="297" t="str">
        <f ca="true">+IF(OFFSET('Hygiene Data'!$E$13,0,10*ROW('Hygiene Data'!E162))="","",OFFSET('Hygiene Data'!$E$13,0,10*ROW('Hygiene Data'!E162)))</f>
        <v/>
      </c>
      <c r="DU168" s="297" t="str">
        <f ca="true">+IF(OFFSET('Hygiene Data'!$F$11,0,10*ROW('Hygiene Data'!F162))="","",OFFSET('Hygiene Data'!$F$11,0,10*ROW('Hygiene Data'!F162)))</f>
        <v/>
      </c>
      <c r="DV168" s="297" t="str">
        <f ca="true">+IF(OFFSET('Hygiene Data'!$F$12,0,10*ROW('Hygiene Data'!F162))="","",OFFSET('Hygiene Data'!$F$12,0,10*ROW('Hygiene Data'!F162)))</f>
        <v/>
      </c>
      <c r="DW168" s="297" t="str">
        <f ca="true">+IF(OFFSET('Hygiene Data'!$F$13,0,10*ROW('Hygiene Data'!F162))="","",OFFSET('Hygiene Data'!$F$13,0,10*ROW('Hygiene Data'!F162)))</f>
        <v/>
      </c>
      <c r="DX168" s="297" t="str">
        <f ca="true">+IF(OFFSET('Hygiene Data'!$G$11,0,10*ROW('Hygiene Data'!G162))="","",OFFSET('Hygiene Data'!$G$11,0,10*ROW('Hygiene Data'!G162)))</f>
        <v/>
      </c>
      <c r="DY168" s="297" t="str">
        <f ca="true">+IF(OFFSET('Hygiene Data'!$G$12,0,10*ROW('Hygiene Data'!G162))="","",OFFSET('Hygiene Data'!$G$12,0,10*ROW('Hygiene Data'!G162)))</f>
        <v/>
      </c>
      <c r="DZ168" s="297" t="str">
        <f ca="true">+IF(OFFSET('Hygiene Data'!$G$13,0,10*ROW('Hygiene Data'!G162))="","",OFFSET('Hygiene Data'!$G$13,0,10*ROW('Hygiene Data'!G162)))</f>
        <v/>
      </c>
      <c r="EA168" s="297" t="str">
        <f ca="true">+IF(OFFSET('Hygiene Data'!$H$11,0,10*ROW('Hygiene Data'!H162))="","",OFFSET('Hygiene Data'!$H$11,0,10*ROW('Hygiene Data'!H162)))</f>
        <v/>
      </c>
      <c r="EB168" s="297" t="str">
        <f ca="true">+IF(OFFSET('Hygiene Data'!$H$12,0,10*ROW('Hygiene Data'!H162))="","",OFFSET('Hygiene Data'!$H$12,0,10*ROW('Hygiene Data'!H162)))</f>
        <v/>
      </c>
      <c r="EC168" s="297" t="str">
        <f ca="true">+IF(OFFSET('Hygiene Data'!$H$13,0,10*ROW('Hygiene Data'!H162))="","",OFFSET('Hygiene Data'!$H$13,0,10*ROW('Hygiene Data'!H162)))</f>
        <v/>
      </c>
      <c r="ED168" s="297" t="str">
        <f ca="true">+IF(OFFSET('Hygiene Data'!$I$11,0,10*ROW('Hygiene Data'!I162))="","",OFFSET('Hygiene Data'!$I$11,0,10*ROW('Hygiene Data'!I162)))</f>
        <v/>
      </c>
      <c r="EE168" s="297" t="str">
        <f ca="true">+IF(OFFSET('Hygiene Data'!$I$12,0,10*ROW('Hygiene Data'!I162))="","",OFFSET('Hygiene Data'!$I$12,0,10*ROW('Hygiene Data'!I162)))</f>
        <v/>
      </c>
      <c r="EF168" s="297"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53"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97"/>
      <c r="BS169" s="297" t="str">
        <f ca="true">+IF(OFFSET('Water Data'!$D$27,0,10*ROW('Water Data'!D163))="","",OFFSET('Water Data'!$D$27,0,10*ROW('Water Data'!D163)))</f>
        <v/>
      </c>
      <c r="BT169" s="297" t="str">
        <f ca="true">+IF(OFFSET('Water Data'!$D$28,0,10*ROW('Water Data'!D163))="","",OFFSET('Water Data'!$D$28,0,10*ROW('Water Data'!D163)))</f>
        <v/>
      </c>
      <c r="BU169" s="297" t="str">
        <f ca="true">+IF(OFFSET('Water Data'!$D$29,0,10*ROW('Water Data'!D163))="","",OFFSET('Water Data'!$D$29,0,10*ROW('Water Data'!D163)))</f>
        <v/>
      </c>
      <c r="BV169" s="297" t="str">
        <f ca="true">+IF(OFFSET('Water Data'!$E$27,0,10*ROW('Water Data'!E163))="","",OFFSET('Water Data'!$E$27,0,10*ROW('Water Data'!E163)))</f>
        <v/>
      </c>
      <c r="BW169" s="297" t="str">
        <f ca="true">+IF(OFFSET('Water Data'!$E$28,0,10*ROW('Water Data'!E163))="","",OFFSET('Water Data'!$E$28,0,10*ROW('Water Data'!E163)))</f>
        <v/>
      </c>
      <c r="BX169" s="297" t="str">
        <f ca="true">+IF(OFFSET('Water Data'!$E$29,0,10*ROW('Water Data'!E163))="","",OFFSET('Water Data'!$E$29,0,10*ROW('Water Data'!E163)))</f>
        <v/>
      </c>
      <c r="BY169" s="297" t="str">
        <f ca="true">+IF(OFFSET('Water Data'!$F$27,0,10*ROW('Water Data'!F163))="","",OFFSET('Water Data'!$F$27,0,10*ROW('Water Data'!F163)))</f>
        <v/>
      </c>
      <c r="BZ169" s="297" t="str">
        <f ca="true">+IF(OFFSET('Water Data'!$F$28,0,10*ROW('Water Data'!F163))="","",OFFSET('Water Data'!$F$28,0,10*ROW('Water Data'!F163)))</f>
        <v/>
      </c>
      <c r="CA169" s="297" t="str">
        <f ca="true">+IF(OFFSET('Water Data'!$F$29,0,10*ROW('Water Data'!F163))="","",OFFSET('Water Data'!$F$29,0,10*ROW('Water Data'!F163)))</f>
        <v/>
      </c>
      <c r="CB169" s="297" t="str">
        <f ca="true">+IF(OFFSET('Water Data'!$G$27,0,10*ROW('Water Data'!G163))="","",OFFSET('Water Data'!$G$27,0,10*ROW('Water Data'!G163)))</f>
        <v/>
      </c>
      <c r="CC169" s="297" t="str">
        <f ca="true">+IF(OFFSET('Water Data'!$G$28,0,10*ROW('Water Data'!G163))="","",OFFSET('Water Data'!$G$28,0,10*ROW('Water Data'!G163)))</f>
        <v/>
      </c>
      <c r="CD169" s="297" t="str">
        <f ca="true">+IF(OFFSET('Water Data'!$G$29,0,10*ROW('Water Data'!G163))="","",OFFSET('Water Data'!$G$29,0,10*ROW('Water Data'!G163)))</f>
        <v/>
      </c>
      <c r="CE169" s="297" t="str">
        <f ca="true">+IF(OFFSET('Water Data'!$H$27,0,10*ROW('Water Data'!H163))="","",OFFSET('Water Data'!$H$27,0,10*ROW('Water Data'!H163)))</f>
        <v/>
      </c>
      <c r="CF169" s="297" t="str">
        <f ca="true">+IF(OFFSET('Water Data'!$H$28,0,10*ROW('Water Data'!H163))="","",OFFSET('Water Data'!$H$28,0,10*ROW('Water Data'!H163)))</f>
        <v/>
      </c>
      <c r="CG169" s="297" t="str">
        <f ca="true">+IF(OFFSET('Water Data'!$H$29,0,10*ROW('Water Data'!H163))="","",OFFSET('Water Data'!$H$29,0,10*ROW('Water Data'!H163)))</f>
        <v/>
      </c>
      <c r="CH169" s="297" t="str">
        <f ca="true">+IF(OFFSET('Water Data'!$I$27,0,10*ROW('Water Data'!I163))="","",OFFSET('Water Data'!$I$27,0,10*ROW('Water Data'!I163)))</f>
        <v/>
      </c>
      <c r="CI169" s="297" t="str">
        <f ca="true">+IF(OFFSET('Water Data'!$I$28,0,10*ROW('Water Data'!I163))="","",OFFSET('Water Data'!$I$28,0,10*ROW('Water Data'!I163)))</f>
        <v/>
      </c>
      <c r="CJ169" s="297" t="str">
        <f ca="true">+IF(OFFSET('Water Data'!$I$29,0,10*ROW('Water Data'!I163))="","",OFFSET('Water Data'!$I$29,0,10*ROW('Water Data'!I163)))</f>
        <v/>
      </c>
      <c r="CK169" s="297" t="str">
        <f ca="true">+IF(OFFSET('Sanitation Data'!$D$28,0,10*ROW('Sanitation Data'!D163))="","",OFFSET('Sanitation Data'!$D$28,0,10*ROW('Sanitation Data'!D163)))</f>
        <v/>
      </c>
      <c r="CL169" s="297" t="str">
        <f ca="true">+IF(OFFSET('Sanitation Data'!$D$29,0,10*ROW('Sanitation Data'!D163))="","",OFFSET('Sanitation Data'!$D$29,0,10*ROW('Sanitation Data'!D163)))</f>
        <v/>
      </c>
      <c r="CM169" s="297" t="str">
        <f ca="true">+IF(OFFSET('Sanitation Data'!$D$30,0,10*ROW('Sanitation Data'!D163))="","",OFFSET('Sanitation Data'!$D$30,0,10*ROW('Sanitation Data'!D163)))</f>
        <v/>
      </c>
      <c r="CN169" s="297" t="str">
        <f ca="true">+IF(OFFSET('Sanitation Data'!$D$31,0,10*ROW('Sanitation Data'!D163))="","",OFFSET('Sanitation Data'!$D$31,0,10*ROW('Sanitation Data'!D163)))</f>
        <v/>
      </c>
      <c r="CO169" s="297" t="str">
        <f ca="true">+IF(OFFSET('Sanitation Data'!$D$32,0,10*ROW('Sanitation Data'!D163))="","",OFFSET('Sanitation Data'!$D$32,0,10*ROW('Sanitation Data'!D163)))</f>
        <v/>
      </c>
      <c r="CP169" s="297" t="str">
        <f ca="true">+IF(OFFSET('Sanitation Data'!$E$28,0,10*ROW('Sanitation Data'!E163))="","",OFFSET('Sanitation Data'!$E$28,0,10*ROW('Sanitation Data'!E163)))</f>
        <v/>
      </c>
      <c r="CQ169" s="297" t="str">
        <f ca="true">+IF(OFFSET('Sanitation Data'!$E$29,0,10*ROW('Sanitation Data'!E163))="","",OFFSET('Sanitation Data'!$E$29,0,10*ROW('Sanitation Data'!E163)))</f>
        <v/>
      </c>
      <c r="CR169" s="297" t="str">
        <f ca="true">+IF(OFFSET('Sanitation Data'!$E$30,0,10*ROW('Sanitation Data'!E163))="","",OFFSET('Sanitation Data'!$E$30,0,10*ROW('Sanitation Data'!E163)))</f>
        <v/>
      </c>
      <c r="CS169" s="297" t="str">
        <f ca="true">+IF(OFFSET('Sanitation Data'!$E$31,0,10*ROW('Sanitation Data'!E163))="","",OFFSET('Sanitation Data'!$E$31,0,10*ROW('Sanitation Data'!E163)))</f>
        <v/>
      </c>
      <c r="CT169" s="297" t="str">
        <f ca="true">+IF(OFFSET('Sanitation Data'!$E$32,0,10*ROW('Sanitation Data'!E163))="","",OFFSET('Sanitation Data'!$E$32,0,10*ROW('Sanitation Data'!E163)))</f>
        <v/>
      </c>
      <c r="CU169" s="297" t="str">
        <f ca="true">+IF(OFFSET('Sanitation Data'!$F$28,0,10*ROW('Sanitation Data'!F163))="","",OFFSET('Sanitation Data'!$F$28,0,10*ROW('Sanitation Data'!F163)))</f>
        <v/>
      </c>
      <c r="CV169" s="297" t="str">
        <f ca="true">+IF(OFFSET('Sanitation Data'!$F$29,0,10*ROW('Sanitation Data'!F163))="","",OFFSET('Sanitation Data'!$F$29,0,10*ROW('Sanitation Data'!F163)))</f>
        <v/>
      </c>
      <c r="CW169" s="297" t="str">
        <f ca="true">+IF(OFFSET('Sanitation Data'!$F$30,0,10*ROW('Sanitation Data'!F163))="","",OFFSET('Sanitation Data'!$F$30,0,10*ROW('Sanitation Data'!F163)))</f>
        <v/>
      </c>
      <c r="CX169" s="297" t="str">
        <f ca="true">+IF(OFFSET('Sanitation Data'!$F$31,0,10*ROW('Sanitation Data'!F163))="","",OFFSET('Sanitation Data'!$F$31,0,10*ROW('Sanitation Data'!F163)))</f>
        <v/>
      </c>
      <c r="CY169" s="297" t="str">
        <f ca="true">+IF(OFFSET('Sanitation Data'!$F$32,0,10*ROW('Sanitation Data'!F163))="","",OFFSET('Sanitation Data'!$F$32,0,10*ROW('Sanitation Data'!F163)))</f>
        <v/>
      </c>
      <c r="CZ169" s="297" t="str">
        <f ca="true">+IF(OFFSET('Sanitation Data'!$G$28,0,10*ROW('Sanitation Data'!G163))="","",OFFSET('Sanitation Data'!$G$28,0,10*ROW('Sanitation Data'!G163)))</f>
        <v/>
      </c>
      <c r="DA169" s="297" t="str">
        <f ca="true">+IF(OFFSET('Sanitation Data'!$G$29,0,10*ROW('Sanitation Data'!G163))="","",OFFSET('Sanitation Data'!$G$29,0,10*ROW('Sanitation Data'!G163)))</f>
        <v/>
      </c>
      <c r="DB169" s="297" t="str">
        <f ca="true">+IF(OFFSET('Sanitation Data'!$G$30,0,10*ROW('Sanitation Data'!G163))="","",OFFSET('Sanitation Data'!$G$30,0,10*ROW('Sanitation Data'!G163)))</f>
        <v/>
      </c>
      <c r="DC169" s="297" t="str">
        <f ca="true">+IF(OFFSET('Sanitation Data'!$G$31,0,10*ROW('Sanitation Data'!G163))="","",OFFSET('Sanitation Data'!$G$31,0,10*ROW('Sanitation Data'!G163)))</f>
        <v/>
      </c>
      <c r="DD169" s="297" t="str">
        <f ca="true">+IF(OFFSET('Sanitation Data'!$G$32,0,10*ROW('Sanitation Data'!G163))="","",OFFSET('Sanitation Data'!$G$32,0,10*ROW('Sanitation Data'!G163)))</f>
        <v/>
      </c>
      <c r="DE169" s="297" t="str">
        <f ca="true">+IF(OFFSET('Sanitation Data'!$H$28,0,10*ROW('Sanitation Data'!H163))="","",OFFSET('Sanitation Data'!$H$28,0,10*ROW('Sanitation Data'!H163)))</f>
        <v/>
      </c>
      <c r="DF169" s="297" t="str">
        <f ca="true">+IF(OFFSET('Sanitation Data'!$H$29,0,10*ROW('Sanitation Data'!H163))="","",OFFSET('Sanitation Data'!$H$29,0,10*ROW('Sanitation Data'!H163)))</f>
        <v/>
      </c>
      <c r="DG169" s="297" t="str">
        <f ca="true">+IF(OFFSET('Sanitation Data'!$H$30,0,10*ROW('Sanitation Data'!H163))="","",OFFSET('Sanitation Data'!$H$30,0,10*ROW('Sanitation Data'!H163)))</f>
        <v/>
      </c>
      <c r="DH169" s="297" t="str">
        <f ca="true">+IF(OFFSET('Sanitation Data'!$H$31,0,10*ROW('Sanitation Data'!H163))="","",OFFSET('Sanitation Data'!$H$31,0,10*ROW('Sanitation Data'!H163)))</f>
        <v/>
      </c>
      <c r="DI169" s="297" t="str">
        <f ca="true">+IF(OFFSET('Sanitation Data'!$H$32,0,10*ROW('Sanitation Data'!H163))="","",OFFSET('Sanitation Data'!$H$32,0,10*ROW('Sanitation Data'!H163)))</f>
        <v/>
      </c>
      <c r="DJ169" s="297" t="str">
        <f ca="true">+IF(OFFSET('Sanitation Data'!$I$28,0,10*ROW('Sanitation Data'!I163))="","",OFFSET('Sanitation Data'!$I$28,0,10*ROW('Sanitation Data'!I163)))</f>
        <v/>
      </c>
      <c r="DK169" s="297" t="str">
        <f ca="true">+IF(OFFSET('Sanitation Data'!$I$29,0,10*ROW('Sanitation Data'!I163))="","",OFFSET('Sanitation Data'!$I$29,0,10*ROW('Sanitation Data'!I163)))</f>
        <v/>
      </c>
      <c r="DL169" s="297" t="str">
        <f ca="true">+IF(OFFSET('Sanitation Data'!$I$30,0,10*ROW('Sanitation Data'!I163))="","",OFFSET('Sanitation Data'!$I$30,0,10*ROW('Sanitation Data'!I163)))</f>
        <v/>
      </c>
      <c r="DM169" s="297" t="str">
        <f ca="true">+IF(OFFSET('Sanitation Data'!$I$31,0,10*ROW('Sanitation Data'!I163))="","",OFFSET('Sanitation Data'!$I$31,0,10*ROW('Sanitation Data'!I163)))</f>
        <v/>
      </c>
      <c r="DN169" s="297" t="str">
        <f ca="true">+IF(OFFSET('Sanitation Data'!$I$32,0,10*ROW('Sanitation Data'!I163))="","",OFFSET('Sanitation Data'!$I$32,0,10*ROW('Sanitation Data'!I163)))</f>
        <v/>
      </c>
      <c r="DO169" s="297" t="str">
        <f ca="true">+IF(OFFSET('Hygiene Data'!$D$11,0,10*ROW('Hygiene Data'!D163))="","",OFFSET('Hygiene Data'!$D$11,0,10*ROW('Hygiene Data'!D163)))</f>
        <v/>
      </c>
      <c r="DP169" s="297" t="str">
        <f ca="true">+IF(OFFSET('Hygiene Data'!$D$12,0,10*ROW('Hygiene Data'!D163))="","",OFFSET('Hygiene Data'!$D$12,0,10*ROW('Hygiene Data'!D163)))</f>
        <v/>
      </c>
      <c r="DQ169" s="297" t="str">
        <f ca="true">+IF(OFFSET('Hygiene Data'!$D$13,0,10*ROW('Hygiene Data'!D163))="","",OFFSET('Hygiene Data'!$D$13,0,10*ROW('Hygiene Data'!D163)))</f>
        <v/>
      </c>
      <c r="DR169" s="297" t="str">
        <f ca="true">+IF(OFFSET('Hygiene Data'!$E$11,0,10*ROW('Hygiene Data'!E163))="","",OFFSET('Hygiene Data'!$E$11,0,10*ROW('Hygiene Data'!E163)))</f>
        <v/>
      </c>
      <c r="DS169" s="297" t="str">
        <f ca="true">+IF(OFFSET('Hygiene Data'!$E$12,0,10*ROW('Hygiene Data'!E163))="","",OFFSET('Hygiene Data'!$E$12,0,10*ROW('Hygiene Data'!E163)))</f>
        <v/>
      </c>
      <c r="DT169" s="297" t="str">
        <f ca="true">+IF(OFFSET('Hygiene Data'!$E$13,0,10*ROW('Hygiene Data'!E163))="","",OFFSET('Hygiene Data'!$E$13,0,10*ROW('Hygiene Data'!E163)))</f>
        <v/>
      </c>
      <c r="DU169" s="297" t="str">
        <f ca="true">+IF(OFFSET('Hygiene Data'!$F$11,0,10*ROW('Hygiene Data'!F163))="","",OFFSET('Hygiene Data'!$F$11,0,10*ROW('Hygiene Data'!F163)))</f>
        <v/>
      </c>
      <c r="DV169" s="297" t="str">
        <f ca="true">+IF(OFFSET('Hygiene Data'!$F$12,0,10*ROW('Hygiene Data'!F163))="","",OFFSET('Hygiene Data'!$F$12,0,10*ROW('Hygiene Data'!F163)))</f>
        <v/>
      </c>
      <c r="DW169" s="297" t="str">
        <f ca="true">+IF(OFFSET('Hygiene Data'!$F$13,0,10*ROW('Hygiene Data'!F163))="","",OFFSET('Hygiene Data'!$F$13,0,10*ROW('Hygiene Data'!F163)))</f>
        <v/>
      </c>
      <c r="DX169" s="297" t="str">
        <f ca="true">+IF(OFFSET('Hygiene Data'!$G$11,0,10*ROW('Hygiene Data'!G163))="","",OFFSET('Hygiene Data'!$G$11,0,10*ROW('Hygiene Data'!G163)))</f>
        <v/>
      </c>
      <c r="DY169" s="297" t="str">
        <f ca="true">+IF(OFFSET('Hygiene Data'!$G$12,0,10*ROW('Hygiene Data'!G163))="","",OFFSET('Hygiene Data'!$G$12,0,10*ROW('Hygiene Data'!G163)))</f>
        <v/>
      </c>
      <c r="DZ169" s="297" t="str">
        <f ca="true">+IF(OFFSET('Hygiene Data'!$G$13,0,10*ROW('Hygiene Data'!G163))="","",OFFSET('Hygiene Data'!$G$13,0,10*ROW('Hygiene Data'!G163)))</f>
        <v/>
      </c>
      <c r="EA169" s="297" t="str">
        <f ca="true">+IF(OFFSET('Hygiene Data'!$H$11,0,10*ROW('Hygiene Data'!H163))="","",OFFSET('Hygiene Data'!$H$11,0,10*ROW('Hygiene Data'!H163)))</f>
        <v/>
      </c>
      <c r="EB169" s="297" t="str">
        <f ca="true">+IF(OFFSET('Hygiene Data'!$H$12,0,10*ROW('Hygiene Data'!H163))="","",OFFSET('Hygiene Data'!$H$12,0,10*ROW('Hygiene Data'!H163)))</f>
        <v/>
      </c>
      <c r="EC169" s="297" t="str">
        <f ca="true">+IF(OFFSET('Hygiene Data'!$H$13,0,10*ROW('Hygiene Data'!H163))="","",OFFSET('Hygiene Data'!$H$13,0,10*ROW('Hygiene Data'!H163)))</f>
        <v/>
      </c>
      <c r="ED169" s="297" t="str">
        <f ca="true">+IF(OFFSET('Hygiene Data'!$I$11,0,10*ROW('Hygiene Data'!I163))="","",OFFSET('Hygiene Data'!$I$11,0,10*ROW('Hygiene Data'!I163)))</f>
        <v/>
      </c>
      <c r="EE169" s="297" t="str">
        <f ca="true">+IF(OFFSET('Hygiene Data'!$I$12,0,10*ROW('Hygiene Data'!I163))="","",OFFSET('Hygiene Data'!$I$12,0,10*ROW('Hygiene Data'!I163)))</f>
        <v/>
      </c>
      <c r="EF169" s="297"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53"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97"/>
      <c r="BS170" s="297" t="str">
        <f ca="true">+IF(OFFSET('Water Data'!$D$27,0,10*ROW('Water Data'!D164))="","",OFFSET('Water Data'!$D$27,0,10*ROW('Water Data'!D164)))</f>
        <v/>
      </c>
      <c r="BT170" s="297" t="str">
        <f ca="true">+IF(OFFSET('Water Data'!$D$28,0,10*ROW('Water Data'!D164))="","",OFFSET('Water Data'!$D$28,0,10*ROW('Water Data'!D164)))</f>
        <v/>
      </c>
      <c r="BU170" s="297" t="str">
        <f ca="true">+IF(OFFSET('Water Data'!$D$29,0,10*ROW('Water Data'!D164))="","",OFFSET('Water Data'!$D$29,0,10*ROW('Water Data'!D164)))</f>
        <v/>
      </c>
      <c r="BV170" s="297" t="str">
        <f ca="true">+IF(OFFSET('Water Data'!$E$27,0,10*ROW('Water Data'!E164))="","",OFFSET('Water Data'!$E$27,0,10*ROW('Water Data'!E164)))</f>
        <v/>
      </c>
      <c r="BW170" s="297" t="str">
        <f ca="true">+IF(OFFSET('Water Data'!$E$28,0,10*ROW('Water Data'!E164))="","",OFFSET('Water Data'!$E$28,0,10*ROW('Water Data'!E164)))</f>
        <v/>
      </c>
      <c r="BX170" s="297" t="str">
        <f ca="true">+IF(OFFSET('Water Data'!$E$29,0,10*ROW('Water Data'!E164))="","",OFFSET('Water Data'!$E$29,0,10*ROW('Water Data'!E164)))</f>
        <v/>
      </c>
      <c r="BY170" s="297" t="str">
        <f ca="true">+IF(OFFSET('Water Data'!$F$27,0,10*ROW('Water Data'!F164))="","",OFFSET('Water Data'!$F$27,0,10*ROW('Water Data'!F164)))</f>
        <v/>
      </c>
      <c r="BZ170" s="297" t="str">
        <f ca="true">+IF(OFFSET('Water Data'!$F$28,0,10*ROW('Water Data'!F164))="","",OFFSET('Water Data'!$F$28,0,10*ROW('Water Data'!F164)))</f>
        <v/>
      </c>
      <c r="CA170" s="297" t="str">
        <f ca="true">+IF(OFFSET('Water Data'!$F$29,0,10*ROW('Water Data'!F164))="","",OFFSET('Water Data'!$F$29,0,10*ROW('Water Data'!F164)))</f>
        <v/>
      </c>
      <c r="CB170" s="297" t="str">
        <f ca="true">+IF(OFFSET('Water Data'!$G$27,0,10*ROW('Water Data'!G164))="","",OFFSET('Water Data'!$G$27,0,10*ROW('Water Data'!G164)))</f>
        <v/>
      </c>
      <c r="CC170" s="297" t="str">
        <f ca="true">+IF(OFFSET('Water Data'!$G$28,0,10*ROW('Water Data'!G164))="","",OFFSET('Water Data'!$G$28,0,10*ROW('Water Data'!G164)))</f>
        <v/>
      </c>
      <c r="CD170" s="297" t="str">
        <f ca="true">+IF(OFFSET('Water Data'!$G$29,0,10*ROW('Water Data'!G164))="","",OFFSET('Water Data'!$G$29,0,10*ROW('Water Data'!G164)))</f>
        <v/>
      </c>
      <c r="CE170" s="297" t="str">
        <f ca="true">+IF(OFFSET('Water Data'!$H$27,0,10*ROW('Water Data'!H164))="","",OFFSET('Water Data'!$H$27,0,10*ROW('Water Data'!H164)))</f>
        <v/>
      </c>
      <c r="CF170" s="297" t="str">
        <f ca="true">+IF(OFFSET('Water Data'!$H$28,0,10*ROW('Water Data'!H164))="","",OFFSET('Water Data'!$H$28,0,10*ROW('Water Data'!H164)))</f>
        <v/>
      </c>
      <c r="CG170" s="297" t="str">
        <f ca="true">+IF(OFFSET('Water Data'!$H$29,0,10*ROW('Water Data'!H164))="","",OFFSET('Water Data'!$H$29,0,10*ROW('Water Data'!H164)))</f>
        <v/>
      </c>
      <c r="CH170" s="297" t="str">
        <f ca="true">+IF(OFFSET('Water Data'!$I$27,0,10*ROW('Water Data'!I164))="","",OFFSET('Water Data'!$I$27,0,10*ROW('Water Data'!I164)))</f>
        <v/>
      </c>
      <c r="CI170" s="297" t="str">
        <f ca="true">+IF(OFFSET('Water Data'!$I$28,0,10*ROW('Water Data'!I164))="","",OFFSET('Water Data'!$I$28,0,10*ROW('Water Data'!I164)))</f>
        <v/>
      </c>
      <c r="CJ170" s="297" t="str">
        <f ca="true">+IF(OFFSET('Water Data'!$I$29,0,10*ROW('Water Data'!I164))="","",OFFSET('Water Data'!$I$29,0,10*ROW('Water Data'!I164)))</f>
        <v/>
      </c>
      <c r="CK170" s="297" t="str">
        <f ca="true">+IF(OFFSET('Sanitation Data'!$D$28,0,10*ROW('Sanitation Data'!D164))="","",OFFSET('Sanitation Data'!$D$28,0,10*ROW('Sanitation Data'!D164)))</f>
        <v/>
      </c>
      <c r="CL170" s="297" t="str">
        <f ca="true">+IF(OFFSET('Sanitation Data'!$D$29,0,10*ROW('Sanitation Data'!D164))="","",OFFSET('Sanitation Data'!$D$29,0,10*ROW('Sanitation Data'!D164)))</f>
        <v/>
      </c>
      <c r="CM170" s="297" t="str">
        <f ca="true">+IF(OFFSET('Sanitation Data'!$D$30,0,10*ROW('Sanitation Data'!D164))="","",OFFSET('Sanitation Data'!$D$30,0,10*ROW('Sanitation Data'!D164)))</f>
        <v/>
      </c>
      <c r="CN170" s="297" t="str">
        <f ca="true">+IF(OFFSET('Sanitation Data'!$D$31,0,10*ROW('Sanitation Data'!D164))="","",OFFSET('Sanitation Data'!$D$31,0,10*ROW('Sanitation Data'!D164)))</f>
        <v/>
      </c>
      <c r="CO170" s="297" t="str">
        <f ca="true">+IF(OFFSET('Sanitation Data'!$D$32,0,10*ROW('Sanitation Data'!D164))="","",OFFSET('Sanitation Data'!$D$32,0,10*ROW('Sanitation Data'!D164)))</f>
        <v/>
      </c>
      <c r="CP170" s="297" t="str">
        <f ca="true">+IF(OFFSET('Sanitation Data'!$E$28,0,10*ROW('Sanitation Data'!E164))="","",OFFSET('Sanitation Data'!$E$28,0,10*ROW('Sanitation Data'!E164)))</f>
        <v/>
      </c>
      <c r="CQ170" s="297" t="str">
        <f ca="true">+IF(OFFSET('Sanitation Data'!$E$29,0,10*ROW('Sanitation Data'!E164))="","",OFFSET('Sanitation Data'!$E$29,0,10*ROW('Sanitation Data'!E164)))</f>
        <v/>
      </c>
      <c r="CR170" s="297" t="str">
        <f ca="true">+IF(OFFSET('Sanitation Data'!$E$30,0,10*ROW('Sanitation Data'!E164))="","",OFFSET('Sanitation Data'!$E$30,0,10*ROW('Sanitation Data'!E164)))</f>
        <v/>
      </c>
      <c r="CS170" s="297" t="str">
        <f ca="true">+IF(OFFSET('Sanitation Data'!$E$31,0,10*ROW('Sanitation Data'!E164))="","",OFFSET('Sanitation Data'!$E$31,0,10*ROW('Sanitation Data'!E164)))</f>
        <v/>
      </c>
      <c r="CT170" s="297" t="str">
        <f ca="true">+IF(OFFSET('Sanitation Data'!$E$32,0,10*ROW('Sanitation Data'!E164))="","",OFFSET('Sanitation Data'!$E$32,0,10*ROW('Sanitation Data'!E164)))</f>
        <v/>
      </c>
      <c r="CU170" s="297" t="str">
        <f ca="true">+IF(OFFSET('Sanitation Data'!$F$28,0,10*ROW('Sanitation Data'!F164))="","",OFFSET('Sanitation Data'!$F$28,0,10*ROW('Sanitation Data'!F164)))</f>
        <v/>
      </c>
      <c r="CV170" s="297" t="str">
        <f ca="true">+IF(OFFSET('Sanitation Data'!$F$29,0,10*ROW('Sanitation Data'!F164))="","",OFFSET('Sanitation Data'!$F$29,0,10*ROW('Sanitation Data'!F164)))</f>
        <v/>
      </c>
      <c r="CW170" s="297" t="str">
        <f ca="true">+IF(OFFSET('Sanitation Data'!$F$30,0,10*ROW('Sanitation Data'!F164))="","",OFFSET('Sanitation Data'!$F$30,0,10*ROW('Sanitation Data'!F164)))</f>
        <v/>
      </c>
      <c r="CX170" s="297" t="str">
        <f ca="true">+IF(OFFSET('Sanitation Data'!$F$31,0,10*ROW('Sanitation Data'!F164))="","",OFFSET('Sanitation Data'!$F$31,0,10*ROW('Sanitation Data'!F164)))</f>
        <v/>
      </c>
      <c r="CY170" s="297" t="str">
        <f ca="true">+IF(OFFSET('Sanitation Data'!$F$32,0,10*ROW('Sanitation Data'!F164))="","",OFFSET('Sanitation Data'!$F$32,0,10*ROW('Sanitation Data'!F164)))</f>
        <v/>
      </c>
      <c r="CZ170" s="297" t="str">
        <f ca="true">+IF(OFFSET('Sanitation Data'!$G$28,0,10*ROW('Sanitation Data'!G164))="","",OFFSET('Sanitation Data'!$G$28,0,10*ROW('Sanitation Data'!G164)))</f>
        <v/>
      </c>
      <c r="DA170" s="297" t="str">
        <f ca="true">+IF(OFFSET('Sanitation Data'!$G$29,0,10*ROW('Sanitation Data'!G164))="","",OFFSET('Sanitation Data'!$G$29,0,10*ROW('Sanitation Data'!G164)))</f>
        <v/>
      </c>
      <c r="DB170" s="297" t="str">
        <f ca="true">+IF(OFFSET('Sanitation Data'!$G$30,0,10*ROW('Sanitation Data'!G164))="","",OFFSET('Sanitation Data'!$G$30,0,10*ROW('Sanitation Data'!G164)))</f>
        <v/>
      </c>
      <c r="DC170" s="297" t="str">
        <f ca="true">+IF(OFFSET('Sanitation Data'!$G$31,0,10*ROW('Sanitation Data'!G164))="","",OFFSET('Sanitation Data'!$G$31,0,10*ROW('Sanitation Data'!G164)))</f>
        <v/>
      </c>
      <c r="DD170" s="297" t="str">
        <f ca="true">+IF(OFFSET('Sanitation Data'!$G$32,0,10*ROW('Sanitation Data'!G164))="","",OFFSET('Sanitation Data'!$G$32,0,10*ROW('Sanitation Data'!G164)))</f>
        <v/>
      </c>
      <c r="DE170" s="297" t="str">
        <f ca="true">+IF(OFFSET('Sanitation Data'!$H$28,0,10*ROW('Sanitation Data'!H164))="","",OFFSET('Sanitation Data'!$H$28,0,10*ROW('Sanitation Data'!H164)))</f>
        <v/>
      </c>
      <c r="DF170" s="297" t="str">
        <f ca="true">+IF(OFFSET('Sanitation Data'!$H$29,0,10*ROW('Sanitation Data'!H164))="","",OFFSET('Sanitation Data'!$H$29,0,10*ROW('Sanitation Data'!H164)))</f>
        <v/>
      </c>
      <c r="DG170" s="297" t="str">
        <f ca="true">+IF(OFFSET('Sanitation Data'!$H$30,0,10*ROW('Sanitation Data'!H164))="","",OFFSET('Sanitation Data'!$H$30,0,10*ROW('Sanitation Data'!H164)))</f>
        <v/>
      </c>
      <c r="DH170" s="297" t="str">
        <f ca="true">+IF(OFFSET('Sanitation Data'!$H$31,0,10*ROW('Sanitation Data'!H164))="","",OFFSET('Sanitation Data'!$H$31,0,10*ROW('Sanitation Data'!H164)))</f>
        <v/>
      </c>
      <c r="DI170" s="297" t="str">
        <f ca="true">+IF(OFFSET('Sanitation Data'!$H$32,0,10*ROW('Sanitation Data'!H164))="","",OFFSET('Sanitation Data'!$H$32,0,10*ROW('Sanitation Data'!H164)))</f>
        <v/>
      </c>
      <c r="DJ170" s="297" t="str">
        <f ca="true">+IF(OFFSET('Sanitation Data'!$I$28,0,10*ROW('Sanitation Data'!I164))="","",OFFSET('Sanitation Data'!$I$28,0,10*ROW('Sanitation Data'!I164)))</f>
        <v/>
      </c>
      <c r="DK170" s="297" t="str">
        <f ca="true">+IF(OFFSET('Sanitation Data'!$I$29,0,10*ROW('Sanitation Data'!I164))="","",OFFSET('Sanitation Data'!$I$29,0,10*ROW('Sanitation Data'!I164)))</f>
        <v/>
      </c>
      <c r="DL170" s="297" t="str">
        <f ca="true">+IF(OFFSET('Sanitation Data'!$I$30,0,10*ROW('Sanitation Data'!I164))="","",OFFSET('Sanitation Data'!$I$30,0,10*ROW('Sanitation Data'!I164)))</f>
        <v/>
      </c>
      <c r="DM170" s="297" t="str">
        <f ca="true">+IF(OFFSET('Sanitation Data'!$I$31,0,10*ROW('Sanitation Data'!I164))="","",OFFSET('Sanitation Data'!$I$31,0,10*ROW('Sanitation Data'!I164)))</f>
        <v/>
      </c>
      <c r="DN170" s="297" t="str">
        <f ca="true">+IF(OFFSET('Sanitation Data'!$I$32,0,10*ROW('Sanitation Data'!I164))="","",OFFSET('Sanitation Data'!$I$32,0,10*ROW('Sanitation Data'!I164)))</f>
        <v/>
      </c>
      <c r="DO170" s="297" t="str">
        <f ca="true">+IF(OFFSET('Hygiene Data'!$D$11,0,10*ROW('Hygiene Data'!D164))="","",OFFSET('Hygiene Data'!$D$11,0,10*ROW('Hygiene Data'!D164)))</f>
        <v/>
      </c>
      <c r="DP170" s="297" t="str">
        <f ca="true">+IF(OFFSET('Hygiene Data'!$D$12,0,10*ROW('Hygiene Data'!D164))="","",OFFSET('Hygiene Data'!$D$12,0,10*ROW('Hygiene Data'!D164)))</f>
        <v/>
      </c>
      <c r="DQ170" s="297" t="str">
        <f ca="true">+IF(OFFSET('Hygiene Data'!$D$13,0,10*ROW('Hygiene Data'!D164))="","",OFFSET('Hygiene Data'!$D$13,0,10*ROW('Hygiene Data'!D164)))</f>
        <v/>
      </c>
      <c r="DR170" s="297" t="str">
        <f ca="true">+IF(OFFSET('Hygiene Data'!$E$11,0,10*ROW('Hygiene Data'!E164))="","",OFFSET('Hygiene Data'!$E$11,0,10*ROW('Hygiene Data'!E164)))</f>
        <v/>
      </c>
      <c r="DS170" s="297" t="str">
        <f ca="true">+IF(OFFSET('Hygiene Data'!$E$12,0,10*ROW('Hygiene Data'!E164))="","",OFFSET('Hygiene Data'!$E$12,0,10*ROW('Hygiene Data'!E164)))</f>
        <v/>
      </c>
      <c r="DT170" s="297" t="str">
        <f ca="true">+IF(OFFSET('Hygiene Data'!$E$13,0,10*ROW('Hygiene Data'!E164))="","",OFFSET('Hygiene Data'!$E$13,0,10*ROW('Hygiene Data'!E164)))</f>
        <v/>
      </c>
      <c r="DU170" s="297" t="str">
        <f ca="true">+IF(OFFSET('Hygiene Data'!$F$11,0,10*ROW('Hygiene Data'!F164))="","",OFFSET('Hygiene Data'!$F$11,0,10*ROW('Hygiene Data'!F164)))</f>
        <v/>
      </c>
      <c r="DV170" s="297" t="str">
        <f ca="true">+IF(OFFSET('Hygiene Data'!$F$12,0,10*ROW('Hygiene Data'!F164))="","",OFFSET('Hygiene Data'!$F$12,0,10*ROW('Hygiene Data'!F164)))</f>
        <v/>
      </c>
      <c r="DW170" s="297" t="str">
        <f ca="true">+IF(OFFSET('Hygiene Data'!$F$13,0,10*ROW('Hygiene Data'!F164))="","",OFFSET('Hygiene Data'!$F$13,0,10*ROW('Hygiene Data'!F164)))</f>
        <v/>
      </c>
      <c r="DX170" s="297" t="str">
        <f ca="true">+IF(OFFSET('Hygiene Data'!$G$11,0,10*ROW('Hygiene Data'!G164))="","",OFFSET('Hygiene Data'!$G$11,0,10*ROW('Hygiene Data'!G164)))</f>
        <v/>
      </c>
      <c r="DY170" s="297" t="str">
        <f ca="true">+IF(OFFSET('Hygiene Data'!$G$12,0,10*ROW('Hygiene Data'!G164))="","",OFFSET('Hygiene Data'!$G$12,0,10*ROW('Hygiene Data'!G164)))</f>
        <v/>
      </c>
      <c r="DZ170" s="297" t="str">
        <f ca="true">+IF(OFFSET('Hygiene Data'!$G$13,0,10*ROW('Hygiene Data'!G164))="","",OFFSET('Hygiene Data'!$G$13,0,10*ROW('Hygiene Data'!G164)))</f>
        <v/>
      </c>
      <c r="EA170" s="297" t="str">
        <f ca="true">+IF(OFFSET('Hygiene Data'!$H$11,0,10*ROW('Hygiene Data'!H164))="","",OFFSET('Hygiene Data'!$H$11,0,10*ROW('Hygiene Data'!H164)))</f>
        <v/>
      </c>
      <c r="EB170" s="297" t="str">
        <f ca="true">+IF(OFFSET('Hygiene Data'!$H$12,0,10*ROW('Hygiene Data'!H164))="","",OFFSET('Hygiene Data'!$H$12,0,10*ROW('Hygiene Data'!H164)))</f>
        <v/>
      </c>
      <c r="EC170" s="297" t="str">
        <f ca="true">+IF(OFFSET('Hygiene Data'!$H$13,0,10*ROW('Hygiene Data'!H164))="","",OFFSET('Hygiene Data'!$H$13,0,10*ROW('Hygiene Data'!H164)))</f>
        <v/>
      </c>
      <c r="ED170" s="297" t="str">
        <f ca="true">+IF(OFFSET('Hygiene Data'!$I$11,0,10*ROW('Hygiene Data'!I164))="","",OFFSET('Hygiene Data'!$I$11,0,10*ROW('Hygiene Data'!I164)))</f>
        <v/>
      </c>
      <c r="EE170" s="297" t="str">
        <f ca="true">+IF(OFFSET('Hygiene Data'!$I$12,0,10*ROW('Hygiene Data'!I164))="","",OFFSET('Hygiene Data'!$I$12,0,10*ROW('Hygiene Data'!I164)))</f>
        <v/>
      </c>
      <c r="EF170" s="297"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53"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97"/>
      <c r="BS171" s="297" t="str">
        <f ca="true">+IF(OFFSET('Water Data'!$D$27,0,10*ROW('Water Data'!D165))="","",OFFSET('Water Data'!$D$27,0,10*ROW('Water Data'!D165)))</f>
        <v/>
      </c>
      <c r="BT171" s="297" t="str">
        <f ca="true">+IF(OFFSET('Water Data'!$D$28,0,10*ROW('Water Data'!D165))="","",OFFSET('Water Data'!$D$28,0,10*ROW('Water Data'!D165)))</f>
        <v/>
      </c>
      <c r="BU171" s="297" t="str">
        <f ca="true">+IF(OFFSET('Water Data'!$D$29,0,10*ROW('Water Data'!D165))="","",OFFSET('Water Data'!$D$29,0,10*ROW('Water Data'!D165)))</f>
        <v/>
      </c>
      <c r="BV171" s="297" t="str">
        <f ca="true">+IF(OFFSET('Water Data'!$E$27,0,10*ROW('Water Data'!E165))="","",OFFSET('Water Data'!$E$27,0,10*ROW('Water Data'!E165)))</f>
        <v/>
      </c>
      <c r="BW171" s="297" t="str">
        <f ca="true">+IF(OFFSET('Water Data'!$E$28,0,10*ROW('Water Data'!E165))="","",OFFSET('Water Data'!$E$28,0,10*ROW('Water Data'!E165)))</f>
        <v/>
      </c>
      <c r="BX171" s="297" t="str">
        <f ca="true">+IF(OFFSET('Water Data'!$E$29,0,10*ROW('Water Data'!E165))="","",OFFSET('Water Data'!$E$29,0,10*ROW('Water Data'!E165)))</f>
        <v/>
      </c>
      <c r="BY171" s="297" t="str">
        <f ca="true">+IF(OFFSET('Water Data'!$F$27,0,10*ROW('Water Data'!F165))="","",OFFSET('Water Data'!$F$27,0,10*ROW('Water Data'!F165)))</f>
        <v/>
      </c>
      <c r="BZ171" s="297" t="str">
        <f ca="true">+IF(OFFSET('Water Data'!$F$28,0,10*ROW('Water Data'!F165))="","",OFFSET('Water Data'!$F$28,0,10*ROW('Water Data'!F165)))</f>
        <v/>
      </c>
      <c r="CA171" s="297" t="str">
        <f ca="true">+IF(OFFSET('Water Data'!$F$29,0,10*ROW('Water Data'!F165))="","",OFFSET('Water Data'!$F$29,0,10*ROW('Water Data'!F165)))</f>
        <v/>
      </c>
      <c r="CB171" s="297" t="str">
        <f ca="true">+IF(OFFSET('Water Data'!$G$27,0,10*ROW('Water Data'!G165))="","",OFFSET('Water Data'!$G$27,0,10*ROW('Water Data'!G165)))</f>
        <v/>
      </c>
      <c r="CC171" s="297" t="str">
        <f ca="true">+IF(OFFSET('Water Data'!$G$28,0,10*ROW('Water Data'!G165))="","",OFFSET('Water Data'!$G$28,0,10*ROW('Water Data'!G165)))</f>
        <v/>
      </c>
      <c r="CD171" s="297" t="str">
        <f ca="true">+IF(OFFSET('Water Data'!$G$29,0,10*ROW('Water Data'!G165))="","",OFFSET('Water Data'!$G$29,0,10*ROW('Water Data'!G165)))</f>
        <v/>
      </c>
      <c r="CE171" s="297" t="str">
        <f ca="true">+IF(OFFSET('Water Data'!$H$27,0,10*ROW('Water Data'!H165))="","",OFFSET('Water Data'!$H$27,0,10*ROW('Water Data'!H165)))</f>
        <v/>
      </c>
      <c r="CF171" s="297" t="str">
        <f ca="true">+IF(OFFSET('Water Data'!$H$28,0,10*ROW('Water Data'!H165))="","",OFFSET('Water Data'!$H$28,0,10*ROW('Water Data'!H165)))</f>
        <v/>
      </c>
      <c r="CG171" s="297" t="str">
        <f ca="true">+IF(OFFSET('Water Data'!$H$29,0,10*ROW('Water Data'!H165))="","",OFFSET('Water Data'!$H$29,0,10*ROW('Water Data'!H165)))</f>
        <v/>
      </c>
      <c r="CH171" s="297" t="str">
        <f ca="true">+IF(OFFSET('Water Data'!$I$27,0,10*ROW('Water Data'!I165))="","",OFFSET('Water Data'!$I$27,0,10*ROW('Water Data'!I165)))</f>
        <v/>
      </c>
      <c r="CI171" s="297" t="str">
        <f ca="true">+IF(OFFSET('Water Data'!$I$28,0,10*ROW('Water Data'!I165))="","",OFFSET('Water Data'!$I$28,0,10*ROW('Water Data'!I165)))</f>
        <v/>
      </c>
      <c r="CJ171" s="297" t="str">
        <f ca="true">+IF(OFFSET('Water Data'!$I$29,0,10*ROW('Water Data'!I165))="","",OFFSET('Water Data'!$I$29,0,10*ROW('Water Data'!I165)))</f>
        <v/>
      </c>
      <c r="CK171" s="297" t="str">
        <f ca="true">+IF(OFFSET('Sanitation Data'!$D$28,0,10*ROW('Sanitation Data'!D165))="","",OFFSET('Sanitation Data'!$D$28,0,10*ROW('Sanitation Data'!D165)))</f>
        <v/>
      </c>
      <c r="CL171" s="297" t="str">
        <f ca="true">+IF(OFFSET('Sanitation Data'!$D$29,0,10*ROW('Sanitation Data'!D165))="","",OFFSET('Sanitation Data'!$D$29,0,10*ROW('Sanitation Data'!D165)))</f>
        <v/>
      </c>
      <c r="CM171" s="297" t="str">
        <f ca="true">+IF(OFFSET('Sanitation Data'!$D$30,0,10*ROW('Sanitation Data'!D165))="","",OFFSET('Sanitation Data'!$D$30,0,10*ROW('Sanitation Data'!D165)))</f>
        <v/>
      </c>
      <c r="CN171" s="297" t="str">
        <f ca="true">+IF(OFFSET('Sanitation Data'!$D$31,0,10*ROW('Sanitation Data'!D165))="","",OFFSET('Sanitation Data'!$D$31,0,10*ROW('Sanitation Data'!D165)))</f>
        <v/>
      </c>
      <c r="CO171" s="297" t="str">
        <f ca="true">+IF(OFFSET('Sanitation Data'!$D$32,0,10*ROW('Sanitation Data'!D165))="","",OFFSET('Sanitation Data'!$D$32,0,10*ROW('Sanitation Data'!D165)))</f>
        <v/>
      </c>
      <c r="CP171" s="297" t="str">
        <f ca="true">+IF(OFFSET('Sanitation Data'!$E$28,0,10*ROW('Sanitation Data'!E165))="","",OFFSET('Sanitation Data'!$E$28,0,10*ROW('Sanitation Data'!E165)))</f>
        <v/>
      </c>
      <c r="CQ171" s="297" t="str">
        <f ca="true">+IF(OFFSET('Sanitation Data'!$E$29,0,10*ROW('Sanitation Data'!E165))="","",OFFSET('Sanitation Data'!$E$29,0,10*ROW('Sanitation Data'!E165)))</f>
        <v/>
      </c>
      <c r="CR171" s="297" t="str">
        <f ca="true">+IF(OFFSET('Sanitation Data'!$E$30,0,10*ROW('Sanitation Data'!E165))="","",OFFSET('Sanitation Data'!$E$30,0,10*ROW('Sanitation Data'!E165)))</f>
        <v/>
      </c>
      <c r="CS171" s="297" t="str">
        <f ca="true">+IF(OFFSET('Sanitation Data'!$E$31,0,10*ROW('Sanitation Data'!E165))="","",OFFSET('Sanitation Data'!$E$31,0,10*ROW('Sanitation Data'!E165)))</f>
        <v/>
      </c>
      <c r="CT171" s="297" t="str">
        <f ca="true">+IF(OFFSET('Sanitation Data'!$E$32,0,10*ROW('Sanitation Data'!E165))="","",OFFSET('Sanitation Data'!$E$32,0,10*ROW('Sanitation Data'!E165)))</f>
        <v/>
      </c>
      <c r="CU171" s="297" t="str">
        <f ca="true">+IF(OFFSET('Sanitation Data'!$F$28,0,10*ROW('Sanitation Data'!F165))="","",OFFSET('Sanitation Data'!$F$28,0,10*ROW('Sanitation Data'!F165)))</f>
        <v/>
      </c>
      <c r="CV171" s="297" t="str">
        <f ca="true">+IF(OFFSET('Sanitation Data'!$F$29,0,10*ROW('Sanitation Data'!F165))="","",OFFSET('Sanitation Data'!$F$29,0,10*ROW('Sanitation Data'!F165)))</f>
        <v/>
      </c>
      <c r="CW171" s="297" t="str">
        <f ca="true">+IF(OFFSET('Sanitation Data'!$F$30,0,10*ROW('Sanitation Data'!F165))="","",OFFSET('Sanitation Data'!$F$30,0,10*ROW('Sanitation Data'!F165)))</f>
        <v/>
      </c>
      <c r="CX171" s="297" t="str">
        <f ca="true">+IF(OFFSET('Sanitation Data'!$F$31,0,10*ROW('Sanitation Data'!F165))="","",OFFSET('Sanitation Data'!$F$31,0,10*ROW('Sanitation Data'!F165)))</f>
        <v/>
      </c>
      <c r="CY171" s="297" t="str">
        <f ca="true">+IF(OFFSET('Sanitation Data'!$F$32,0,10*ROW('Sanitation Data'!F165))="","",OFFSET('Sanitation Data'!$F$32,0,10*ROW('Sanitation Data'!F165)))</f>
        <v/>
      </c>
      <c r="CZ171" s="297" t="str">
        <f ca="true">+IF(OFFSET('Sanitation Data'!$G$28,0,10*ROW('Sanitation Data'!G165))="","",OFFSET('Sanitation Data'!$G$28,0,10*ROW('Sanitation Data'!G165)))</f>
        <v/>
      </c>
      <c r="DA171" s="297" t="str">
        <f ca="true">+IF(OFFSET('Sanitation Data'!$G$29,0,10*ROW('Sanitation Data'!G165))="","",OFFSET('Sanitation Data'!$G$29,0,10*ROW('Sanitation Data'!G165)))</f>
        <v/>
      </c>
      <c r="DB171" s="297" t="str">
        <f ca="true">+IF(OFFSET('Sanitation Data'!$G$30,0,10*ROW('Sanitation Data'!G165))="","",OFFSET('Sanitation Data'!$G$30,0,10*ROW('Sanitation Data'!G165)))</f>
        <v/>
      </c>
      <c r="DC171" s="297" t="str">
        <f ca="true">+IF(OFFSET('Sanitation Data'!$G$31,0,10*ROW('Sanitation Data'!G165))="","",OFFSET('Sanitation Data'!$G$31,0,10*ROW('Sanitation Data'!G165)))</f>
        <v/>
      </c>
      <c r="DD171" s="297" t="str">
        <f ca="true">+IF(OFFSET('Sanitation Data'!$G$32,0,10*ROW('Sanitation Data'!G165))="","",OFFSET('Sanitation Data'!$G$32,0,10*ROW('Sanitation Data'!G165)))</f>
        <v/>
      </c>
      <c r="DE171" s="297" t="str">
        <f ca="true">+IF(OFFSET('Sanitation Data'!$H$28,0,10*ROW('Sanitation Data'!H165))="","",OFFSET('Sanitation Data'!$H$28,0,10*ROW('Sanitation Data'!H165)))</f>
        <v/>
      </c>
      <c r="DF171" s="297" t="str">
        <f ca="true">+IF(OFFSET('Sanitation Data'!$H$29,0,10*ROW('Sanitation Data'!H165))="","",OFFSET('Sanitation Data'!$H$29,0,10*ROW('Sanitation Data'!H165)))</f>
        <v/>
      </c>
      <c r="DG171" s="297" t="str">
        <f ca="true">+IF(OFFSET('Sanitation Data'!$H$30,0,10*ROW('Sanitation Data'!H165))="","",OFFSET('Sanitation Data'!$H$30,0,10*ROW('Sanitation Data'!H165)))</f>
        <v/>
      </c>
      <c r="DH171" s="297" t="str">
        <f ca="true">+IF(OFFSET('Sanitation Data'!$H$31,0,10*ROW('Sanitation Data'!H165))="","",OFFSET('Sanitation Data'!$H$31,0,10*ROW('Sanitation Data'!H165)))</f>
        <v/>
      </c>
      <c r="DI171" s="297" t="str">
        <f ca="true">+IF(OFFSET('Sanitation Data'!$H$32,0,10*ROW('Sanitation Data'!H165))="","",OFFSET('Sanitation Data'!$H$32,0,10*ROW('Sanitation Data'!H165)))</f>
        <v/>
      </c>
      <c r="DJ171" s="297" t="str">
        <f ca="true">+IF(OFFSET('Sanitation Data'!$I$28,0,10*ROW('Sanitation Data'!I165))="","",OFFSET('Sanitation Data'!$I$28,0,10*ROW('Sanitation Data'!I165)))</f>
        <v/>
      </c>
      <c r="DK171" s="297" t="str">
        <f ca="true">+IF(OFFSET('Sanitation Data'!$I$29,0,10*ROW('Sanitation Data'!I165))="","",OFFSET('Sanitation Data'!$I$29,0,10*ROW('Sanitation Data'!I165)))</f>
        <v/>
      </c>
      <c r="DL171" s="297" t="str">
        <f ca="true">+IF(OFFSET('Sanitation Data'!$I$30,0,10*ROW('Sanitation Data'!I165))="","",OFFSET('Sanitation Data'!$I$30,0,10*ROW('Sanitation Data'!I165)))</f>
        <v/>
      </c>
      <c r="DM171" s="297" t="str">
        <f ca="true">+IF(OFFSET('Sanitation Data'!$I$31,0,10*ROW('Sanitation Data'!I165))="","",OFFSET('Sanitation Data'!$I$31,0,10*ROW('Sanitation Data'!I165)))</f>
        <v/>
      </c>
      <c r="DN171" s="297" t="str">
        <f ca="true">+IF(OFFSET('Sanitation Data'!$I$32,0,10*ROW('Sanitation Data'!I165))="","",OFFSET('Sanitation Data'!$I$32,0,10*ROW('Sanitation Data'!I165)))</f>
        <v/>
      </c>
      <c r="DO171" s="297" t="str">
        <f ca="true">+IF(OFFSET('Hygiene Data'!$D$11,0,10*ROW('Hygiene Data'!D165))="","",OFFSET('Hygiene Data'!$D$11,0,10*ROW('Hygiene Data'!D165)))</f>
        <v/>
      </c>
      <c r="DP171" s="297" t="str">
        <f ca="true">+IF(OFFSET('Hygiene Data'!$D$12,0,10*ROW('Hygiene Data'!D165))="","",OFFSET('Hygiene Data'!$D$12,0,10*ROW('Hygiene Data'!D165)))</f>
        <v/>
      </c>
      <c r="DQ171" s="297" t="str">
        <f ca="true">+IF(OFFSET('Hygiene Data'!$D$13,0,10*ROW('Hygiene Data'!D165))="","",OFFSET('Hygiene Data'!$D$13,0,10*ROW('Hygiene Data'!D165)))</f>
        <v/>
      </c>
      <c r="DR171" s="297" t="str">
        <f ca="true">+IF(OFFSET('Hygiene Data'!$E$11,0,10*ROW('Hygiene Data'!E165))="","",OFFSET('Hygiene Data'!$E$11,0,10*ROW('Hygiene Data'!E165)))</f>
        <v/>
      </c>
      <c r="DS171" s="297" t="str">
        <f ca="true">+IF(OFFSET('Hygiene Data'!$E$12,0,10*ROW('Hygiene Data'!E165))="","",OFFSET('Hygiene Data'!$E$12,0,10*ROW('Hygiene Data'!E165)))</f>
        <v/>
      </c>
      <c r="DT171" s="297" t="str">
        <f ca="true">+IF(OFFSET('Hygiene Data'!$E$13,0,10*ROW('Hygiene Data'!E165))="","",OFFSET('Hygiene Data'!$E$13,0,10*ROW('Hygiene Data'!E165)))</f>
        <v/>
      </c>
      <c r="DU171" s="297" t="str">
        <f ca="true">+IF(OFFSET('Hygiene Data'!$F$11,0,10*ROW('Hygiene Data'!F165))="","",OFFSET('Hygiene Data'!$F$11,0,10*ROW('Hygiene Data'!F165)))</f>
        <v/>
      </c>
      <c r="DV171" s="297" t="str">
        <f ca="true">+IF(OFFSET('Hygiene Data'!$F$12,0,10*ROW('Hygiene Data'!F165))="","",OFFSET('Hygiene Data'!$F$12,0,10*ROW('Hygiene Data'!F165)))</f>
        <v/>
      </c>
      <c r="DW171" s="297" t="str">
        <f ca="true">+IF(OFFSET('Hygiene Data'!$F$13,0,10*ROW('Hygiene Data'!F165))="","",OFFSET('Hygiene Data'!$F$13,0,10*ROW('Hygiene Data'!F165)))</f>
        <v/>
      </c>
      <c r="DX171" s="297" t="str">
        <f ca="true">+IF(OFFSET('Hygiene Data'!$G$11,0,10*ROW('Hygiene Data'!G165))="","",OFFSET('Hygiene Data'!$G$11,0,10*ROW('Hygiene Data'!G165)))</f>
        <v/>
      </c>
      <c r="DY171" s="297" t="str">
        <f ca="true">+IF(OFFSET('Hygiene Data'!$G$12,0,10*ROW('Hygiene Data'!G165))="","",OFFSET('Hygiene Data'!$G$12,0,10*ROW('Hygiene Data'!G165)))</f>
        <v/>
      </c>
      <c r="DZ171" s="297" t="str">
        <f ca="true">+IF(OFFSET('Hygiene Data'!$G$13,0,10*ROW('Hygiene Data'!G165))="","",OFFSET('Hygiene Data'!$G$13,0,10*ROW('Hygiene Data'!G165)))</f>
        <v/>
      </c>
      <c r="EA171" s="297" t="str">
        <f ca="true">+IF(OFFSET('Hygiene Data'!$H$11,0,10*ROW('Hygiene Data'!H165))="","",OFFSET('Hygiene Data'!$H$11,0,10*ROW('Hygiene Data'!H165)))</f>
        <v/>
      </c>
      <c r="EB171" s="297" t="str">
        <f ca="true">+IF(OFFSET('Hygiene Data'!$H$12,0,10*ROW('Hygiene Data'!H165))="","",OFFSET('Hygiene Data'!$H$12,0,10*ROW('Hygiene Data'!H165)))</f>
        <v/>
      </c>
      <c r="EC171" s="297" t="str">
        <f ca="true">+IF(OFFSET('Hygiene Data'!$H$13,0,10*ROW('Hygiene Data'!H165))="","",OFFSET('Hygiene Data'!$H$13,0,10*ROW('Hygiene Data'!H165)))</f>
        <v/>
      </c>
      <c r="ED171" s="297" t="str">
        <f ca="true">+IF(OFFSET('Hygiene Data'!$I$11,0,10*ROW('Hygiene Data'!I165))="","",OFFSET('Hygiene Data'!$I$11,0,10*ROW('Hygiene Data'!I165)))</f>
        <v/>
      </c>
      <c r="EE171" s="297" t="str">
        <f ca="true">+IF(OFFSET('Hygiene Data'!$I$12,0,10*ROW('Hygiene Data'!I165))="","",OFFSET('Hygiene Data'!$I$12,0,10*ROW('Hygiene Data'!I165)))</f>
        <v/>
      </c>
      <c r="EF171" s="297"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53"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97"/>
      <c r="BS172" s="297" t="str">
        <f ca="true">+IF(OFFSET('Water Data'!$D$27,0,10*ROW('Water Data'!D166))="","",OFFSET('Water Data'!$D$27,0,10*ROW('Water Data'!D166)))</f>
        <v/>
      </c>
      <c r="BT172" s="297" t="str">
        <f ca="true">+IF(OFFSET('Water Data'!$D$28,0,10*ROW('Water Data'!D166))="","",OFFSET('Water Data'!$D$28,0,10*ROW('Water Data'!D166)))</f>
        <v/>
      </c>
      <c r="BU172" s="297" t="str">
        <f ca="true">+IF(OFFSET('Water Data'!$D$29,0,10*ROW('Water Data'!D166))="","",OFFSET('Water Data'!$D$29,0,10*ROW('Water Data'!D166)))</f>
        <v/>
      </c>
      <c r="BV172" s="297" t="str">
        <f ca="true">+IF(OFFSET('Water Data'!$E$27,0,10*ROW('Water Data'!E166))="","",OFFSET('Water Data'!$E$27,0,10*ROW('Water Data'!E166)))</f>
        <v/>
      </c>
      <c r="BW172" s="297" t="str">
        <f ca="true">+IF(OFFSET('Water Data'!$E$28,0,10*ROW('Water Data'!E166))="","",OFFSET('Water Data'!$E$28,0,10*ROW('Water Data'!E166)))</f>
        <v/>
      </c>
      <c r="BX172" s="297" t="str">
        <f ca="true">+IF(OFFSET('Water Data'!$E$29,0,10*ROW('Water Data'!E166))="","",OFFSET('Water Data'!$E$29,0,10*ROW('Water Data'!E166)))</f>
        <v/>
      </c>
      <c r="BY172" s="297" t="str">
        <f ca="true">+IF(OFFSET('Water Data'!$F$27,0,10*ROW('Water Data'!F166))="","",OFFSET('Water Data'!$F$27,0,10*ROW('Water Data'!F166)))</f>
        <v/>
      </c>
      <c r="BZ172" s="297" t="str">
        <f ca="true">+IF(OFFSET('Water Data'!$F$28,0,10*ROW('Water Data'!F166))="","",OFFSET('Water Data'!$F$28,0,10*ROW('Water Data'!F166)))</f>
        <v/>
      </c>
      <c r="CA172" s="297" t="str">
        <f ca="true">+IF(OFFSET('Water Data'!$F$29,0,10*ROW('Water Data'!F166))="","",OFFSET('Water Data'!$F$29,0,10*ROW('Water Data'!F166)))</f>
        <v/>
      </c>
      <c r="CB172" s="297" t="str">
        <f ca="true">+IF(OFFSET('Water Data'!$G$27,0,10*ROW('Water Data'!G166))="","",OFFSET('Water Data'!$G$27,0,10*ROW('Water Data'!G166)))</f>
        <v/>
      </c>
      <c r="CC172" s="297" t="str">
        <f ca="true">+IF(OFFSET('Water Data'!$G$28,0,10*ROW('Water Data'!G166))="","",OFFSET('Water Data'!$G$28,0,10*ROW('Water Data'!G166)))</f>
        <v/>
      </c>
      <c r="CD172" s="297" t="str">
        <f ca="true">+IF(OFFSET('Water Data'!$G$29,0,10*ROW('Water Data'!G166))="","",OFFSET('Water Data'!$G$29,0,10*ROW('Water Data'!G166)))</f>
        <v/>
      </c>
      <c r="CE172" s="297" t="str">
        <f ca="true">+IF(OFFSET('Water Data'!$H$27,0,10*ROW('Water Data'!H166))="","",OFFSET('Water Data'!$H$27,0,10*ROW('Water Data'!H166)))</f>
        <v/>
      </c>
      <c r="CF172" s="297" t="str">
        <f ca="true">+IF(OFFSET('Water Data'!$H$28,0,10*ROW('Water Data'!H166))="","",OFFSET('Water Data'!$H$28,0,10*ROW('Water Data'!H166)))</f>
        <v/>
      </c>
      <c r="CG172" s="297" t="str">
        <f ca="true">+IF(OFFSET('Water Data'!$H$29,0,10*ROW('Water Data'!H166))="","",OFFSET('Water Data'!$H$29,0,10*ROW('Water Data'!H166)))</f>
        <v/>
      </c>
      <c r="CH172" s="297" t="str">
        <f ca="true">+IF(OFFSET('Water Data'!$I$27,0,10*ROW('Water Data'!I166))="","",OFFSET('Water Data'!$I$27,0,10*ROW('Water Data'!I166)))</f>
        <v/>
      </c>
      <c r="CI172" s="297" t="str">
        <f ca="true">+IF(OFFSET('Water Data'!$I$28,0,10*ROW('Water Data'!I166))="","",OFFSET('Water Data'!$I$28,0,10*ROW('Water Data'!I166)))</f>
        <v/>
      </c>
      <c r="CJ172" s="297" t="str">
        <f ca="true">+IF(OFFSET('Water Data'!$I$29,0,10*ROW('Water Data'!I166))="","",OFFSET('Water Data'!$I$29,0,10*ROW('Water Data'!I166)))</f>
        <v/>
      </c>
      <c r="CK172" s="297" t="str">
        <f ca="true">+IF(OFFSET('Sanitation Data'!$D$28,0,10*ROW('Sanitation Data'!D166))="","",OFFSET('Sanitation Data'!$D$28,0,10*ROW('Sanitation Data'!D166)))</f>
        <v/>
      </c>
      <c r="CL172" s="297" t="str">
        <f ca="true">+IF(OFFSET('Sanitation Data'!$D$29,0,10*ROW('Sanitation Data'!D166))="","",OFFSET('Sanitation Data'!$D$29,0,10*ROW('Sanitation Data'!D166)))</f>
        <v/>
      </c>
      <c r="CM172" s="297" t="str">
        <f ca="true">+IF(OFFSET('Sanitation Data'!$D$30,0,10*ROW('Sanitation Data'!D166))="","",OFFSET('Sanitation Data'!$D$30,0,10*ROW('Sanitation Data'!D166)))</f>
        <v/>
      </c>
      <c r="CN172" s="297" t="str">
        <f ca="true">+IF(OFFSET('Sanitation Data'!$D$31,0,10*ROW('Sanitation Data'!D166))="","",OFFSET('Sanitation Data'!$D$31,0,10*ROW('Sanitation Data'!D166)))</f>
        <v/>
      </c>
      <c r="CO172" s="297" t="str">
        <f ca="true">+IF(OFFSET('Sanitation Data'!$D$32,0,10*ROW('Sanitation Data'!D166))="","",OFFSET('Sanitation Data'!$D$32,0,10*ROW('Sanitation Data'!D166)))</f>
        <v/>
      </c>
      <c r="CP172" s="297" t="str">
        <f ca="true">+IF(OFFSET('Sanitation Data'!$E$28,0,10*ROW('Sanitation Data'!E166))="","",OFFSET('Sanitation Data'!$E$28,0,10*ROW('Sanitation Data'!E166)))</f>
        <v/>
      </c>
      <c r="CQ172" s="297" t="str">
        <f ca="true">+IF(OFFSET('Sanitation Data'!$E$29,0,10*ROW('Sanitation Data'!E166))="","",OFFSET('Sanitation Data'!$E$29,0,10*ROW('Sanitation Data'!E166)))</f>
        <v/>
      </c>
      <c r="CR172" s="297" t="str">
        <f ca="true">+IF(OFFSET('Sanitation Data'!$E$30,0,10*ROW('Sanitation Data'!E166))="","",OFFSET('Sanitation Data'!$E$30,0,10*ROW('Sanitation Data'!E166)))</f>
        <v/>
      </c>
      <c r="CS172" s="297" t="str">
        <f ca="true">+IF(OFFSET('Sanitation Data'!$E$31,0,10*ROW('Sanitation Data'!E166))="","",OFFSET('Sanitation Data'!$E$31,0,10*ROW('Sanitation Data'!E166)))</f>
        <v/>
      </c>
      <c r="CT172" s="297" t="str">
        <f ca="true">+IF(OFFSET('Sanitation Data'!$E$32,0,10*ROW('Sanitation Data'!E166))="","",OFFSET('Sanitation Data'!$E$32,0,10*ROW('Sanitation Data'!E166)))</f>
        <v/>
      </c>
      <c r="CU172" s="297" t="str">
        <f ca="true">+IF(OFFSET('Sanitation Data'!$F$28,0,10*ROW('Sanitation Data'!F166))="","",OFFSET('Sanitation Data'!$F$28,0,10*ROW('Sanitation Data'!F166)))</f>
        <v/>
      </c>
      <c r="CV172" s="297" t="str">
        <f ca="true">+IF(OFFSET('Sanitation Data'!$F$29,0,10*ROW('Sanitation Data'!F166))="","",OFFSET('Sanitation Data'!$F$29,0,10*ROW('Sanitation Data'!F166)))</f>
        <v/>
      </c>
      <c r="CW172" s="297" t="str">
        <f ca="true">+IF(OFFSET('Sanitation Data'!$F$30,0,10*ROW('Sanitation Data'!F166))="","",OFFSET('Sanitation Data'!$F$30,0,10*ROW('Sanitation Data'!F166)))</f>
        <v/>
      </c>
      <c r="CX172" s="297" t="str">
        <f ca="true">+IF(OFFSET('Sanitation Data'!$F$31,0,10*ROW('Sanitation Data'!F166))="","",OFFSET('Sanitation Data'!$F$31,0,10*ROW('Sanitation Data'!F166)))</f>
        <v/>
      </c>
      <c r="CY172" s="297" t="str">
        <f ca="true">+IF(OFFSET('Sanitation Data'!$F$32,0,10*ROW('Sanitation Data'!F166))="","",OFFSET('Sanitation Data'!$F$32,0,10*ROW('Sanitation Data'!F166)))</f>
        <v/>
      </c>
      <c r="CZ172" s="297" t="str">
        <f ca="true">+IF(OFFSET('Sanitation Data'!$G$28,0,10*ROW('Sanitation Data'!G166))="","",OFFSET('Sanitation Data'!$G$28,0,10*ROW('Sanitation Data'!G166)))</f>
        <v/>
      </c>
      <c r="DA172" s="297" t="str">
        <f ca="true">+IF(OFFSET('Sanitation Data'!$G$29,0,10*ROW('Sanitation Data'!G166))="","",OFFSET('Sanitation Data'!$G$29,0,10*ROW('Sanitation Data'!G166)))</f>
        <v/>
      </c>
      <c r="DB172" s="297" t="str">
        <f ca="true">+IF(OFFSET('Sanitation Data'!$G$30,0,10*ROW('Sanitation Data'!G166))="","",OFFSET('Sanitation Data'!$G$30,0,10*ROW('Sanitation Data'!G166)))</f>
        <v/>
      </c>
      <c r="DC172" s="297" t="str">
        <f ca="true">+IF(OFFSET('Sanitation Data'!$G$31,0,10*ROW('Sanitation Data'!G166))="","",OFFSET('Sanitation Data'!$G$31,0,10*ROW('Sanitation Data'!G166)))</f>
        <v/>
      </c>
      <c r="DD172" s="297" t="str">
        <f ca="true">+IF(OFFSET('Sanitation Data'!$G$32,0,10*ROW('Sanitation Data'!G166))="","",OFFSET('Sanitation Data'!$G$32,0,10*ROW('Sanitation Data'!G166)))</f>
        <v/>
      </c>
      <c r="DE172" s="297" t="str">
        <f ca="true">+IF(OFFSET('Sanitation Data'!$H$28,0,10*ROW('Sanitation Data'!H166))="","",OFFSET('Sanitation Data'!$H$28,0,10*ROW('Sanitation Data'!H166)))</f>
        <v/>
      </c>
      <c r="DF172" s="297" t="str">
        <f ca="true">+IF(OFFSET('Sanitation Data'!$H$29,0,10*ROW('Sanitation Data'!H166))="","",OFFSET('Sanitation Data'!$H$29,0,10*ROW('Sanitation Data'!H166)))</f>
        <v/>
      </c>
      <c r="DG172" s="297" t="str">
        <f ca="true">+IF(OFFSET('Sanitation Data'!$H$30,0,10*ROW('Sanitation Data'!H166))="","",OFFSET('Sanitation Data'!$H$30,0,10*ROW('Sanitation Data'!H166)))</f>
        <v/>
      </c>
      <c r="DH172" s="297" t="str">
        <f ca="true">+IF(OFFSET('Sanitation Data'!$H$31,0,10*ROW('Sanitation Data'!H166))="","",OFFSET('Sanitation Data'!$H$31,0,10*ROW('Sanitation Data'!H166)))</f>
        <v/>
      </c>
      <c r="DI172" s="297" t="str">
        <f ca="true">+IF(OFFSET('Sanitation Data'!$H$32,0,10*ROW('Sanitation Data'!H166))="","",OFFSET('Sanitation Data'!$H$32,0,10*ROW('Sanitation Data'!H166)))</f>
        <v/>
      </c>
      <c r="DJ172" s="297" t="str">
        <f ca="true">+IF(OFFSET('Sanitation Data'!$I$28,0,10*ROW('Sanitation Data'!I166))="","",OFFSET('Sanitation Data'!$I$28,0,10*ROW('Sanitation Data'!I166)))</f>
        <v/>
      </c>
      <c r="DK172" s="297" t="str">
        <f ca="true">+IF(OFFSET('Sanitation Data'!$I$29,0,10*ROW('Sanitation Data'!I166))="","",OFFSET('Sanitation Data'!$I$29,0,10*ROW('Sanitation Data'!I166)))</f>
        <v/>
      </c>
      <c r="DL172" s="297" t="str">
        <f ca="true">+IF(OFFSET('Sanitation Data'!$I$30,0,10*ROW('Sanitation Data'!I166))="","",OFFSET('Sanitation Data'!$I$30,0,10*ROW('Sanitation Data'!I166)))</f>
        <v/>
      </c>
      <c r="DM172" s="297" t="str">
        <f ca="true">+IF(OFFSET('Sanitation Data'!$I$31,0,10*ROW('Sanitation Data'!I166))="","",OFFSET('Sanitation Data'!$I$31,0,10*ROW('Sanitation Data'!I166)))</f>
        <v/>
      </c>
      <c r="DN172" s="297" t="str">
        <f ca="true">+IF(OFFSET('Sanitation Data'!$I$32,0,10*ROW('Sanitation Data'!I166))="","",OFFSET('Sanitation Data'!$I$32,0,10*ROW('Sanitation Data'!I166)))</f>
        <v/>
      </c>
      <c r="DO172" s="297" t="str">
        <f ca="true">+IF(OFFSET('Hygiene Data'!$D$11,0,10*ROW('Hygiene Data'!D166))="","",OFFSET('Hygiene Data'!$D$11,0,10*ROW('Hygiene Data'!D166)))</f>
        <v/>
      </c>
      <c r="DP172" s="297" t="str">
        <f ca="true">+IF(OFFSET('Hygiene Data'!$D$12,0,10*ROW('Hygiene Data'!D166))="","",OFFSET('Hygiene Data'!$D$12,0,10*ROW('Hygiene Data'!D166)))</f>
        <v/>
      </c>
      <c r="DQ172" s="297" t="str">
        <f ca="true">+IF(OFFSET('Hygiene Data'!$D$13,0,10*ROW('Hygiene Data'!D166))="","",OFFSET('Hygiene Data'!$D$13,0,10*ROW('Hygiene Data'!D166)))</f>
        <v/>
      </c>
      <c r="DR172" s="297" t="str">
        <f ca="true">+IF(OFFSET('Hygiene Data'!$E$11,0,10*ROW('Hygiene Data'!E166))="","",OFFSET('Hygiene Data'!$E$11,0,10*ROW('Hygiene Data'!E166)))</f>
        <v/>
      </c>
      <c r="DS172" s="297" t="str">
        <f ca="true">+IF(OFFSET('Hygiene Data'!$E$12,0,10*ROW('Hygiene Data'!E166))="","",OFFSET('Hygiene Data'!$E$12,0,10*ROW('Hygiene Data'!E166)))</f>
        <v/>
      </c>
      <c r="DT172" s="297" t="str">
        <f ca="true">+IF(OFFSET('Hygiene Data'!$E$13,0,10*ROW('Hygiene Data'!E166))="","",OFFSET('Hygiene Data'!$E$13,0,10*ROW('Hygiene Data'!E166)))</f>
        <v/>
      </c>
      <c r="DU172" s="297" t="str">
        <f ca="true">+IF(OFFSET('Hygiene Data'!$F$11,0,10*ROW('Hygiene Data'!F166))="","",OFFSET('Hygiene Data'!$F$11,0,10*ROW('Hygiene Data'!F166)))</f>
        <v/>
      </c>
      <c r="DV172" s="297" t="str">
        <f ca="true">+IF(OFFSET('Hygiene Data'!$F$12,0,10*ROW('Hygiene Data'!F166))="","",OFFSET('Hygiene Data'!$F$12,0,10*ROW('Hygiene Data'!F166)))</f>
        <v/>
      </c>
      <c r="DW172" s="297" t="str">
        <f ca="true">+IF(OFFSET('Hygiene Data'!$F$13,0,10*ROW('Hygiene Data'!F166))="","",OFFSET('Hygiene Data'!$F$13,0,10*ROW('Hygiene Data'!F166)))</f>
        <v/>
      </c>
      <c r="DX172" s="297" t="str">
        <f ca="true">+IF(OFFSET('Hygiene Data'!$G$11,0,10*ROW('Hygiene Data'!G166))="","",OFFSET('Hygiene Data'!$G$11,0,10*ROW('Hygiene Data'!G166)))</f>
        <v/>
      </c>
      <c r="DY172" s="297" t="str">
        <f ca="true">+IF(OFFSET('Hygiene Data'!$G$12,0,10*ROW('Hygiene Data'!G166))="","",OFFSET('Hygiene Data'!$G$12,0,10*ROW('Hygiene Data'!G166)))</f>
        <v/>
      </c>
      <c r="DZ172" s="297" t="str">
        <f ca="true">+IF(OFFSET('Hygiene Data'!$G$13,0,10*ROW('Hygiene Data'!G166))="","",OFFSET('Hygiene Data'!$G$13,0,10*ROW('Hygiene Data'!G166)))</f>
        <v/>
      </c>
      <c r="EA172" s="297" t="str">
        <f ca="true">+IF(OFFSET('Hygiene Data'!$H$11,0,10*ROW('Hygiene Data'!H166))="","",OFFSET('Hygiene Data'!$H$11,0,10*ROW('Hygiene Data'!H166)))</f>
        <v/>
      </c>
      <c r="EB172" s="297" t="str">
        <f ca="true">+IF(OFFSET('Hygiene Data'!$H$12,0,10*ROW('Hygiene Data'!H166))="","",OFFSET('Hygiene Data'!$H$12,0,10*ROW('Hygiene Data'!H166)))</f>
        <v/>
      </c>
      <c r="EC172" s="297" t="str">
        <f ca="true">+IF(OFFSET('Hygiene Data'!$H$13,0,10*ROW('Hygiene Data'!H166))="","",OFFSET('Hygiene Data'!$H$13,0,10*ROW('Hygiene Data'!H166)))</f>
        <v/>
      </c>
      <c r="ED172" s="297" t="str">
        <f ca="true">+IF(OFFSET('Hygiene Data'!$I$11,0,10*ROW('Hygiene Data'!I166))="","",OFFSET('Hygiene Data'!$I$11,0,10*ROW('Hygiene Data'!I166)))</f>
        <v/>
      </c>
      <c r="EE172" s="297" t="str">
        <f ca="true">+IF(OFFSET('Hygiene Data'!$I$12,0,10*ROW('Hygiene Data'!I166))="","",OFFSET('Hygiene Data'!$I$12,0,10*ROW('Hygiene Data'!I166)))</f>
        <v/>
      </c>
      <c r="EF172" s="297"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53"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97"/>
      <c r="BS173" s="297" t="str">
        <f ca="true">+IF(OFFSET('Water Data'!$D$27,0,10*ROW('Water Data'!D167))="","",OFFSET('Water Data'!$D$27,0,10*ROW('Water Data'!D167)))</f>
        <v/>
      </c>
      <c r="BT173" s="297" t="str">
        <f ca="true">+IF(OFFSET('Water Data'!$D$28,0,10*ROW('Water Data'!D167))="","",OFFSET('Water Data'!$D$28,0,10*ROW('Water Data'!D167)))</f>
        <v/>
      </c>
      <c r="BU173" s="297" t="str">
        <f ca="true">+IF(OFFSET('Water Data'!$D$29,0,10*ROW('Water Data'!D167))="","",OFFSET('Water Data'!$D$29,0,10*ROW('Water Data'!D167)))</f>
        <v/>
      </c>
      <c r="BV173" s="297" t="str">
        <f ca="true">+IF(OFFSET('Water Data'!$E$27,0,10*ROW('Water Data'!E167))="","",OFFSET('Water Data'!$E$27,0,10*ROW('Water Data'!E167)))</f>
        <v/>
      </c>
      <c r="BW173" s="297" t="str">
        <f ca="true">+IF(OFFSET('Water Data'!$E$28,0,10*ROW('Water Data'!E167))="","",OFFSET('Water Data'!$E$28,0,10*ROW('Water Data'!E167)))</f>
        <v/>
      </c>
      <c r="BX173" s="297" t="str">
        <f ca="true">+IF(OFFSET('Water Data'!$E$29,0,10*ROW('Water Data'!E167))="","",OFFSET('Water Data'!$E$29,0,10*ROW('Water Data'!E167)))</f>
        <v/>
      </c>
      <c r="BY173" s="297" t="str">
        <f ca="true">+IF(OFFSET('Water Data'!$F$27,0,10*ROW('Water Data'!F167))="","",OFFSET('Water Data'!$F$27,0,10*ROW('Water Data'!F167)))</f>
        <v/>
      </c>
      <c r="BZ173" s="297" t="str">
        <f ca="true">+IF(OFFSET('Water Data'!$F$28,0,10*ROW('Water Data'!F167))="","",OFFSET('Water Data'!$F$28,0,10*ROW('Water Data'!F167)))</f>
        <v/>
      </c>
      <c r="CA173" s="297" t="str">
        <f ca="true">+IF(OFFSET('Water Data'!$F$29,0,10*ROW('Water Data'!F167))="","",OFFSET('Water Data'!$F$29,0,10*ROW('Water Data'!F167)))</f>
        <v/>
      </c>
      <c r="CB173" s="297" t="str">
        <f ca="true">+IF(OFFSET('Water Data'!$G$27,0,10*ROW('Water Data'!G167))="","",OFFSET('Water Data'!$G$27,0,10*ROW('Water Data'!G167)))</f>
        <v/>
      </c>
      <c r="CC173" s="297" t="str">
        <f ca="true">+IF(OFFSET('Water Data'!$G$28,0,10*ROW('Water Data'!G167))="","",OFFSET('Water Data'!$G$28,0,10*ROW('Water Data'!G167)))</f>
        <v/>
      </c>
      <c r="CD173" s="297" t="str">
        <f ca="true">+IF(OFFSET('Water Data'!$G$29,0,10*ROW('Water Data'!G167))="","",OFFSET('Water Data'!$G$29,0,10*ROW('Water Data'!G167)))</f>
        <v/>
      </c>
      <c r="CE173" s="297" t="str">
        <f ca="true">+IF(OFFSET('Water Data'!$H$27,0,10*ROW('Water Data'!H167))="","",OFFSET('Water Data'!$H$27,0,10*ROW('Water Data'!H167)))</f>
        <v/>
      </c>
      <c r="CF173" s="297" t="str">
        <f ca="true">+IF(OFFSET('Water Data'!$H$28,0,10*ROW('Water Data'!H167))="","",OFFSET('Water Data'!$H$28,0,10*ROW('Water Data'!H167)))</f>
        <v/>
      </c>
      <c r="CG173" s="297" t="str">
        <f ca="true">+IF(OFFSET('Water Data'!$H$29,0,10*ROW('Water Data'!H167))="","",OFFSET('Water Data'!$H$29,0,10*ROW('Water Data'!H167)))</f>
        <v/>
      </c>
      <c r="CH173" s="297" t="str">
        <f ca="true">+IF(OFFSET('Water Data'!$I$27,0,10*ROW('Water Data'!I167))="","",OFFSET('Water Data'!$I$27,0,10*ROW('Water Data'!I167)))</f>
        <v/>
      </c>
      <c r="CI173" s="297" t="str">
        <f ca="true">+IF(OFFSET('Water Data'!$I$28,0,10*ROW('Water Data'!I167))="","",OFFSET('Water Data'!$I$28,0,10*ROW('Water Data'!I167)))</f>
        <v/>
      </c>
      <c r="CJ173" s="297" t="str">
        <f ca="true">+IF(OFFSET('Water Data'!$I$29,0,10*ROW('Water Data'!I167))="","",OFFSET('Water Data'!$I$29,0,10*ROW('Water Data'!I167)))</f>
        <v/>
      </c>
      <c r="CK173" s="297" t="str">
        <f ca="true">+IF(OFFSET('Sanitation Data'!$D$28,0,10*ROW('Sanitation Data'!D167))="","",OFFSET('Sanitation Data'!$D$28,0,10*ROW('Sanitation Data'!D167)))</f>
        <v/>
      </c>
      <c r="CL173" s="297" t="str">
        <f ca="true">+IF(OFFSET('Sanitation Data'!$D$29,0,10*ROW('Sanitation Data'!D167))="","",OFFSET('Sanitation Data'!$D$29,0,10*ROW('Sanitation Data'!D167)))</f>
        <v/>
      </c>
      <c r="CM173" s="297" t="str">
        <f ca="true">+IF(OFFSET('Sanitation Data'!$D$30,0,10*ROW('Sanitation Data'!D167))="","",OFFSET('Sanitation Data'!$D$30,0,10*ROW('Sanitation Data'!D167)))</f>
        <v/>
      </c>
      <c r="CN173" s="297" t="str">
        <f ca="true">+IF(OFFSET('Sanitation Data'!$D$31,0,10*ROW('Sanitation Data'!D167))="","",OFFSET('Sanitation Data'!$D$31,0,10*ROW('Sanitation Data'!D167)))</f>
        <v/>
      </c>
      <c r="CO173" s="297" t="str">
        <f ca="true">+IF(OFFSET('Sanitation Data'!$D$32,0,10*ROW('Sanitation Data'!D167))="","",OFFSET('Sanitation Data'!$D$32,0,10*ROW('Sanitation Data'!D167)))</f>
        <v/>
      </c>
      <c r="CP173" s="297" t="str">
        <f ca="true">+IF(OFFSET('Sanitation Data'!$E$28,0,10*ROW('Sanitation Data'!E167))="","",OFFSET('Sanitation Data'!$E$28,0,10*ROW('Sanitation Data'!E167)))</f>
        <v/>
      </c>
      <c r="CQ173" s="297" t="str">
        <f ca="true">+IF(OFFSET('Sanitation Data'!$E$29,0,10*ROW('Sanitation Data'!E167))="","",OFFSET('Sanitation Data'!$E$29,0,10*ROW('Sanitation Data'!E167)))</f>
        <v/>
      </c>
      <c r="CR173" s="297" t="str">
        <f ca="true">+IF(OFFSET('Sanitation Data'!$E$30,0,10*ROW('Sanitation Data'!E167))="","",OFFSET('Sanitation Data'!$E$30,0,10*ROW('Sanitation Data'!E167)))</f>
        <v/>
      </c>
      <c r="CS173" s="297" t="str">
        <f ca="true">+IF(OFFSET('Sanitation Data'!$E$31,0,10*ROW('Sanitation Data'!E167))="","",OFFSET('Sanitation Data'!$E$31,0,10*ROW('Sanitation Data'!E167)))</f>
        <v/>
      </c>
      <c r="CT173" s="297" t="str">
        <f ca="true">+IF(OFFSET('Sanitation Data'!$E$32,0,10*ROW('Sanitation Data'!E167))="","",OFFSET('Sanitation Data'!$E$32,0,10*ROW('Sanitation Data'!E167)))</f>
        <v/>
      </c>
      <c r="CU173" s="297" t="str">
        <f ca="true">+IF(OFFSET('Sanitation Data'!$F$28,0,10*ROW('Sanitation Data'!F167))="","",OFFSET('Sanitation Data'!$F$28,0,10*ROW('Sanitation Data'!F167)))</f>
        <v/>
      </c>
      <c r="CV173" s="297" t="str">
        <f ca="true">+IF(OFFSET('Sanitation Data'!$F$29,0,10*ROW('Sanitation Data'!F167))="","",OFFSET('Sanitation Data'!$F$29,0,10*ROW('Sanitation Data'!F167)))</f>
        <v/>
      </c>
      <c r="CW173" s="297" t="str">
        <f ca="true">+IF(OFFSET('Sanitation Data'!$F$30,0,10*ROW('Sanitation Data'!F167))="","",OFFSET('Sanitation Data'!$F$30,0,10*ROW('Sanitation Data'!F167)))</f>
        <v/>
      </c>
      <c r="CX173" s="297" t="str">
        <f ca="true">+IF(OFFSET('Sanitation Data'!$F$31,0,10*ROW('Sanitation Data'!F167))="","",OFFSET('Sanitation Data'!$F$31,0,10*ROW('Sanitation Data'!F167)))</f>
        <v/>
      </c>
      <c r="CY173" s="297" t="str">
        <f ca="true">+IF(OFFSET('Sanitation Data'!$F$32,0,10*ROW('Sanitation Data'!F167))="","",OFFSET('Sanitation Data'!$F$32,0,10*ROW('Sanitation Data'!F167)))</f>
        <v/>
      </c>
      <c r="CZ173" s="297" t="str">
        <f ca="true">+IF(OFFSET('Sanitation Data'!$G$28,0,10*ROW('Sanitation Data'!G167))="","",OFFSET('Sanitation Data'!$G$28,0,10*ROW('Sanitation Data'!G167)))</f>
        <v/>
      </c>
      <c r="DA173" s="297" t="str">
        <f ca="true">+IF(OFFSET('Sanitation Data'!$G$29,0,10*ROW('Sanitation Data'!G167))="","",OFFSET('Sanitation Data'!$G$29,0,10*ROW('Sanitation Data'!G167)))</f>
        <v/>
      </c>
      <c r="DB173" s="297" t="str">
        <f ca="true">+IF(OFFSET('Sanitation Data'!$G$30,0,10*ROW('Sanitation Data'!G167))="","",OFFSET('Sanitation Data'!$G$30,0,10*ROW('Sanitation Data'!G167)))</f>
        <v/>
      </c>
      <c r="DC173" s="297" t="str">
        <f ca="true">+IF(OFFSET('Sanitation Data'!$G$31,0,10*ROW('Sanitation Data'!G167))="","",OFFSET('Sanitation Data'!$G$31,0,10*ROW('Sanitation Data'!G167)))</f>
        <v/>
      </c>
      <c r="DD173" s="297" t="str">
        <f ca="true">+IF(OFFSET('Sanitation Data'!$G$32,0,10*ROW('Sanitation Data'!G167))="","",OFFSET('Sanitation Data'!$G$32,0,10*ROW('Sanitation Data'!G167)))</f>
        <v/>
      </c>
      <c r="DE173" s="297" t="str">
        <f ca="true">+IF(OFFSET('Sanitation Data'!$H$28,0,10*ROW('Sanitation Data'!H167))="","",OFFSET('Sanitation Data'!$H$28,0,10*ROW('Sanitation Data'!H167)))</f>
        <v/>
      </c>
      <c r="DF173" s="297" t="str">
        <f ca="true">+IF(OFFSET('Sanitation Data'!$H$29,0,10*ROW('Sanitation Data'!H167))="","",OFFSET('Sanitation Data'!$H$29,0,10*ROW('Sanitation Data'!H167)))</f>
        <v/>
      </c>
      <c r="DG173" s="297" t="str">
        <f ca="true">+IF(OFFSET('Sanitation Data'!$H$30,0,10*ROW('Sanitation Data'!H167))="","",OFFSET('Sanitation Data'!$H$30,0,10*ROW('Sanitation Data'!H167)))</f>
        <v/>
      </c>
      <c r="DH173" s="297" t="str">
        <f ca="true">+IF(OFFSET('Sanitation Data'!$H$31,0,10*ROW('Sanitation Data'!H167))="","",OFFSET('Sanitation Data'!$H$31,0,10*ROW('Sanitation Data'!H167)))</f>
        <v/>
      </c>
      <c r="DI173" s="297" t="str">
        <f ca="true">+IF(OFFSET('Sanitation Data'!$H$32,0,10*ROW('Sanitation Data'!H167))="","",OFFSET('Sanitation Data'!$H$32,0,10*ROW('Sanitation Data'!H167)))</f>
        <v/>
      </c>
      <c r="DJ173" s="297" t="str">
        <f ca="true">+IF(OFFSET('Sanitation Data'!$I$28,0,10*ROW('Sanitation Data'!I167))="","",OFFSET('Sanitation Data'!$I$28,0,10*ROW('Sanitation Data'!I167)))</f>
        <v/>
      </c>
      <c r="DK173" s="297" t="str">
        <f ca="true">+IF(OFFSET('Sanitation Data'!$I$29,0,10*ROW('Sanitation Data'!I167))="","",OFFSET('Sanitation Data'!$I$29,0,10*ROW('Sanitation Data'!I167)))</f>
        <v/>
      </c>
      <c r="DL173" s="297" t="str">
        <f ca="true">+IF(OFFSET('Sanitation Data'!$I$30,0,10*ROW('Sanitation Data'!I167))="","",OFFSET('Sanitation Data'!$I$30,0,10*ROW('Sanitation Data'!I167)))</f>
        <v/>
      </c>
      <c r="DM173" s="297" t="str">
        <f ca="true">+IF(OFFSET('Sanitation Data'!$I$31,0,10*ROW('Sanitation Data'!I167))="","",OFFSET('Sanitation Data'!$I$31,0,10*ROW('Sanitation Data'!I167)))</f>
        <v/>
      </c>
      <c r="DN173" s="297" t="str">
        <f ca="true">+IF(OFFSET('Sanitation Data'!$I$32,0,10*ROW('Sanitation Data'!I167))="","",OFFSET('Sanitation Data'!$I$32,0,10*ROW('Sanitation Data'!I167)))</f>
        <v/>
      </c>
      <c r="DO173" s="297" t="str">
        <f ca="true">+IF(OFFSET('Hygiene Data'!$D$11,0,10*ROW('Hygiene Data'!D167))="","",OFFSET('Hygiene Data'!$D$11,0,10*ROW('Hygiene Data'!D167)))</f>
        <v/>
      </c>
      <c r="DP173" s="297" t="str">
        <f ca="true">+IF(OFFSET('Hygiene Data'!$D$12,0,10*ROW('Hygiene Data'!D167))="","",OFFSET('Hygiene Data'!$D$12,0,10*ROW('Hygiene Data'!D167)))</f>
        <v/>
      </c>
      <c r="DQ173" s="297" t="str">
        <f ca="true">+IF(OFFSET('Hygiene Data'!$D$13,0,10*ROW('Hygiene Data'!D167))="","",OFFSET('Hygiene Data'!$D$13,0,10*ROW('Hygiene Data'!D167)))</f>
        <v/>
      </c>
      <c r="DR173" s="297" t="str">
        <f ca="true">+IF(OFFSET('Hygiene Data'!$E$11,0,10*ROW('Hygiene Data'!E167))="","",OFFSET('Hygiene Data'!$E$11,0,10*ROW('Hygiene Data'!E167)))</f>
        <v/>
      </c>
      <c r="DS173" s="297" t="str">
        <f ca="true">+IF(OFFSET('Hygiene Data'!$E$12,0,10*ROW('Hygiene Data'!E167))="","",OFFSET('Hygiene Data'!$E$12,0,10*ROW('Hygiene Data'!E167)))</f>
        <v/>
      </c>
      <c r="DT173" s="297" t="str">
        <f ca="true">+IF(OFFSET('Hygiene Data'!$E$13,0,10*ROW('Hygiene Data'!E167))="","",OFFSET('Hygiene Data'!$E$13,0,10*ROW('Hygiene Data'!E167)))</f>
        <v/>
      </c>
      <c r="DU173" s="297" t="str">
        <f ca="true">+IF(OFFSET('Hygiene Data'!$F$11,0,10*ROW('Hygiene Data'!F167))="","",OFFSET('Hygiene Data'!$F$11,0,10*ROW('Hygiene Data'!F167)))</f>
        <v/>
      </c>
      <c r="DV173" s="297" t="str">
        <f ca="true">+IF(OFFSET('Hygiene Data'!$F$12,0,10*ROW('Hygiene Data'!F167))="","",OFFSET('Hygiene Data'!$F$12,0,10*ROW('Hygiene Data'!F167)))</f>
        <v/>
      </c>
      <c r="DW173" s="297" t="str">
        <f ca="true">+IF(OFFSET('Hygiene Data'!$F$13,0,10*ROW('Hygiene Data'!F167))="","",OFFSET('Hygiene Data'!$F$13,0,10*ROW('Hygiene Data'!F167)))</f>
        <v/>
      </c>
      <c r="DX173" s="297" t="str">
        <f ca="true">+IF(OFFSET('Hygiene Data'!$G$11,0,10*ROW('Hygiene Data'!G167))="","",OFFSET('Hygiene Data'!$G$11,0,10*ROW('Hygiene Data'!G167)))</f>
        <v/>
      </c>
      <c r="DY173" s="297" t="str">
        <f ca="true">+IF(OFFSET('Hygiene Data'!$G$12,0,10*ROW('Hygiene Data'!G167))="","",OFFSET('Hygiene Data'!$G$12,0,10*ROW('Hygiene Data'!G167)))</f>
        <v/>
      </c>
      <c r="DZ173" s="297" t="str">
        <f ca="true">+IF(OFFSET('Hygiene Data'!$G$13,0,10*ROW('Hygiene Data'!G167))="","",OFFSET('Hygiene Data'!$G$13,0,10*ROW('Hygiene Data'!G167)))</f>
        <v/>
      </c>
      <c r="EA173" s="297" t="str">
        <f ca="true">+IF(OFFSET('Hygiene Data'!$H$11,0,10*ROW('Hygiene Data'!H167))="","",OFFSET('Hygiene Data'!$H$11,0,10*ROW('Hygiene Data'!H167)))</f>
        <v/>
      </c>
      <c r="EB173" s="297" t="str">
        <f ca="true">+IF(OFFSET('Hygiene Data'!$H$12,0,10*ROW('Hygiene Data'!H167))="","",OFFSET('Hygiene Data'!$H$12,0,10*ROW('Hygiene Data'!H167)))</f>
        <v/>
      </c>
      <c r="EC173" s="297" t="str">
        <f ca="true">+IF(OFFSET('Hygiene Data'!$H$13,0,10*ROW('Hygiene Data'!H167))="","",OFFSET('Hygiene Data'!$H$13,0,10*ROW('Hygiene Data'!H167)))</f>
        <v/>
      </c>
      <c r="ED173" s="297" t="str">
        <f ca="true">+IF(OFFSET('Hygiene Data'!$I$11,0,10*ROW('Hygiene Data'!I167))="","",OFFSET('Hygiene Data'!$I$11,0,10*ROW('Hygiene Data'!I167)))</f>
        <v/>
      </c>
      <c r="EE173" s="297" t="str">
        <f ca="true">+IF(OFFSET('Hygiene Data'!$I$12,0,10*ROW('Hygiene Data'!I167))="","",OFFSET('Hygiene Data'!$I$12,0,10*ROW('Hygiene Data'!I167)))</f>
        <v/>
      </c>
      <c r="EF173" s="297"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53"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97"/>
      <c r="BS174" s="297" t="str">
        <f ca="true">+IF(OFFSET('Water Data'!$D$27,0,10*ROW('Water Data'!D168))="","",OFFSET('Water Data'!$D$27,0,10*ROW('Water Data'!D168)))</f>
        <v/>
      </c>
      <c r="BT174" s="297" t="str">
        <f ca="true">+IF(OFFSET('Water Data'!$D$28,0,10*ROW('Water Data'!D168))="","",OFFSET('Water Data'!$D$28,0,10*ROW('Water Data'!D168)))</f>
        <v/>
      </c>
      <c r="BU174" s="297" t="str">
        <f ca="true">+IF(OFFSET('Water Data'!$D$29,0,10*ROW('Water Data'!D168))="","",OFFSET('Water Data'!$D$29,0,10*ROW('Water Data'!D168)))</f>
        <v/>
      </c>
      <c r="BV174" s="297" t="str">
        <f ca="true">+IF(OFFSET('Water Data'!$E$27,0,10*ROW('Water Data'!E168))="","",OFFSET('Water Data'!$E$27,0,10*ROW('Water Data'!E168)))</f>
        <v/>
      </c>
      <c r="BW174" s="297" t="str">
        <f ca="true">+IF(OFFSET('Water Data'!$E$28,0,10*ROW('Water Data'!E168))="","",OFFSET('Water Data'!$E$28,0,10*ROW('Water Data'!E168)))</f>
        <v/>
      </c>
      <c r="BX174" s="297" t="str">
        <f ca="true">+IF(OFFSET('Water Data'!$E$29,0,10*ROW('Water Data'!E168))="","",OFFSET('Water Data'!$E$29,0,10*ROW('Water Data'!E168)))</f>
        <v/>
      </c>
      <c r="BY174" s="297" t="str">
        <f ca="true">+IF(OFFSET('Water Data'!$F$27,0,10*ROW('Water Data'!F168))="","",OFFSET('Water Data'!$F$27,0,10*ROW('Water Data'!F168)))</f>
        <v/>
      </c>
      <c r="BZ174" s="297" t="str">
        <f ca="true">+IF(OFFSET('Water Data'!$F$28,0,10*ROW('Water Data'!F168))="","",OFFSET('Water Data'!$F$28,0,10*ROW('Water Data'!F168)))</f>
        <v/>
      </c>
      <c r="CA174" s="297" t="str">
        <f ca="true">+IF(OFFSET('Water Data'!$F$29,0,10*ROW('Water Data'!F168))="","",OFFSET('Water Data'!$F$29,0,10*ROW('Water Data'!F168)))</f>
        <v/>
      </c>
      <c r="CB174" s="297" t="str">
        <f ca="true">+IF(OFFSET('Water Data'!$G$27,0,10*ROW('Water Data'!G168))="","",OFFSET('Water Data'!$G$27,0,10*ROW('Water Data'!G168)))</f>
        <v/>
      </c>
      <c r="CC174" s="297" t="str">
        <f ca="true">+IF(OFFSET('Water Data'!$G$28,0,10*ROW('Water Data'!G168))="","",OFFSET('Water Data'!$G$28,0,10*ROW('Water Data'!G168)))</f>
        <v/>
      </c>
      <c r="CD174" s="297" t="str">
        <f ca="true">+IF(OFFSET('Water Data'!$G$29,0,10*ROW('Water Data'!G168))="","",OFFSET('Water Data'!$G$29,0,10*ROW('Water Data'!G168)))</f>
        <v/>
      </c>
      <c r="CE174" s="297" t="str">
        <f ca="true">+IF(OFFSET('Water Data'!$H$27,0,10*ROW('Water Data'!H168))="","",OFFSET('Water Data'!$H$27,0,10*ROW('Water Data'!H168)))</f>
        <v/>
      </c>
      <c r="CF174" s="297" t="str">
        <f ca="true">+IF(OFFSET('Water Data'!$H$28,0,10*ROW('Water Data'!H168))="","",OFFSET('Water Data'!$H$28,0,10*ROW('Water Data'!H168)))</f>
        <v/>
      </c>
      <c r="CG174" s="297" t="str">
        <f ca="true">+IF(OFFSET('Water Data'!$H$29,0,10*ROW('Water Data'!H168))="","",OFFSET('Water Data'!$H$29,0,10*ROW('Water Data'!H168)))</f>
        <v/>
      </c>
      <c r="CH174" s="297" t="str">
        <f ca="true">+IF(OFFSET('Water Data'!$I$27,0,10*ROW('Water Data'!I168))="","",OFFSET('Water Data'!$I$27,0,10*ROW('Water Data'!I168)))</f>
        <v/>
      </c>
      <c r="CI174" s="297" t="str">
        <f ca="true">+IF(OFFSET('Water Data'!$I$28,0,10*ROW('Water Data'!I168))="","",OFFSET('Water Data'!$I$28,0,10*ROW('Water Data'!I168)))</f>
        <v/>
      </c>
      <c r="CJ174" s="297" t="str">
        <f ca="true">+IF(OFFSET('Water Data'!$I$29,0,10*ROW('Water Data'!I168))="","",OFFSET('Water Data'!$I$29,0,10*ROW('Water Data'!I168)))</f>
        <v/>
      </c>
      <c r="CK174" s="297" t="str">
        <f ca="true">+IF(OFFSET('Sanitation Data'!$D$28,0,10*ROW('Sanitation Data'!D168))="","",OFFSET('Sanitation Data'!$D$28,0,10*ROW('Sanitation Data'!D168)))</f>
        <v/>
      </c>
      <c r="CL174" s="297" t="str">
        <f ca="true">+IF(OFFSET('Sanitation Data'!$D$29,0,10*ROW('Sanitation Data'!D168))="","",OFFSET('Sanitation Data'!$D$29,0,10*ROW('Sanitation Data'!D168)))</f>
        <v/>
      </c>
      <c r="CM174" s="297" t="str">
        <f ca="true">+IF(OFFSET('Sanitation Data'!$D$30,0,10*ROW('Sanitation Data'!D168))="","",OFFSET('Sanitation Data'!$D$30,0,10*ROW('Sanitation Data'!D168)))</f>
        <v/>
      </c>
      <c r="CN174" s="297" t="str">
        <f ca="true">+IF(OFFSET('Sanitation Data'!$D$31,0,10*ROW('Sanitation Data'!D168))="","",OFFSET('Sanitation Data'!$D$31,0,10*ROW('Sanitation Data'!D168)))</f>
        <v/>
      </c>
      <c r="CO174" s="297" t="str">
        <f ca="true">+IF(OFFSET('Sanitation Data'!$D$32,0,10*ROW('Sanitation Data'!D168))="","",OFFSET('Sanitation Data'!$D$32,0,10*ROW('Sanitation Data'!D168)))</f>
        <v/>
      </c>
      <c r="CP174" s="297" t="str">
        <f ca="true">+IF(OFFSET('Sanitation Data'!$E$28,0,10*ROW('Sanitation Data'!E168))="","",OFFSET('Sanitation Data'!$E$28,0,10*ROW('Sanitation Data'!E168)))</f>
        <v/>
      </c>
      <c r="CQ174" s="297" t="str">
        <f ca="true">+IF(OFFSET('Sanitation Data'!$E$29,0,10*ROW('Sanitation Data'!E168))="","",OFFSET('Sanitation Data'!$E$29,0,10*ROW('Sanitation Data'!E168)))</f>
        <v/>
      </c>
      <c r="CR174" s="297" t="str">
        <f ca="true">+IF(OFFSET('Sanitation Data'!$E$30,0,10*ROW('Sanitation Data'!E168))="","",OFFSET('Sanitation Data'!$E$30,0,10*ROW('Sanitation Data'!E168)))</f>
        <v/>
      </c>
      <c r="CS174" s="297" t="str">
        <f ca="true">+IF(OFFSET('Sanitation Data'!$E$31,0,10*ROW('Sanitation Data'!E168))="","",OFFSET('Sanitation Data'!$E$31,0,10*ROW('Sanitation Data'!E168)))</f>
        <v/>
      </c>
      <c r="CT174" s="297" t="str">
        <f ca="true">+IF(OFFSET('Sanitation Data'!$E$32,0,10*ROW('Sanitation Data'!E168))="","",OFFSET('Sanitation Data'!$E$32,0,10*ROW('Sanitation Data'!E168)))</f>
        <v/>
      </c>
      <c r="CU174" s="297" t="str">
        <f ca="true">+IF(OFFSET('Sanitation Data'!$F$28,0,10*ROW('Sanitation Data'!F168))="","",OFFSET('Sanitation Data'!$F$28,0,10*ROW('Sanitation Data'!F168)))</f>
        <v/>
      </c>
      <c r="CV174" s="297" t="str">
        <f ca="true">+IF(OFFSET('Sanitation Data'!$F$29,0,10*ROW('Sanitation Data'!F168))="","",OFFSET('Sanitation Data'!$F$29,0,10*ROW('Sanitation Data'!F168)))</f>
        <v/>
      </c>
      <c r="CW174" s="297" t="str">
        <f ca="true">+IF(OFFSET('Sanitation Data'!$F$30,0,10*ROW('Sanitation Data'!F168))="","",OFFSET('Sanitation Data'!$F$30,0,10*ROW('Sanitation Data'!F168)))</f>
        <v/>
      </c>
      <c r="CX174" s="297" t="str">
        <f ca="true">+IF(OFFSET('Sanitation Data'!$F$31,0,10*ROW('Sanitation Data'!F168))="","",OFFSET('Sanitation Data'!$F$31,0,10*ROW('Sanitation Data'!F168)))</f>
        <v/>
      </c>
      <c r="CY174" s="297" t="str">
        <f ca="true">+IF(OFFSET('Sanitation Data'!$F$32,0,10*ROW('Sanitation Data'!F168))="","",OFFSET('Sanitation Data'!$F$32,0,10*ROW('Sanitation Data'!F168)))</f>
        <v/>
      </c>
      <c r="CZ174" s="297" t="str">
        <f ca="true">+IF(OFFSET('Sanitation Data'!$G$28,0,10*ROW('Sanitation Data'!G168))="","",OFFSET('Sanitation Data'!$G$28,0,10*ROW('Sanitation Data'!G168)))</f>
        <v/>
      </c>
      <c r="DA174" s="297" t="str">
        <f ca="true">+IF(OFFSET('Sanitation Data'!$G$29,0,10*ROW('Sanitation Data'!G168))="","",OFFSET('Sanitation Data'!$G$29,0,10*ROW('Sanitation Data'!G168)))</f>
        <v/>
      </c>
      <c r="DB174" s="297" t="str">
        <f ca="true">+IF(OFFSET('Sanitation Data'!$G$30,0,10*ROW('Sanitation Data'!G168))="","",OFFSET('Sanitation Data'!$G$30,0,10*ROW('Sanitation Data'!G168)))</f>
        <v/>
      </c>
      <c r="DC174" s="297" t="str">
        <f ca="true">+IF(OFFSET('Sanitation Data'!$G$31,0,10*ROW('Sanitation Data'!G168))="","",OFFSET('Sanitation Data'!$G$31,0,10*ROW('Sanitation Data'!G168)))</f>
        <v/>
      </c>
      <c r="DD174" s="297" t="str">
        <f ca="true">+IF(OFFSET('Sanitation Data'!$G$32,0,10*ROW('Sanitation Data'!G168))="","",OFFSET('Sanitation Data'!$G$32,0,10*ROW('Sanitation Data'!G168)))</f>
        <v/>
      </c>
      <c r="DE174" s="297" t="str">
        <f ca="true">+IF(OFFSET('Sanitation Data'!$H$28,0,10*ROW('Sanitation Data'!H168))="","",OFFSET('Sanitation Data'!$H$28,0,10*ROW('Sanitation Data'!H168)))</f>
        <v/>
      </c>
      <c r="DF174" s="297" t="str">
        <f ca="true">+IF(OFFSET('Sanitation Data'!$H$29,0,10*ROW('Sanitation Data'!H168))="","",OFFSET('Sanitation Data'!$H$29,0,10*ROW('Sanitation Data'!H168)))</f>
        <v/>
      </c>
      <c r="DG174" s="297" t="str">
        <f ca="true">+IF(OFFSET('Sanitation Data'!$H$30,0,10*ROW('Sanitation Data'!H168))="","",OFFSET('Sanitation Data'!$H$30,0,10*ROW('Sanitation Data'!H168)))</f>
        <v/>
      </c>
      <c r="DH174" s="297" t="str">
        <f ca="true">+IF(OFFSET('Sanitation Data'!$H$31,0,10*ROW('Sanitation Data'!H168))="","",OFFSET('Sanitation Data'!$H$31,0,10*ROW('Sanitation Data'!H168)))</f>
        <v/>
      </c>
      <c r="DI174" s="297" t="str">
        <f ca="true">+IF(OFFSET('Sanitation Data'!$H$32,0,10*ROW('Sanitation Data'!H168))="","",OFFSET('Sanitation Data'!$H$32,0,10*ROW('Sanitation Data'!H168)))</f>
        <v/>
      </c>
      <c r="DJ174" s="297" t="str">
        <f ca="true">+IF(OFFSET('Sanitation Data'!$I$28,0,10*ROW('Sanitation Data'!I168))="","",OFFSET('Sanitation Data'!$I$28,0,10*ROW('Sanitation Data'!I168)))</f>
        <v/>
      </c>
      <c r="DK174" s="297" t="str">
        <f ca="true">+IF(OFFSET('Sanitation Data'!$I$29,0,10*ROW('Sanitation Data'!I168))="","",OFFSET('Sanitation Data'!$I$29,0,10*ROW('Sanitation Data'!I168)))</f>
        <v/>
      </c>
      <c r="DL174" s="297" t="str">
        <f ca="true">+IF(OFFSET('Sanitation Data'!$I$30,0,10*ROW('Sanitation Data'!I168))="","",OFFSET('Sanitation Data'!$I$30,0,10*ROW('Sanitation Data'!I168)))</f>
        <v/>
      </c>
      <c r="DM174" s="297" t="str">
        <f ca="true">+IF(OFFSET('Sanitation Data'!$I$31,0,10*ROW('Sanitation Data'!I168))="","",OFFSET('Sanitation Data'!$I$31,0,10*ROW('Sanitation Data'!I168)))</f>
        <v/>
      </c>
      <c r="DN174" s="297" t="str">
        <f ca="true">+IF(OFFSET('Sanitation Data'!$I$32,0,10*ROW('Sanitation Data'!I168))="","",OFFSET('Sanitation Data'!$I$32,0,10*ROW('Sanitation Data'!I168)))</f>
        <v/>
      </c>
      <c r="DO174" s="297" t="str">
        <f ca="true">+IF(OFFSET('Hygiene Data'!$D$11,0,10*ROW('Hygiene Data'!D168))="","",OFFSET('Hygiene Data'!$D$11,0,10*ROW('Hygiene Data'!D168)))</f>
        <v/>
      </c>
      <c r="DP174" s="297" t="str">
        <f ca="true">+IF(OFFSET('Hygiene Data'!$D$12,0,10*ROW('Hygiene Data'!D168))="","",OFFSET('Hygiene Data'!$D$12,0,10*ROW('Hygiene Data'!D168)))</f>
        <v/>
      </c>
      <c r="DQ174" s="297" t="str">
        <f ca="true">+IF(OFFSET('Hygiene Data'!$D$13,0,10*ROW('Hygiene Data'!D168))="","",OFFSET('Hygiene Data'!$D$13,0,10*ROW('Hygiene Data'!D168)))</f>
        <v/>
      </c>
      <c r="DR174" s="297" t="str">
        <f ca="true">+IF(OFFSET('Hygiene Data'!$E$11,0,10*ROW('Hygiene Data'!E168))="","",OFFSET('Hygiene Data'!$E$11,0,10*ROW('Hygiene Data'!E168)))</f>
        <v/>
      </c>
      <c r="DS174" s="297" t="str">
        <f ca="true">+IF(OFFSET('Hygiene Data'!$E$12,0,10*ROW('Hygiene Data'!E168))="","",OFFSET('Hygiene Data'!$E$12,0,10*ROW('Hygiene Data'!E168)))</f>
        <v/>
      </c>
      <c r="DT174" s="297" t="str">
        <f ca="true">+IF(OFFSET('Hygiene Data'!$E$13,0,10*ROW('Hygiene Data'!E168))="","",OFFSET('Hygiene Data'!$E$13,0,10*ROW('Hygiene Data'!E168)))</f>
        <v/>
      </c>
      <c r="DU174" s="297" t="str">
        <f ca="true">+IF(OFFSET('Hygiene Data'!$F$11,0,10*ROW('Hygiene Data'!F168))="","",OFFSET('Hygiene Data'!$F$11,0,10*ROW('Hygiene Data'!F168)))</f>
        <v/>
      </c>
      <c r="DV174" s="297" t="str">
        <f ca="true">+IF(OFFSET('Hygiene Data'!$F$12,0,10*ROW('Hygiene Data'!F168))="","",OFFSET('Hygiene Data'!$F$12,0,10*ROW('Hygiene Data'!F168)))</f>
        <v/>
      </c>
      <c r="DW174" s="297" t="str">
        <f ca="true">+IF(OFFSET('Hygiene Data'!$F$13,0,10*ROW('Hygiene Data'!F168))="","",OFFSET('Hygiene Data'!$F$13,0,10*ROW('Hygiene Data'!F168)))</f>
        <v/>
      </c>
      <c r="DX174" s="297" t="str">
        <f ca="true">+IF(OFFSET('Hygiene Data'!$G$11,0,10*ROW('Hygiene Data'!G168))="","",OFFSET('Hygiene Data'!$G$11,0,10*ROW('Hygiene Data'!G168)))</f>
        <v/>
      </c>
      <c r="DY174" s="297" t="str">
        <f ca="true">+IF(OFFSET('Hygiene Data'!$G$12,0,10*ROW('Hygiene Data'!G168))="","",OFFSET('Hygiene Data'!$G$12,0,10*ROW('Hygiene Data'!G168)))</f>
        <v/>
      </c>
      <c r="DZ174" s="297" t="str">
        <f ca="true">+IF(OFFSET('Hygiene Data'!$G$13,0,10*ROW('Hygiene Data'!G168))="","",OFFSET('Hygiene Data'!$G$13,0,10*ROW('Hygiene Data'!G168)))</f>
        <v/>
      </c>
      <c r="EA174" s="297" t="str">
        <f ca="true">+IF(OFFSET('Hygiene Data'!$H$11,0,10*ROW('Hygiene Data'!H168))="","",OFFSET('Hygiene Data'!$H$11,0,10*ROW('Hygiene Data'!H168)))</f>
        <v/>
      </c>
      <c r="EB174" s="297" t="str">
        <f ca="true">+IF(OFFSET('Hygiene Data'!$H$12,0,10*ROW('Hygiene Data'!H168))="","",OFFSET('Hygiene Data'!$H$12,0,10*ROW('Hygiene Data'!H168)))</f>
        <v/>
      </c>
      <c r="EC174" s="297" t="str">
        <f ca="true">+IF(OFFSET('Hygiene Data'!$H$13,0,10*ROW('Hygiene Data'!H168))="","",OFFSET('Hygiene Data'!$H$13,0,10*ROW('Hygiene Data'!H168)))</f>
        <v/>
      </c>
      <c r="ED174" s="297" t="str">
        <f ca="true">+IF(OFFSET('Hygiene Data'!$I$11,0,10*ROW('Hygiene Data'!I168))="","",OFFSET('Hygiene Data'!$I$11,0,10*ROW('Hygiene Data'!I168)))</f>
        <v/>
      </c>
      <c r="EE174" s="297" t="str">
        <f ca="true">+IF(OFFSET('Hygiene Data'!$I$12,0,10*ROW('Hygiene Data'!I168))="","",OFFSET('Hygiene Data'!$I$12,0,10*ROW('Hygiene Data'!I168)))</f>
        <v/>
      </c>
      <c r="EF174" s="297"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53"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97"/>
      <c r="BS175" s="297" t="str">
        <f ca="true">+IF(OFFSET('Water Data'!$D$27,0,10*ROW('Water Data'!D169))="","",OFFSET('Water Data'!$D$27,0,10*ROW('Water Data'!D169)))</f>
        <v/>
      </c>
      <c r="BT175" s="297" t="str">
        <f ca="true">+IF(OFFSET('Water Data'!$D$28,0,10*ROW('Water Data'!D169))="","",OFFSET('Water Data'!$D$28,0,10*ROW('Water Data'!D169)))</f>
        <v/>
      </c>
      <c r="BU175" s="297" t="str">
        <f ca="true">+IF(OFFSET('Water Data'!$D$29,0,10*ROW('Water Data'!D169))="","",OFFSET('Water Data'!$D$29,0,10*ROW('Water Data'!D169)))</f>
        <v/>
      </c>
      <c r="BV175" s="297" t="str">
        <f ca="true">+IF(OFFSET('Water Data'!$E$27,0,10*ROW('Water Data'!E169))="","",OFFSET('Water Data'!$E$27,0,10*ROW('Water Data'!E169)))</f>
        <v/>
      </c>
      <c r="BW175" s="297" t="str">
        <f ca="true">+IF(OFFSET('Water Data'!$E$28,0,10*ROW('Water Data'!E169))="","",OFFSET('Water Data'!$E$28,0,10*ROW('Water Data'!E169)))</f>
        <v/>
      </c>
      <c r="BX175" s="297" t="str">
        <f ca="true">+IF(OFFSET('Water Data'!$E$29,0,10*ROW('Water Data'!E169))="","",OFFSET('Water Data'!$E$29,0,10*ROW('Water Data'!E169)))</f>
        <v/>
      </c>
      <c r="BY175" s="297" t="str">
        <f ca="true">+IF(OFFSET('Water Data'!$F$27,0,10*ROW('Water Data'!F169))="","",OFFSET('Water Data'!$F$27,0,10*ROW('Water Data'!F169)))</f>
        <v/>
      </c>
      <c r="BZ175" s="297" t="str">
        <f ca="true">+IF(OFFSET('Water Data'!$F$28,0,10*ROW('Water Data'!F169))="","",OFFSET('Water Data'!$F$28,0,10*ROW('Water Data'!F169)))</f>
        <v/>
      </c>
      <c r="CA175" s="297" t="str">
        <f ca="true">+IF(OFFSET('Water Data'!$F$29,0,10*ROW('Water Data'!F169))="","",OFFSET('Water Data'!$F$29,0,10*ROW('Water Data'!F169)))</f>
        <v/>
      </c>
      <c r="CB175" s="297" t="str">
        <f ca="true">+IF(OFFSET('Water Data'!$G$27,0,10*ROW('Water Data'!G169))="","",OFFSET('Water Data'!$G$27,0,10*ROW('Water Data'!G169)))</f>
        <v/>
      </c>
      <c r="CC175" s="297" t="str">
        <f ca="true">+IF(OFFSET('Water Data'!$G$28,0,10*ROW('Water Data'!G169))="","",OFFSET('Water Data'!$G$28,0,10*ROW('Water Data'!G169)))</f>
        <v/>
      </c>
      <c r="CD175" s="297" t="str">
        <f ca="true">+IF(OFFSET('Water Data'!$G$29,0,10*ROW('Water Data'!G169))="","",OFFSET('Water Data'!$G$29,0,10*ROW('Water Data'!G169)))</f>
        <v/>
      </c>
      <c r="CE175" s="297" t="str">
        <f ca="true">+IF(OFFSET('Water Data'!$H$27,0,10*ROW('Water Data'!H169))="","",OFFSET('Water Data'!$H$27,0,10*ROW('Water Data'!H169)))</f>
        <v/>
      </c>
      <c r="CF175" s="297" t="str">
        <f ca="true">+IF(OFFSET('Water Data'!$H$28,0,10*ROW('Water Data'!H169))="","",OFFSET('Water Data'!$H$28,0,10*ROW('Water Data'!H169)))</f>
        <v/>
      </c>
      <c r="CG175" s="297" t="str">
        <f ca="true">+IF(OFFSET('Water Data'!$H$29,0,10*ROW('Water Data'!H169))="","",OFFSET('Water Data'!$H$29,0,10*ROW('Water Data'!H169)))</f>
        <v/>
      </c>
      <c r="CH175" s="297" t="str">
        <f ca="true">+IF(OFFSET('Water Data'!$I$27,0,10*ROW('Water Data'!I169))="","",OFFSET('Water Data'!$I$27,0,10*ROW('Water Data'!I169)))</f>
        <v/>
      </c>
      <c r="CI175" s="297" t="str">
        <f ca="true">+IF(OFFSET('Water Data'!$I$28,0,10*ROW('Water Data'!I169))="","",OFFSET('Water Data'!$I$28,0,10*ROW('Water Data'!I169)))</f>
        <v/>
      </c>
      <c r="CJ175" s="297" t="str">
        <f ca="true">+IF(OFFSET('Water Data'!$I$29,0,10*ROW('Water Data'!I169))="","",OFFSET('Water Data'!$I$29,0,10*ROW('Water Data'!I169)))</f>
        <v/>
      </c>
      <c r="CK175" s="297" t="str">
        <f ca="true">+IF(OFFSET('Sanitation Data'!$D$28,0,10*ROW('Sanitation Data'!D169))="","",OFFSET('Sanitation Data'!$D$28,0,10*ROW('Sanitation Data'!D169)))</f>
        <v/>
      </c>
      <c r="CL175" s="297" t="str">
        <f ca="true">+IF(OFFSET('Sanitation Data'!$D$29,0,10*ROW('Sanitation Data'!D169))="","",OFFSET('Sanitation Data'!$D$29,0,10*ROW('Sanitation Data'!D169)))</f>
        <v/>
      </c>
      <c r="CM175" s="297" t="str">
        <f ca="true">+IF(OFFSET('Sanitation Data'!$D$30,0,10*ROW('Sanitation Data'!D169))="","",OFFSET('Sanitation Data'!$D$30,0,10*ROW('Sanitation Data'!D169)))</f>
        <v/>
      </c>
      <c r="CN175" s="297" t="str">
        <f ca="true">+IF(OFFSET('Sanitation Data'!$D$31,0,10*ROW('Sanitation Data'!D169))="","",OFFSET('Sanitation Data'!$D$31,0,10*ROW('Sanitation Data'!D169)))</f>
        <v/>
      </c>
      <c r="CO175" s="297" t="str">
        <f ca="true">+IF(OFFSET('Sanitation Data'!$D$32,0,10*ROW('Sanitation Data'!D169))="","",OFFSET('Sanitation Data'!$D$32,0,10*ROW('Sanitation Data'!D169)))</f>
        <v/>
      </c>
      <c r="CP175" s="297" t="str">
        <f ca="true">+IF(OFFSET('Sanitation Data'!$E$28,0,10*ROW('Sanitation Data'!E169))="","",OFFSET('Sanitation Data'!$E$28,0,10*ROW('Sanitation Data'!E169)))</f>
        <v/>
      </c>
      <c r="CQ175" s="297" t="str">
        <f ca="true">+IF(OFFSET('Sanitation Data'!$E$29,0,10*ROW('Sanitation Data'!E169))="","",OFFSET('Sanitation Data'!$E$29,0,10*ROW('Sanitation Data'!E169)))</f>
        <v/>
      </c>
      <c r="CR175" s="297" t="str">
        <f ca="true">+IF(OFFSET('Sanitation Data'!$E$30,0,10*ROW('Sanitation Data'!E169))="","",OFFSET('Sanitation Data'!$E$30,0,10*ROW('Sanitation Data'!E169)))</f>
        <v/>
      </c>
      <c r="CS175" s="297" t="str">
        <f ca="true">+IF(OFFSET('Sanitation Data'!$E$31,0,10*ROW('Sanitation Data'!E169))="","",OFFSET('Sanitation Data'!$E$31,0,10*ROW('Sanitation Data'!E169)))</f>
        <v/>
      </c>
      <c r="CT175" s="297" t="str">
        <f ca="true">+IF(OFFSET('Sanitation Data'!$E$32,0,10*ROW('Sanitation Data'!E169))="","",OFFSET('Sanitation Data'!$E$32,0,10*ROW('Sanitation Data'!E169)))</f>
        <v/>
      </c>
      <c r="CU175" s="297" t="str">
        <f ca="true">+IF(OFFSET('Sanitation Data'!$F$28,0,10*ROW('Sanitation Data'!F169))="","",OFFSET('Sanitation Data'!$F$28,0,10*ROW('Sanitation Data'!F169)))</f>
        <v/>
      </c>
      <c r="CV175" s="297" t="str">
        <f ca="true">+IF(OFFSET('Sanitation Data'!$F$29,0,10*ROW('Sanitation Data'!F169))="","",OFFSET('Sanitation Data'!$F$29,0,10*ROW('Sanitation Data'!F169)))</f>
        <v/>
      </c>
      <c r="CW175" s="297" t="str">
        <f ca="true">+IF(OFFSET('Sanitation Data'!$F$30,0,10*ROW('Sanitation Data'!F169))="","",OFFSET('Sanitation Data'!$F$30,0,10*ROW('Sanitation Data'!F169)))</f>
        <v/>
      </c>
      <c r="CX175" s="297" t="str">
        <f ca="true">+IF(OFFSET('Sanitation Data'!$F$31,0,10*ROW('Sanitation Data'!F169))="","",OFFSET('Sanitation Data'!$F$31,0,10*ROW('Sanitation Data'!F169)))</f>
        <v/>
      </c>
      <c r="CY175" s="297" t="str">
        <f ca="true">+IF(OFFSET('Sanitation Data'!$F$32,0,10*ROW('Sanitation Data'!F169))="","",OFFSET('Sanitation Data'!$F$32,0,10*ROW('Sanitation Data'!F169)))</f>
        <v/>
      </c>
      <c r="CZ175" s="297" t="str">
        <f ca="true">+IF(OFFSET('Sanitation Data'!$G$28,0,10*ROW('Sanitation Data'!G169))="","",OFFSET('Sanitation Data'!$G$28,0,10*ROW('Sanitation Data'!G169)))</f>
        <v/>
      </c>
      <c r="DA175" s="297" t="str">
        <f ca="true">+IF(OFFSET('Sanitation Data'!$G$29,0,10*ROW('Sanitation Data'!G169))="","",OFFSET('Sanitation Data'!$G$29,0,10*ROW('Sanitation Data'!G169)))</f>
        <v/>
      </c>
      <c r="DB175" s="297" t="str">
        <f ca="true">+IF(OFFSET('Sanitation Data'!$G$30,0,10*ROW('Sanitation Data'!G169))="","",OFFSET('Sanitation Data'!$G$30,0,10*ROW('Sanitation Data'!G169)))</f>
        <v/>
      </c>
      <c r="DC175" s="297" t="str">
        <f ca="true">+IF(OFFSET('Sanitation Data'!$G$31,0,10*ROW('Sanitation Data'!G169))="","",OFFSET('Sanitation Data'!$G$31,0,10*ROW('Sanitation Data'!G169)))</f>
        <v/>
      </c>
      <c r="DD175" s="297" t="str">
        <f ca="true">+IF(OFFSET('Sanitation Data'!$G$32,0,10*ROW('Sanitation Data'!G169))="","",OFFSET('Sanitation Data'!$G$32,0,10*ROW('Sanitation Data'!G169)))</f>
        <v/>
      </c>
      <c r="DE175" s="297" t="str">
        <f ca="true">+IF(OFFSET('Sanitation Data'!$H$28,0,10*ROW('Sanitation Data'!H169))="","",OFFSET('Sanitation Data'!$H$28,0,10*ROW('Sanitation Data'!H169)))</f>
        <v/>
      </c>
      <c r="DF175" s="297" t="str">
        <f ca="true">+IF(OFFSET('Sanitation Data'!$H$29,0,10*ROW('Sanitation Data'!H169))="","",OFFSET('Sanitation Data'!$H$29,0,10*ROW('Sanitation Data'!H169)))</f>
        <v/>
      </c>
      <c r="DG175" s="297" t="str">
        <f ca="true">+IF(OFFSET('Sanitation Data'!$H$30,0,10*ROW('Sanitation Data'!H169))="","",OFFSET('Sanitation Data'!$H$30,0,10*ROW('Sanitation Data'!H169)))</f>
        <v/>
      </c>
      <c r="DH175" s="297" t="str">
        <f ca="true">+IF(OFFSET('Sanitation Data'!$H$31,0,10*ROW('Sanitation Data'!H169))="","",OFFSET('Sanitation Data'!$H$31,0,10*ROW('Sanitation Data'!H169)))</f>
        <v/>
      </c>
      <c r="DI175" s="297" t="str">
        <f ca="true">+IF(OFFSET('Sanitation Data'!$H$32,0,10*ROW('Sanitation Data'!H169))="","",OFFSET('Sanitation Data'!$H$32,0,10*ROW('Sanitation Data'!H169)))</f>
        <v/>
      </c>
      <c r="DJ175" s="297" t="str">
        <f ca="true">+IF(OFFSET('Sanitation Data'!$I$28,0,10*ROW('Sanitation Data'!I169))="","",OFFSET('Sanitation Data'!$I$28,0,10*ROW('Sanitation Data'!I169)))</f>
        <v/>
      </c>
      <c r="DK175" s="297" t="str">
        <f ca="true">+IF(OFFSET('Sanitation Data'!$I$29,0,10*ROW('Sanitation Data'!I169))="","",OFFSET('Sanitation Data'!$I$29,0,10*ROW('Sanitation Data'!I169)))</f>
        <v/>
      </c>
      <c r="DL175" s="297" t="str">
        <f ca="true">+IF(OFFSET('Sanitation Data'!$I$30,0,10*ROW('Sanitation Data'!I169))="","",OFFSET('Sanitation Data'!$I$30,0,10*ROW('Sanitation Data'!I169)))</f>
        <v/>
      </c>
      <c r="DM175" s="297" t="str">
        <f ca="true">+IF(OFFSET('Sanitation Data'!$I$31,0,10*ROW('Sanitation Data'!I169))="","",OFFSET('Sanitation Data'!$I$31,0,10*ROW('Sanitation Data'!I169)))</f>
        <v/>
      </c>
      <c r="DN175" s="297" t="str">
        <f ca="true">+IF(OFFSET('Sanitation Data'!$I$32,0,10*ROW('Sanitation Data'!I169))="","",OFFSET('Sanitation Data'!$I$32,0,10*ROW('Sanitation Data'!I169)))</f>
        <v/>
      </c>
      <c r="DO175" s="297" t="str">
        <f ca="true">+IF(OFFSET('Hygiene Data'!$D$11,0,10*ROW('Hygiene Data'!D169))="","",OFFSET('Hygiene Data'!$D$11,0,10*ROW('Hygiene Data'!D169)))</f>
        <v/>
      </c>
      <c r="DP175" s="297" t="str">
        <f ca="true">+IF(OFFSET('Hygiene Data'!$D$12,0,10*ROW('Hygiene Data'!D169))="","",OFFSET('Hygiene Data'!$D$12,0,10*ROW('Hygiene Data'!D169)))</f>
        <v/>
      </c>
      <c r="DQ175" s="297" t="str">
        <f ca="true">+IF(OFFSET('Hygiene Data'!$D$13,0,10*ROW('Hygiene Data'!D169))="","",OFFSET('Hygiene Data'!$D$13,0,10*ROW('Hygiene Data'!D169)))</f>
        <v/>
      </c>
      <c r="DR175" s="297" t="str">
        <f ca="true">+IF(OFFSET('Hygiene Data'!$E$11,0,10*ROW('Hygiene Data'!E169))="","",OFFSET('Hygiene Data'!$E$11,0,10*ROW('Hygiene Data'!E169)))</f>
        <v/>
      </c>
      <c r="DS175" s="297" t="str">
        <f ca="true">+IF(OFFSET('Hygiene Data'!$E$12,0,10*ROW('Hygiene Data'!E169))="","",OFFSET('Hygiene Data'!$E$12,0,10*ROW('Hygiene Data'!E169)))</f>
        <v/>
      </c>
      <c r="DT175" s="297" t="str">
        <f ca="true">+IF(OFFSET('Hygiene Data'!$E$13,0,10*ROW('Hygiene Data'!E169))="","",OFFSET('Hygiene Data'!$E$13,0,10*ROW('Hygiene Data'!E169)))</f>
        <v/>
      </c>
      <c r="DU175" s="297" t="str">
        <f ca="true">+IF(OFFSET('Hygiene Data'!$F$11,0,10*ROW('Hygiene Data'!F169))="","",OFFSET('Hygiene Data'!$F$11,0,10*ROW('Hygiene Data'!F169)))</f>
        <v/>
      </c>
      <c r="DV175" s="297" t="str">
        <f ca="true">+IF(OFFSET('Hygiene Data'!$F$12,0,10*ROW('Hygiene Data'!F169))="","",OFFSET('Hygiene Data'!$F$12,0,10*ROW('Hygiene Data'!F169)))</f>
        <v/>
      </c>
      <c r="DW175" s="297" t="str">
        <f ca="true">+IF(OFFSET('Hygiene Data'!$F$13,0,10*ROW('Hygiene Data'!F169))="","",OFFSET('Hygiene Data'!$F$13,0,10*ROW('Hygiene Data'!F169)))</f>
        <v/>
      </c>
      <c r="DX175" s="297" t="str">
        <f ca="true">+IF(OFFSET('Hygiene Data'!$G$11,0,10*ROW('Hygiene Data'!G169))="","",OFFSET('Hygiene Data'!$G$11,0,10*ROW('Hygiene Data'!G169)))</f>
        <v/>
      </c>
      <c r="DY175" s="297" t="str">
        <f ca="true">+IF(OFFSET('Hygiene Data'!$G$12,0,10*ROW('Hygiene Data'!G169))="","",OFFSET('Hygiene Data'!$G$12,0,10*ROW('Hygiene Data'!G169)))</f>
        <v/>
      </c>
      <c r="DZ175" s="297" t="str">
        <f ca="true">+IF(OFFSET('Hygiene Data'!$G$13,0,10*ROW('Hygiene Data'!G169))="","",OFFSET('Hygiene Data'!$G$13,0,10*ROW('Hygiene Data'!G169)))</f>
        <v/>
      </c>
      <c r="EA175" s="297" t="str">
        <f ca="true">+IF(OFFSET('Hygiene Data'!$H$11,0,10*ROW('Hygiene Data'!H169))="","",OFFSET('Hygiene Data'!$H$11,0,10*ROW('Hygiene Data'!H169)))</f>
        <v/>
      </c>
      <c r="EB175" s="297" t="str">
        <f ca="true">+IF(OFFSET('Hygiene Data'!$H$12,0,10*ROW('Hygiene Data'!H169))="","",OFFSET('Hygiene Data'!$H$12,0,10*ROW('Hygiene Data'!H169)))</f>
        <v/>
      </c>
      <c r="EC175" s="297" t="str">
        <f ca="true">+IF(OFFSET('Hygiene Data'!$H$13,0,10*ROW('Hygiene Data'!H169))="","",OFFSET('Hygiene Data'!$H$13,0,10*ROW('Hygiene Data'!H169)))</f>
        <v/>
      </c>
      <c r="ED175" s="297" t="str">
        <f ca="true">+IF(OFFSET('Hygiene Data'!$I$11,0,10*ROW('Hygiene Data'!I169))="","",OFFSET('Hygiene Data'!$I$11,0,10*ROW('Hygiene Data'!I169)))</f>
        <v/>
      </c>
      <c r="EE175" s="297" t="str">
        <f ca="true">+IF(OFFSET('Hygiene Data'!$I$12,0,10*ROW('Hygiene Data'!I169))="","",OFFSET('Hygiene Data'!$I$12,0,10*ROW('Hygiene Data'!I169)))</f>
        <v/>
      </c>
      <c r="EF175" s="297"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53"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97"/>
      <c r="BS176" s="297" t="str">
        <f ca="true">+IF(OFFSET('Water Data'!$D$27,0,10*ROW('Water Data'!D170))="","",OFFSET('Water Data'!$D$27,0,10*ROW('Water Data'!D170)))</f>
        <v/>
      </c>
      <c r="BT176" s="297" t="str">
        <f ca="true">+IF(OFFSET('Water Data'!$D$28,0,10*ROW('Water Data'!D170))="","",OFFSET('Water Data'!$D$28,0,10*ROW('Water Data'!D170)))</f>
        <v/>
      </c>
      <c r="BU176" s="297" t="str">
        <f ca="true">+IF(OFFSET('Water Data'!$D$29,0,10*ROW('Water Data'!D170))="","",OFFSET('Water Data'!$D$29,0,10*ROW('Water Data'!D170)))</f>
        <v/>
      </c>
      <c r="BV176" s="297" t="str">
        <f ca="true">+IF(OFFSET('Water Data'!$E$27,0,10*ROW('Water Data'!E170))="","",OFFSET('Water Data'!$E$27,0,10*ROW('Water Data'!E170)))</f>
        <v/>
      </c>
      <c r="BW176" s="297" t="str">
        <f ca="true">+IF(OFFSET('Water Data'!$E$28,0,10*ROW('Water Data'!E170))="","",OFFSET('Water Data'!$E$28,0,10*ROW('Water Data'!E170)))</f>
        <v/>
      </c>
      <c r="BX176" s="297" t="str">
        <f ca="true">+IF(OFFSET('Water Data'!$E$29,0,10*ROW('Water Data'!E170))="","",OFFSET('Water Data'!$E$29,0,10*ROW('Water Data'!E170)))</f>
        <v/>
      </c>
      <c r="BY176" s="297" t="str">
        <f ca="true">+IF(OFFSET('Water Data'!$F$27,0,10*ROW('Water Data'!F170))="","",OFFSET('Water Data'!$F$27,0,10*ROW('Water Data'!F170)))</f>
        <v/>
      </c>
      <c r="BZ176" s="297" t="str">
        <f ca="true">+IF(OFFSET('Water Data'!$F$28,0,10*ROW('Water Data'!F170))="","",OFFSET('Water Data'!$F$28,0,10*ROW('Water Data'!F170)))</f>
        <v/>
      </c>
      <c r="CA176" s="297" t="str">
        <f ca="true">+IF(OFFSET('Water Data'!$F$29,0,10*ROW('Water Data'!F170))="","",OFFSET('Water Data'!$F$29,0,10*ROW('Water Data'!F170)))</f>
        <v/>
      </c>
      <c r="CB176" s="297" t="str">
        <f ca="true">+IF(OFFSET('Water Data'!$G$27,0,10*ROW('Water Data'!G170))="","",OFFSET('Water Data'!$G$27,0,10*ROW('Water Data'!G170)))</f>
        <v/>
      </c>
      <c r="CC176" s="297" t="str">
        <f ca="true">+IF(OFFSET('Water Data'!$G$28,0,10*ROW('Water Data'!G170))="","",OFFSET('Water Data'!$G$28,0,10*ROW('Water Data'!G170)))</f>
        <v/>
      </c>
      <c r="CD176" s="297" t="str">
        <f ca="true">+IF(OFFSET('Water Data'!$G$29,0,10*ROW('Water Data'!G170))="","",OFFSET('Water Data'!$G$29,0,10*ROW('Water Data'!G170)))</f>
        <v/>
      </c>
      <c r="CE176" s="297" t="str">
        <f ca="true">+IF(OFFSET('Water Data'!$H$27,0,10*ROW('Water Data'!H170))="","",OFFSET('Water Data'!$H$27,0,10*ROW('Water Data'!H170)))</f>
        <v/>
      </c>
      <c r="CF176" s="297" t="str">
        <f ca="true">+IF(OFFSET('Water Data'!$H$28,0,10*ROW('Water Data'!H170))="","",OFFSET('Water Data'!$H$28,0,10*ROW('Water Data'!H170)))</f>
        <v/>
      </c>
      <c r="CG176" s="297" t="str">
        <f ca="true">+IF(OFFSET('Water Data'!$H$29,0,10*ROW('Water Data'!H170))="","",OFFSET('Water Data'!$H$29,0,10*ROW('Water Data'!H170)))</f>
        <v/>
      </c>
      <c r="CH176" s="297" t="str">
        <f ca="true">+IF(OFFSET('Water Data'!$I$27,0,10*ROW('Water Data'!I170))="","",OFFSET('Water Data'!$I$27,0,10*ROW('Water Data'!I170)))</f>
        <v/>
      </c>
      <c r="CI176" s="297" t="str">
        <f ca="true">+IF(OFFSET('Water Data'!$I$28,0,10*ROW('Water Data'!I170))="","",OFFSET('Water Data'!$I$28,0,10*ROW('Water Data'!I170)))</f>
        <v/>
      </c>
      <c r="CJ176" s="297" t="str">
        <f ca="true">+IF(OFFSET('Water Data'!$I$29,0,10*ROW('Water Data'!I170))="","",OFFSET('Water Data'!$I$29,0,10*ROW('Water Data'!I170)))</f>
        <v/>
      </c>
      <c r="CK176" s="297" t="str">
        <f ca="true">+IF(OFFSET('Sanitation Data'!$D$28,0,10*ROW('Sanitation Data'!D170))="","",OFFSET('Sanitation Data'!$D$28,0,10*ROW('Sanitation Data'!D170)))</f>
        <v/>
      </c>
      <c r="CL176" s="297" t="str">
        <f ca="true">+IF(OFFSET('Sanitation Data'!$D$29,0,10*ROW('Sanitation Data'!D170))="","",OFFSET('Sanitation Data'!$D$29,0,10*ROW('Sanitation Data'!D170)))</f>
        <v/>
      </c>
      <c r="CM176" s="297" t="str">
        <f ca="true">+IF(OFFSET('Sanitation Data'!$D$30,0,10*ROW('Sanitation Data'!D170))="","",OFFSET('Sanitation Data'!$D$30,0,10*ROW('Sanitation Data'!D170)))</f>
        <v/>
      </c>
      <c r="CN176" s="297" t="str">
        <f ca="true">+IF(OFFSET('Sanitation Data'!$D$31,0,10*ROW('Sanitation Data'!D170))="","",OFFSET('Sanitation Data'!$D$31,0,10*ROW('Sanitation Data'!D170)))</f>
        <v/>
      </c>
      <c r="CO176" s="297" t="str">
        <f ca="true">+IF(OFFSET('Sanitation Data'!$D$32,0,10*ROW('Sanitation Data'!D170))="","",OFFSET('Sanitation Data'!$D$32,0,10*ROW('Sanitation Data'!D170)))</f>
        <v/>
      </c>
      <c r="CP176" s="297" t="str">
        <f ca="true">+IF(OFFSET('Sanitation Data'!$E$28,0,10*ROW('Sanitation Data'!E170))="","",OFFSET('Sanitation Data'!$E$28,0,10*ROW('Sanitation Data'!E170)))</f>
        <v/>
      </c>
      <c r="CQ176" s="297" t="str">
        <f ca="true">+IF(OFFSET('Sanitation Data'!$E$29,0,10*ROW('Sanitation Data'!E170))="","",OFFSET('Sanitation Data'!$E$29,0,10*ROW('Sanitation Data'!E170)))</f>
        <v/>
      </c>
      <c r="CR176" s="297" t="str">
        <f ca="true">+IF(OFFSET('Sanitation Data'!$E$30,0,10*ROW('Sanitation Data'!E170))="","",OFFSET('Sanitation Data'!$E$30,0,10*ROW('Sanitation Data'!E170)))</f>
        <v/>
      </c>
      <c r="CS176" s="297" t="str">
        <f ca="true">+IF(OFFSET('Sanitation Data'!$E$31,0,10*ROW('Sanitation Data'!E170))="","",OFFSET('Sanitation Data'!$E$31,0,10*ROW('Sanitation Data'!E170)))</f>
        <v/>
      </c>
      <c r="CT176" s="297" t="str">
        <f ca="true">+IF(OFFSET('Sanitation Data'!$E$32,0,10*ROW('Sanitation Data'!E170))="","",OFFSET('Sanitation Data'!$E$32,0,10*ROW('Sanitation Data'!E170)))</f>
        <v/>
      </c>
      <c r="CU176" s="297" t="str">
        <f ca="true">+IF(OFFSET('Sanitation Data'!$F$28,0,10*ROW('Sanitation Data'!F170))="","",OFFSET('Sanitation Data'!$F$28,0,10*ROW('Sanitation Data'!F170)))</f>
        <v/>
      </c>
      <c r="CV176" s="297" t="str">
        <f ca="true">+IF(OFFSET('Sanitation Data'!$F$29,0,10*ROW('Sanitation Data'!F170))="","",OFFSET('Sanitation Data'!$F$29,0,10*ROW('Sanitation Data'!F170)))</f>
        <v/>
      </c>
      <c r="CW176" s="297" t="str">
        <f ca="true">+IF(OFFSET('Sanitation Data'!$F$30,0,10*ROW('Sanitation Data'!F170))="","",OFFSET('Sanitation Data'!$F$30,0,10*ROW('Sanitation Data'!F170)))</f>
        <v/>
      </c>
      <c r="CX176" s="297" t="str">
        <f ca="true">+IF(OFFSET('Sanitation Data'!$F$31,0,10*ROW('Sanitation Data'!F170))="","",OFFSET('Sanitation Data'!$F$31,0,10*ROW('Sanitation Data'!F170)))</f>
        <v/>
      </c>
      <c r="CY176" s="297" t="str">
        <f ca="true">+IF(OFFSET('Sanitation Data'!$F$32,0,10*ROW('Sanitation Data'!F170))="","",OFFSET('Sanitation Data'!$F$32,0,10*ROW('Sanitation Data'!F170)))</f>
        <v/>
      </c>
      <c r="CZ176" s="297" t="str">
        <f ca="true">+IF(OFFSET('Sanitation Data'!$G$28,0,10*ROW('Sanitation Data'!G170))="","",OFFSET('Sanitation Data'!$G$28,0,10*ROW('Sanitation Data'!G170)))</f>
        <v/>
      </c>
      <c r="DA176" s="297" t="str">
        <f ca="true">+IF(OFFSET('Sanitation Data'!$G$29,0,10*ROW('Sanitation Data'!G170))="","",OFFSET('Sanitation Data'!$G$29,0,10*ROW('Sanitation Data'!G170)))</f>
        <v/>
      </c>
      <c r="DB176" s="297" t="str">
        <f ca="true">+IF(OFFSET('Sanitation Data'!$G$30,0,10*ROW('Sanitation Data'!G170))="","",OFFSET('Sanitation Data'!$G$30,0,10*ROW('Sanitation Data'!G170)))</f>
        <v/>
      </c>
      <c r="DC176" s="297" t="str">
        <f ca="true">+IF(OFFSET('Sanitation Data'!$G$31,0,10*ROW('Sanitation Data'!G170))="","",OFFSET('Sanitation Data'!$G$31,0,10*ROW('Sanitation Data'!G170)))</f>
        <v/>
      </c>
      <c r="DD176" s="297" t="str">
        <f ca="true">+IF(OFFSET('Sanitation Data'!$G$32,0,10*ROW('Sanitation Data'!G170))="","",OFFSET('Sanitation Data'!$G$32,0,10*ROW('Sanitation Data'!G170)))</f>
        <v/>
      </c>
      <c r="DE176" s="297" t="str">
        <f ca="true">+IF(OFFSET('Sanitation Data'!$H$28,0,10*ROW('Sanitation Data'!H170))="","",OFFSET('Sanitation Data'!$H$28,0,10*ROW('Sanitation Data'!H170)))</f>
        <v/>
      </c>
      <c r="DF176" s="297" t="str">
        <f ca="true">+IF(OFFSET('Sanitation Data'!$H$29,0,10*ROW('Sanitation Data'!H170))="","",OFFSET('Sanitation Data'!$H$29,0,10*ROW('Sanitation Data'!H170)))</f>
        <v/>
      </c>
      <c r="DG176" s="297" t="str">
        <f ca="true">+IF(OFFSET('Sanitation Data'!$H$30,0,10*ROW('Sanitation Data'!H170))="","",OFFSET('Sanitation Data'!$H$30,0,10*ROW('Sanitation Data'!H170)))</f>
        <v/>
      </c>
      <c r="DH176" s="297" t="str">
        <f ca="true">+IF(OFFSET('Sanitation Data'!$H$31,0,10*ROW('Sanitation Data'!H170))="","",OFFSET('Sanitation Data'!$H$31,0,10*ROW('Sanitation Data'!H170)))</f>
        <v/>
      </c>
      <c r="DI176" s="297" t="str">
        <f ca="true">+IF(OFFSET('Sanitation Data'!$H$32,0,10*ROW('Sanitation Data'!H170))="","",OFFSET('Sanitation Data'!$H$32,0,10*ROW('Sanitation Data'!H170)))</f>
        <v/>
      </c>
      <c r="DJ176" s="297" t="str">
        <f ca="true">+IF(OFFSET('Sanitation Data'!$I$28,0,10*ROW('Sanitation Data'!I170))="","",OFFSET('Sanitation Data'!$I$28,0,10*ROW('Sanitation Data'!I170)))</f>
        <v/>
      </c>
      <c r="DK176" s="297" t="str">
        <f ca="true">+IF(OFFSET('Sanitation Data'!$I$29,0,10*ROW('Sanitation Data'!I170))="","",OFFSET('Sanitation Data'!$I$29,0,10*ROW('Sanitation Data'!I170)))</f>
        <v/>
      </c>
      <c r="DL176" s="297" t="str">
        <f ca="true">+IF(OFFSET('Sanitation Data'!$I$30,0,10*ROW('Sanitation Data'!I170))="","",OFFSET('Sanitation Data'!$I$30,0,10*ROW('Sanitation Data'!I170)))</f>
        <v/>
      </c>
      <c r="DM176" s="297" t="str">
        <f ca="true">+IF(OFFSET('Sanitation Data'!$I$31,0,10*ROW('Sanitation Data'!I170))="","",OFFSET('Sanitation Data'!$I$31,0,10*ROW('Sanitation Data'!I170)))</f>
        <v/>
      </c>
      <c r="DN176" s="297" t="str">
        <f ca="true">+IF(OFFSET('Sanitation Data'!$I$32,0,10*ROW('Sanitation Data'!I170))="","",OFFSET('Sanitation Data'!$I$32,0,10*ROW('Sanitation Data'!I170)))</f>
        <v/>
      </c>
      <c r="DO176" s="297" t="str">
        <f ca="true">+IF(OFFSET('Hygiene Data'!$D$11,0,10*ROW('Hygiene Data'!D170))="","",OFFSET('Hygiene Data'!$D$11,0,10*ROW('Hygiene Data'!D170)))</f>
        <v/>
      </c>
      <c r="DP176" s="297" t="str">
        <f ca="true">+IF(OFFSET('Hygiene Data'!$D$12,0,10*ROW('Hygiene Data'!D170))="","",OFFSET('Hygiene Data'!$D$12,0,10*ROW('Hygiene Data'!D170)))</f>
        <v/>
      </c>
      <c r="DQ176" s="297" t="str">
        <f ca="true">+IF(OFFSET('Hygiene Data'!$D$13,0,10*ROW('Hygiene Data'!D170))="","",OFFSET('Hygiene Data'!$D$13,0,10*ROW('Hygiene Data'!D170)))</f>
        <v/>
      </c>
      <c r="DR176" s="297" t="str">
        <f ca="true">+IF(OFFSET('Hygiene Data'!$E$11,0,10*ROW('Hygiene Data'!E170))="","",OFFSET('Hygiene Data'!$E$11,0,10*ROW('Hygiene Data'!E170)))</f>
        <v/>
      </c>
      <c r="DS176" s="297" t="str">
        <f ca="true">+IF(OFFSET('Hygiene Data'!$E$12,0,10*ROW('Hygiene Data'!E170))="","",OFFSET('Hygiene Data'!$E$12,0,10*ROW('Hygiene Data'!E170)))</f>
        <v/>
      </c>
      <c r="DT176" s="297" t="str">
        <f ca="true">+IF(OFFSET('Hygiene Data'!$E$13,0,10*ROW('Hygiene Data'!E170))="","",OFFSET('Hygiene Data'!$E$13,0,10*ROW('Hygiene Data'!E170)))</f>
        <v/>
      </c>
      <c r="DU176" s="297" t="str">
        <f ca="true">+IF(OFFSET('Hygiene Data'!$F$11,0,10*ROW('Hygiene Data'!F170))="","",OFFSET('Hygiene Data'!$F$11,0,10*ROW('Hygiene Data'!F170)))</f>
        <v/>
      </c>
      <c r="DV176" s="297" t="str">
        <f ca="true">+IF(OFFSET('Hygiene Data'!$F$12,0,10*ROW('Hygiene Data'!F170))="","",OFFSET('Hygiene Data'!$F$12,0,10*ROW('Hygiene Data'!F170)))</f>
        <v/>
      </c>
      <c r="DW176" s="297" t="str">
        <f ca="true">+IF(OFFSET('Hygiene Data'!$F$13,0,10*ROW('Hygiene Data'!F170))="","",OFFSET('Hygiene Data'!$F$13,0,10*ROW('Hygiene Data'!F170)))</f>
        <v/>
      </c>
      <c r="DX176" s="297" t="str">
        <f ca="true">+IF(OFFSET('Hygiene Data'!$G$11,0,10*ROW('Hygiene Data'!G170))="","",OFFSET('Hygiene Data'!$G$11,0,10*ROW('Hygiene Data'!G170)))</f>
        <v/>
      </c>
      <c r="DY176" s="297" t="str">
        <f ca="true">+IF(OFFSET('Hygiene Data'!$G$12,0,10*ROW('Hygiene Data'!G170))="","",OFFSET('Hygiene Data'!$G$12,0,10*ROW('Hygiene Data'!G170)))</f>
        <v/>
      </c>
      <c r="DZ176" s="297" t="str">
        <f ca="true">+IF(OFFSET('Hygiene Data'!$G$13,0,10*ROW('Hygiene Data'!G170))="","",OFFSET('Hygiene Data'!$G$13,0,10*ROW('Hygiene Data'!G170)))</f>
        <v/>
      </c>
      <c r="EA176" s="297" t="str">
        <f ca="true">+IF(OFFSET('Hygiene Data'!$H$11,0,10*ROW('Hygiene Data'!H170))="","",OFFSET('Hygiene Data'!$H$11,0,10*ROW('Hygiene Data'!H170)))</f>
        <v/>
      </c>
      <c r="EB176" s="297" t="str">
        <f ca="true">+IF(OFFSET('Hygiene Data'!$H$12,0,10*ROW('Hygiene Data'!H170))="","",OFFSET('Hygiene Data'!$H$12,0,10*ROW('Hygiene Data'!H170)))</f>
        <v/>
      </c>
      <c r="EC176" s="297" t="str">
        <f ca="true">+IF(OFFSET('Hygiene Data'!$H$13,0,10*ROW('Hygiene Data'!H170))="","",OFFSET('Hygiene Data'!$H$13,0,10*ROW('Hygiene Data'!H170)))</f>
        <v/>
      </c>
      <c r="ED176" s="297" t="str">
        <f ca="true">+IF(OFFSET('Hygiene Data'!$I$11,0,10*ROW('Hygiene Data'!I170))="","",OFFSET('Hygiene Data'!$I$11,0,10*ROW('Hygiene Data'!I170)))</f>
        <v/>
      </c>
      <c r="EE176" s="297" t="str">
        <f ca="true">+IF(OFFSET('Hygiene Data'!$I$12,0,10*ROW('Hygiene Data'!I170))="","",OFFSET('Hygiene Data'!$I$12,0,10*ROW('Hygiene Data'!I170)))</f>
        <v/>
      </c>
      <c r="EF176" s="297"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53"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97"/>
      <c r="BS177" s="297" t="str">
        <f ca="true">+IF(OFFSET('Water Data'!$D$27,0,10*ROW('Water Data'!D171))="","",OFFSET('Water Data'!$D$27,0,10*ROW('Water Data'!D171)))</f>
        <v/>
      </c>
      <c r="BT177" s="297" t="str">
        <f ca="true">+IF(OFFSET('Water Data'!$D$28,0,10*ROW('Water Data'!D171))="","",OFFSET('Water Data'!$D$28,0,10*ROW('Water Data'!D171)))</f>
        <v/>
      </c>
      <c r="BU177" s="297" t="str">
        <f ca="true">+IF(OFFSET('Water Data'!$D$29,0,10*ROW('Water Data'!D171))="","",OFFSET('Water Data'!$D$29,0,10*ROW('Water Data'!D171)))</f>
        <v/>
      </c>
      <c r="BV177" s="297" t="str">
        <f ca="true">+IF(OFFSET('Water Data'!$E$27,0,10*ROW('Water Data'!E171))="","",OFFSET('Water Data'!$E$27,0,10*ROW('Water Data'!E171)))</f>
        <v/>
      </c>
      <c r="BW177" s="297" t="str">
        <f ca="true">+IF(OFFSET('Water Data'!$E$28,0,10*ROW('Water Data'!E171))="","",OFFSET('Water Data'!$E$28,0,10*ROW('Water Data'!E171)))</f>
        <v/>
      </c>
      <c r="BX177" s="297" t="str">
        <f ca="true">+IF(OFFSET('Water Data'!$E$29,0,10*ROW('Water Data'!E171))="","",OFFSET('Water Data'!$E$29,0,10*ROW('Water Data'!E171)))</f>
        <v/>
      </c>
      <c r="BY177" s="297" t="str">
        <f ca="true">+IF(OFFSET('Water Data'!$F$27,0,10*ROW('Water Data'!F171))="","",OFFSET('Water Data'!$F$27,0,10*ROW('Water Data'!F171)))</f>
        <v/>
      </c>
      <c r="BZ177" s="297" t="str">
        <f ca="true">+IF(OFFSET('Water Data'!$F$28,0,10*ROW('Water Data'!F171))="","",OFFSET('Water Data'!$F$28,0,10*ROW('Water Data'!F171)))</f>
        <v/>
      </c>
      <c r="CA177" s="297" t="str">
        <f ca="true">+IF(OFFSET('Water Data'!$F$29,0,10*ROW('Water Data'!F171))="","",OFFSET('Water Data'!$F$29,0,10*ROW('Water Data'!F171)))</f>
        <v/>
      </c>
      <c r="CB177" s="297" t="str">
        <f ca="true">+IF(OFFSET('Water Data'!$G$27,0,10*ROW('Water Data'!G171))="","",OFFSET('Water Data'!$G$27,0,10*ROW('Water Data'!G171)))</f>
        <v/>
      </c>
      <c r="CC177" s="297" t="str">
        <f ca="true">+IF(OFFSET('Water Data'!$G$28,0,10*ROW('Water Data'!G171))="","",OFFSET('Water Data'!$G$28,0,10*ROW('Water Data'!G171)))</f>
        <v/>
      </c>
      <c r="CD177" s="297" t="str">
        <f ca="true">+IF(OFFSET('Water Data'!$G$29,0,10*ROW('Water Data'!G171))="","",OFFSET('Water Data'!$G$29,0,10*ROW('Water Data'!G171)))</f>
        <v/>
      </c>
      <c r="CE177" s="297" t="str">
        <f ca="true">+IF(OFFSET('Water Data'!$H$27,0,10*ROW('Water Data'!H171))="","",OFFSET('Water Data'!$H$27,0,10*ROW('Water Data'!H171)))</f>
        <v/>
      </c>
      <c r="CF177" s="297" t="str">
        <f ca="true">+IF(OFFSET('Water Data'!$H$28,0,10*ROW('Water Data'!H171))="","",OFFSET('Water Data'!$H$28,0,10*ROW('Water Data'!H171)))</f>
        <v/>
      </c>
      <c r="CG177" s="297" t="str">
        <f ca="true">+IF(OFFSET('Water Data'!$H$29,0,10*ROW('Water Data'!H171))="","",OFFSET('Water Data'!$H$29,0,10*ROW('Water Data'!H171)))</f>
        <v/>
      </c>
      <c r="CH177" s="297" t="str">
        <f ca="true">+IF(OFFSET('Water Data'!$I$27,0,10*ROW('Water Data'!I171))="","",OFFSET('Water Data'!$I$27,0,10*ROW('Water Data'!I171)))</f>
        <v/>
      </c>
      <c r="CI177" s="297" t="str">
        <f ca="true">+IF(OFFSET('Water Data'!$I$28,0,10*ROW('Water Data'!I171))="","",OFFSET('Water Data'!$I$28,0,10*ROW('Water Data'!I171)))</f>
        <v/>
      </c>
      <c r="CJ177" s="297" t="str">
        <f ca="true">+IF(OFFSET('Water Data'!$I$29,0,10*ROW('Water Data'!I171))="","",OFFSET('Water Data'!$I$29,0,10*ROW('Water Data'!I171)))</f>
        <v/>
      </c>
      <c r="CK177" s="297" t="str">
        <f ca="true">+IF(OFFSET('Sanitation Data'!$D$28,0,10*ROW('Sanitation Data'!D171))="","",OFFSET('Sanitation Data'!$D$28,0,10*ROW('Sanitation Data'!D171)))</f>
        <v/>
      </c>
      <c r="CL177" s="297" t="str">
        <f ca="true">+IF(OFFSET('Sanitation Data'!$D$29,0,10*ROW('Sanitation Data'!D171))="","",OFFSET('Sanitation Data'!$D$29,0,10*ROW('Sanitation Data'!D171)))</f>
        <v/>
      </c>
      <c r="CM177" s="297" t="str">
        <f ca="true">+IF(OFFSET('Sanitation Data'!$D$30,0,10*ROW('Sanitation Data'!D171))="","",OFFSET('Sanitation Data'!$D$30,0,10*ROW('Sanitation Data'!D171)))</f>
        <v/>
      </c>
      <c r="CN177" s="297" t="str">
        <f ca="true">+IF(OFFSET('Sanitation Data'!$D$31,0,10*ROW('Sanitation Data'!D171))="","",OFFSET('Sanitation Data'!$D$31,0,10*ROW('Sanitation Data'!D171)))</f>
        <v/>
      </c>
      <c r="CO177" s="297" t="str">
        <f ca="true">+IF(OFFSET('Sanitation Data'!$D$32,0,10*ROW('Sanitation Data'!D171))="","",OFFSET('Sanitation Data'!$D$32,0,10*ROW('Sanitation Data'!D171)))</f>
        <v/>
      </c>
      <c r="CP177" s="297" t="str">
        <f ca="true">+IF(OFFSET('Sanitation Data'!$E$28,0,10*ROW('Sanitation Data'!E171))="","",OFFSET('Sanitation Data'!$E$28,0,10*ROW('Sanitation Data'!E171)))</f>
        <v/>
      </c>
      <c r="CQ177" s="297" t="str">
        <f ca="true">+IF(OFFSET('Sanitation Data'!$E$29,0,10*ROW('Sanitation Data'!E171))="","",OFFSET('Sanitation Data'!$E$29,0,10*ROW('Sanitation Data'!E171)))</f>
        <v/>
      </c>
      <c r="CR177" s="297" t="str">
        <f ca="true">+IF(OFFSET('Sanitation Data'!$E$30,0,10*ROW('Sanitation Data'!E171))="","",OFFSET('Sanitation Data'!$E$30,0,10*ROW('Sanitation Data'!E171)))</f>
        <v/>
      </c>
      <c r="CS177" s="297" t="str">
        <f ca="true">+IF(OFFSET('Sanitation Data'!$E$31,0,10*ROW('Sanitation Data'!E171))="","",OFFSET('Sanitation Data'!$E$31,0,10*ROW('Sanitation Data'!E171)))</f>
        <v/>
      </c>
      <c r="CT177" s="297" t="str">
        <f ca="true">+IF(OFFSET('Sanitation Data'!$E$32,0,10*ROW('Sanitation Data'!E171))="","",OFFSET('Sanitation Data'!$E$32,0,10*ROW('Sanitation Data'!E171)))</f>
        <v/>
      </c>
      <c r="CU177" s="297" t="str">
        <f ca="true">+IF(OFFSET('Sanitation Data'!$F$28,0,10*ROW('Sanitation Data'!F171))="","",OFFSET('Sanitation Data'!$F$28,0,10*ROW('Sanitation Data'!F171)))</f>
        <v/>
      </c>
      <c r="CV177" s="297" t="str">
        <f ca="true">+IF(OFFSET('Sanitation Data'!$F$29,0,10*ROW('Sanitation Data'!F171))="","",OFFSET('Sanitation Data'!$F$29,0,10*ROW('Sanitation Data'!F171)))</f>
        <v/>
      </c>
      <c r="CW177" s="297" t="str">
        <f ca="true">+IF(OFFSET('Sanitation Data'!$F$30,0,10*ROW('Sanitation Data'!F171))="","",OFFSET('Sanitation Data'!$F$30,0,10*ROW('Sanitation Data'!F171)))</f>
        <v/>
      </c>
      <c r="CX177" s="297" t="str">
        <f ca="true">+IF(OFFSET('Sanitation Data'!$F$31,0,10*ROW('Sanitation Data'!F171))="","",OFFSET('Sanitation Data'!$F$31,0,10*ROW('Sanitation Data'!F171)))</f>
        <v/>
      </c>
      <c r="CY177" s="297" t="str">
        <f ca="true">+IF(OFFSET('Sanitation Data'!$F$32,0,10*ROW('Sanitation Data'!F171))="","",OFFSET('Sanitation Data'!$F$32,0,10*ROW('Sanitation Data'!F171)))</f>
        <v/>
      </c>
      <c r="CZ177" s="297" t="str">
        <f ca="true">+IF(OFFSET('Sanitation Data'!$G$28,0,10*ROW('Sanitation Data'!G171))="","",OFFSET('Sanitation Data'!$G$28,0,10*ROW('Sanitation Data'!G171)))</f>
        <v/>
      </c>
      <c r="DA177" s="297" t="str">
        <f ca="true">+IF(OFFSET('Sanitation Data'!$G$29,0,10*ROW('Sanitation Data'!G171))="","",OFFSET('Sanitation Data'!$G$29,0,10*ROW('Sanitation Data'!G171)))</f>
        <v/>
      </c>
      <c r="DB177" s="297" t="str">
        <f ca="true">+IF(OFFSET('Sanitation Data'!$G$30,0,10*ROW('Sanitation Data'!G171))="","",OFFSET('Sanitation Data'!$G$30,0,10*ROW('Sanitation Data'!G171)))</f>
        <v/>
      </c>
      <c r="DC177" s="297" t="str">
        <f ca="true">+IF(OFFSET('Sanitation Data'!$G$31,0,10*ROW('Sanitation Data'!G171))="","",OFFSET('Sanitation Data'!$G$31,0,10*ROW('Sanitation Data'!G171)))</f>
        <v/>
      </c>
      <c r="DD177" s="297" t="str">
        <f ca="true">+IF(OFFSET('Sanitation Data'!$G$32,0,10*ROW('Sanitation Data'!G171))="","",OFFSET('Sanitation Data'!$G$32,0,10*ROW('Sanitation Data'!G171)))</f>
        <v/>
      </c>
      <c r="DE177" s="297" t="str">
        <f ca="true">+IF(OFFSET('Sanitation Data'!$H$28,0,10*ROW('Sanitation Data'!H171))="","",OFFSET('Sanitation Data'!$H$28,0,10*ROW('Sanitation Data'!H171)))</f>
        <v/>
      </c>
      <c r="DF177" s="297" t="str">
        <f ca="true">+IF(OFFSET('Sanitation Data'!$H$29,0,10*ROW('Sanitation Data'!H171))="","",OFFSET('Sanitation Data'!$H$29,0,10*ROW('Sanitation Data'!H171)))</f>
        <v/>
      </c>
      <c r="DG177" s="297" t="str">
        <f ca="true">+IF(OFFSET('Sanitation Data'!$H$30,0,10*ROW('Sanitation Data'!H171))="","",OFFSET('Sanitation Data'!$H$30,0,10*ROW('Sanitation Data'!H171)))</f>
        <v/>
      </c>
      <c r="DH177" s="297" t="str">
        <f ca="true">+IF(OFFSET('Sanitation Data'!$H$31,0,10*ROW('Sanitation Data'!H171))="","",OFFSET('Sanitation Data'!$H$31,0,10*ROW('Sanitation Data'!H171)))</f>
        <v/>
      </c>
      <c r="DI177" s="297" t="str">
        <f ca="true">+IF(OFFSET('Sanitation Data'!$H$32,0,10*ROW('Sanitation Data'!H171))="","",OFFSET('Sanitation Data'!$H$32,0,10*ROW('Sanitation Data'!H171)))</f>
        <v/>
      </c>
      <c r="DJ177" s="297" t="str">
        <f ca="true">+IF(OFFSET('Sanitation Data'!$I$28,0,10*ROW('Sanitation Data'!I171))="","",OFFSET('Sanitation Data'!$I$28,0,10*ROW('Sanitation Data'!I171)))</f>
        <v/>
      </c>
      <c r="DK177" s="297" t="str">
        <f ca="true">+IF(OFFSET('Sanitation Data'!$I$29,0,10*ROW('Sanitation Data'!I171))="","",OFFSET('Sanitation Data'!$I$29,0,10*ROW('Sanitation Data'!I171)))</f>
        <v/>
      </c>
      <c r="DL177" s="297" t="str">
        <f ca="true">+IF(OFFSET('Sanitation Data'!$I$30,0,10*ROW('Sanitation Data'!I171))="","",OFFSET('Sanitation Data'!$I$30,0,10*ROW('Sanitation Data'!I171)))</f>
        <v/>
      </c>
      <c r="DM177" s="297" t="str">
        <f ca="true">+IF(OFFSET('Sanitation Data'!$I$31,0,10*ROW('Sanitation Data'!I171))="","",OFFSET('Sanitation Data'!$I$31,0,10*ROW('Sanitation Data'!I171)))</f>
        <v/>
      </c>
      <c r="DN177" s="297" t="str">
        <f ca="true">+IF(OFFSET('Sanitation Data'!$I$32,0,10*ROW('Sanitation Data'!I171))="","",OFFSET('Sanitation Data'!$I$32,0,10*ROW('Sanitation Data'!I171)))</f>
        <v/>
      </c>
      <c r="DO177" s="297" t="str">
        <f ca="true">+IF(OFFSET('Hygiene Data'!$D$11,0,10*ROW('Hygiene Data'!D171))="","",OFFSET('Hygiene Data'!$D$11,0,10*ROW('Hygiene Data'!D171)))</f>
        <v/>
      </c>
      <c r="DP177" s="297" t="str">
        <f ca="true">+IF(OFFSET('Hygiene Data'!$D$12,0,10*ROW('Hygiene Data'!D171))="","",OFFSET('Hygiene Data'!$D$12,0,10*ROW('Hygiene Data'!D171)))</f>
        <v/>
      </c>
      <c r="DQ177" s="297" t="str">
        <f ca="true">+IF(OFFSET('Hygiene Data'!$D$13,0,10*ROW('Hygiene Data'!D171))="","",OFFSET('Hygiene Data'!$D$13,0,10*ROW('Hygiene Data'!D171)))</f>
        <v/>
      </c>
      <c r="DR177" s="297" t="str">
        <f ca="true">+IF(OFFSET('Hygiene Data'!$E$11,0,10*ROW('Hygiene Data'!E171))="","",OFFSET('Hygiene Data'!$E$11,0,10*ROW('Hygiene Data'!E171)))</f>
        <v/>
      </c>
      <c r="DS177" s="297" t="str">
        <f ca="true">+IF(OFFSET('Hygiene Data'!$E$12,0,10*ROW('Hygiene Data'!E171))="","",OFFSET('Hygiene Data'!$E$12,0,10*ROW('Hygiene Data'!E171)))</f>
        <v/>
      </c>
      <c r="DT177" s="297" t="str">
        <f ca="true">+IF(OFFSET('Hygiene Data'!$E$13,0,10*ROW('Hygiene Data'!E171))="","",OFFSET('Hygiene Data'!$E$13,0,10*ROW('Hygiene Data'!E171)))</f>
        <v/>
      </c>
      <c r="DU177" s="297" t="str">
        <f ca="true">+IF(OFFSET('Hygiene Data'!$F$11,0,10*ROW('Hygiene Data'!F171))="","",OFFSET('Hygiene Data'!$F$11,0,10*ROW('Hygiene Data'!F171)))</f>
        <v/>
      </c>
      <c r="DV177" s="297" t="str">
        <f ca="true">+IF(OFFSET('Hygiene Data'!$F$12,0,10*ROW('Hygiene Data'!F171))="","",OFFSET('Hygiene Data'!$F$12,0,10*ROW('Hygiene Data'!F171)))</f>
        <v/>
      </c>
      <c r="DW177" s="297" t="str">
        <f ca="true">+IF(OFFSET('Hygiene Data'!$F$13,0,10*ROW('Hygiene Data'!F171))="","",OFFSET('Hygiene Data'!$F$13,0,10*ROW('Hygiene Data'!F171)))</f>
        <v/>
      </c>
      <c r="DX177" s="297" t="str">
        <f ca="true">+IF(OFFSET('Hygiene Data'!$G$11,0,10*ROW('Hygiene Data'!G171))="","",OFFSET('Hygiene Data'!$G$11,0,10*ROW('Hygiene Data'!G171)))</f>
        <v/>
      </c>
      <c r="DY177" s="297" t="str">
        <f ca="true">+IF(OFFSET('Hygiene Data'!$G$12,0,10*ROW('Hygiene Data'!G171))="","",OFFSET('Hygiene Data'!$G$12,0,10*ROW('Hygiene Data'!G171)))</f>
        <v/>
      </c>
      <c r="DZ177" s="297" t="str">
        <f ca="true">+IF(OFFSET('Hygiene Data'!$G$13,0,10*ROW('Hygiene Data'!G171))="","",OFFSET('Hygiene Data'!$G$13,0,10*ROW('Hygiene Data'!G171)))</f>
        <v/>
      </c>
      <c r="EA177" s="297" t="str">
        <f ca="true">+IF(OFFSET('Hygiene Data'!$H$11,0,10*ROW('Hygiene Data'!H171))="","",OFFSET('Hygiene Data'!$H$11,0,10*ROW('Hygiene Data'!H171)))</f>
        <v/>
      </c>
      <c r="EB177" s="297" t="str">
        <f ca="true">+IF(OFFSET('Hygiene Data'!$H$12,0,10*ROW('Hygiene Data'!H171))="","",OFFSET('Hygiene Data'!$H$12,0,10*ROW('Hygiene Data'!H171)))</f>
        <v/>
      </c>
      <c r="EC177" s="297" t="str">
        <f ca="true">+IF(OFFSET('Hygiene Data'!$H$13,0,10*ROW('Hygiene Data'!H171))="","",OFFSET('Hygiene Data'!$H$13,0,10*ROW('Hygiene Data'!H171)))</f>
        <v/>
      </c>
      <c r="ED177" s="297" t="str">
        <f ca="true">+IF(OFFSET('Hygiene Data'!$I$11,0,10*ROW('Hygiene Data'!I171))="","",OFFSET('Hygiene Data'!$I$11,0,10*ROW('Hygiene Data'!I171)))</f>
        <v/>
      </c>
      <c r="EE177" s="297" t="str">
        <f ca="true">+IF(OFFSET('Hygiene Data'!$I$12,0,10*ROW('Hygiene Data'!I171))="","",OFFSET('Hygiene Data'!$I$12,0,10*ROW('Hygiene Data'!I171)))</f>
        <v/>
      </c>
      <c r="EF177" s="297"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53"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97"/>
      <c r="BS178" s="297" t="str">
        <f ca="true">+IF(OFFSET('Water Data'!$D$27,0,10*ROW('Water Data'!D172))="","",OFFSET('Water Data'!$D$27,0,10*ROW('Water Data'!D172)))</f>
        <v/>
      </c>
      <c r="BT178" s="297" t="str">
        <f ca="true">+IF(OFFSET('Water Data'!$D$28,0,10*ROW('Water Data'!D172))="","",OFFSET('Water Data'!$D$28,0,10*ROW('Water Data'!D172)))</f>
        <v/>
      </c>
      <c r="BU178" s="297" t="str">
        <f ca="true">+IF(OFFSET('Water Data'!$D$29,0,10*ROW('Water Data'!D172))="","",OFFSET('Water Data'!$D$29,0,10*ROW('Water Data'!D172)))</f>
        <v/>
      </c>
      <c r="BV178" s="297" t="str">
        <f ca="true">+IF(OFFSET('Water Data'!$E$27,0,10*ROW('Water Data'!E172))="","",OFFSET('Water Data'!$E$27,0,10*ROW('Water Data'!E172)))</f>
        <v/>
      </c>
      <c r="BW178" s="297" t="str">
        <f ca="true">+IF(OFFSET('Water Data'!$E$28,0,10*ROW('Water Data'!E172))="","",OFFSET('Water Data'!$E$28,0,10*ROW('Water Data'!E172)))</f>
        <v/>
      </c>
      <c r="BX178" s="297" t="str">
        <f ca="true">+IF(OFFSET('Water Data'!$E$29,0,10*ROW('Water Data'!E172))="","",OFFSET('Water Data'!$E$29,0,10*ROW('Water Data'!E172)))</f>
        <v/>
      </c>
      <c r="BY178" s="297" t="str">
        <f ca="true">+IF(OFFSET('Water Data'!$F$27,0,10*ROW('Water Data'!F172))="","",OFFSET('Water Data'!$F$27,0,10*ROW('Water Data'!F172)))</f>
        <v/>
      </c>
      <c r="BZ178" s="297" t="str">
        <f ca="true">+IF(OFFSET('Water Data'!$F$28,0,10*ROW('Water Data'!F172))="","",OFFSET('Water Data'!$F$28,0,10*ROW('Water Data'!F172)))</f>
        <v/>
      </c>
      <c r="CA178" s="297" t="str">
        <f ca="true">+IF(OFFSET('Water Data'!$F$29,0,10*ROW('Water Data'!F172))="","",OFFSET('Water Data'!$F$29,0,10*ROW('Water Data'!F172)))</f>
        <v/>
      </c>
      <c r="CB178" s="297" t="str">
        <f ca="true">+IF(OFFSET('Water Data'!$G$27,0,10*ROW('Water Data'!G172))="","",OFFSET('Water Data'!$G$27,0,10*ROW('Water Data'!G172)))</f>
        <v/>
      </c>
      <c r="CC178" s="297" t="str">
        <f ca="true">+IF(OFFSET('Water Data'!$G$28,0,10*ROW('Water Data'!G172))="","",OFFSET('Water Data'!$G$28,0,10*ROW('Water Data'!G172)))</f>
        <v/>
      </c>
      <c r="CD178" s="297" t="str">
        <f ca="true">+IF(OFFSET('Water Data'!$G$29,0,10*ROW('Water Data'!G172))="","",OFFSET('Water Data'!$G$29,0,10*ROW('Water Data'!G172)))</f>
        <v/>
      </c>
      <c r="CE178" s="297" t="str">
        <f ca="true">+IF(OFFSET('Water Data'!$H$27,0,10*ROW('Water Data'!H172))="","",OFFSET('Water Data'!$H$27,0,10*ROW('Water Data'!H172)))</f>
        <v/>
      </c>
      <c r="CF178" s="297" t="str">
        <f ca="true">+IF(OFFSET('Water Data'!$H$28,0,10*ROW('Water Data'!H172))="","",OFFSET('Water Data'!$H$28,0,10*ROW('Water Data'!H172)))</f>
        <v/>
      </c>
      <c r="CG178" s="297" t="str">
        <f ca="true">+IF(OFFSET('Water Data'!$H$29,0,10*ROW('Water Data'!H172))="","",OFFSET('Water Data'!$H$29,0,10*ROW('Water Data'!H172)))</f>
        <v/>
      </c>
      <c r="CH178" s="297" t="str">
        <f ca="true">+IF(OFFSET('Water Data'!$I$27,0,10*ROW('Water Data'!I172))="","",OFFSET('Water Data'!$I$27,0,10*ROW('Water Data'!I172)))</f>
        <v/>
      </c>
      <c r="CI178" s="297" t="str">
        <f ca="true">+IF(OFFSET('Water Data'!$I$28,0,10*ROW('Water Data'!I172))="","",OFFSET('Water Data'!$I$28,0,10*ROW('Water Data'!I172)))</f>
        <v/>
      </c>
      <c r="CJ178" s="297" t="str">
        <f ca="true">+IF(OFFSET('Water Data'!$I$29,0,10*ROW('Water Data'!I172))="","",OFFSET('Water Data'!$I$29,0,10*ROW('Water Data'!I172)))</f>
        <v/>
      </c>
      <c r="CK178" s="297" t="str">
        <f ca="true">+IF(OFFSET('Sanitation Data'!$D$28,0,10*ROW('Sanitation Data'!D172))="","",OFFSET('Sanitation Data'!$D$28,0,10*ROW('Sanitation Data'!D172)))</f>
        <v/>
      </c>
      <c r="CL178" s="297" t="str">
        <f ca="true">+IF(OFFSET('Sanitation Data'!$D$29,0,10*ROW('Sanitation Data'!D172))="","",OFFSET('Sanitation Data'!$D$29,0,10*ROW('Sanitation Data'!D172)))</f>
        <v/>
      </c>
      <c r="CM178" s="297" t="str">
        <f ca="true">+IF(OFFSET('Sanitation Data'!$D$30,0,10*ROW('Sanitation Data'!D172))="","",OFFSET('Sanitation Data'!$D$30,0,10*ROW('Sanitation Data'!D172)))</f>
        <v/>
      </c>
      <c r="CN178" s="297" t="str">
        <f ca="true">+IF(OFFSET('Sanitation Data'!$D$31,0,10*ROW('Sanitation Data'!D172))="","",OFFSET('Sanitation Data'!$D$31,0,10*ROW('Sanitation Data'!D172)))</f>
        <v/>
      </c>
      <c r="CO178" s="297" t="str">
        <f ca="true">+IF(OFFSET('Sanitation Data'!$D$32,0,10*ROW('Sanitation Data'!D172))="","",OFFSET('Sanitation Data'!$D$32,0,10*ROW('Sanitation Data'!D172)))</f>
        <v/>
      </c>
      <c r="CP178" s="297" t="str">
        <f ca="true">+IF(OFFSET('Sanitation Data'!$E$28,0,10*ROW('Sanitation Data'!E172))="","",OFFSET('Sanitation Data'!$E$28,0,10*ROW('Sanitation Data'!E172)))</f>
        <v/>
      </c>
      <c r="CQ178" s="297" t="str">
        <f ca="true">+IF(OFFSET('Sanitation Data'!$E$29,0,10*ROW('Sanitation Data'!E172))="","",OFFSET('Sanitation Data'!$E$29,0,10*ROW('Sanitation Data'!E172)))</f>
        <v/>
      </c>
      <c r="CR178" s="297" t="str">
        <f ca="true">+IF(OFFSET('Sanitation Data'!$E$30,0,10*ROW('Sanitation Data'!E172))="","",OFFSET('Sanitation Data'!$E$30,0,10*ROW('Sanitation Data'!E172)))</f>
        <v/>
      </c>
      <c r="CS178" s="297" t="str">
        <f ca="true">+IF(OFFSET('Sanitation Data'!$E$31,0,10*ROW('Sanitation Data'!E172))="","",OFFSET('Sanitation Data'!$E$31,0,10*ROW('Sanitation Data'!E172)))</f>
        <v/>
      </c>
      <c r="CT178" s="297" t="str">
        <f ca="true">+IF(OFFSET('Sanitation Data'!$E$32,0,10*ROW('Sanitation Data'!E172))="","",OFFSET('Sanitation Data'!$E$32,0,10*ROW('Sanitation Data'!E172)))</f>
        <v/>
      </c>
      <c r="CU178" s="297" t="str">
        <f ca="true">+IF(OFFSET('Sanitation Data'!$F$28,0,10*ROW('Sanitation Data'!F172))="","",OFFSET('Sanitation Data'!$F$28,0,10*ROW('Sanitation Data'!F172)))</f>
        <v/>
      </c>
      <c r="CV178" s="297" t="str">
        <f ca="true">+IF(OFFSET('Sanitation Data'!$F$29,0,10*ROW('Sanitation Data'!F172))="","",OFFSET('Sanitation Data'!$F$29,0,10*ROW('Sanitation Data'!F172)))</f>
        <v/>
      </c>
      <c r="CW178" s="297" t="str">
        <f ca="true">+IF(OFFSET('Sanitation Data'!$F$30,0,10*ROW('Sanitation Data'!F172))="","",OFFSET('Sanitation Data'!$F$30,0,10*ROW('Sanitation Data'!F172)))</f>
        <v/>
      </c>
      <c r="CX178" s="297" t="str">
        <f ca="true">+IF(OFFSET('Sanitation Data'!$F$31,0,10*ROW('Sanitation Data'!F172))="","",OFFSET('Sanitation Data'!$F$31,0,10*ROW('Sanitation Data'!F172)))</f>
        <v/>
      </c>
      <c r="CY178" s="297" t="str">
        <f ca="true">+IF(OFFSET('Sanitation Data'!$F$32,0,10*ROW('Sanitation Data'!F172))="","",OFFSET('Sanitation Data'!$F$32,0,10*ROW('Sanitation Data'!F172)))</f>
        <v/>
      </c>
      <c r="CZ178" s="297" t="str">
        <f ca="true">+IF(OFFSET('Sanitation Data'!$G$28,0,10*ROW('Sanitation Data'!G172))="","",OFFSET('Sanitation Data'!$G$28,0,10*ROW('Sanitation Data'!G172)))</f>
        <v/>
      </c>
      <c r="DA178" s="297" t="str">
        <f ca="true">+IF(OFFSET('Sanitation Data'!$G$29,0,10*ROW('Sanitation Data'!G172))="","",OFFSET('Sanitation Data'!$G$29,0,10*ROW('Sanitation Data'!G172)))</f>
        <v/>
      </c>
      <c r="DB178" s="297" t="str">
        <f ca="true">+IF(OFFSET('Sanitation Data'!$G$30,0,10*ROW('Sanitation Data'!G172))="","",OFFSET('Sanitation Data'!$G$30,0,10*ROW('Sanitation Data'!G172)))</f>
        <v/>
      </c>
      <c r="DC178" s="297" t="str">
        <f ca="true">+IF(OFFSET('Sanitation Data'!$G$31,0,10*ROW('Sanitation Data'!G172))="","",OFFSET('Sanitation Data'!$G$31,0,10*ROW('Sanitation Data'!G172)))</f>
        <v/>
      </c>
      <c r="DD178" s="297" t="str">
        <f ca="true">+IF(OFFSET('Sanitation Data'!$G$32,0,10*ROW('Sanitation Data'!G172))="","",OFFSET('Sanitation Data'!$G$32,0,10*ROW('Sanitation Data'!G172)))</f>
        <v/>
      </c>
      <c r="DE178" s="297" t="str">
        <f ca="true">+IF(OFFSET('Sanitation Data'!$H$28,0,10*ROW('Sanitation Data'!H172))="","",OFFSET('Sanitation Data'!$H$28,0,10*ROW('Sanitation Data'!H172)))</f>
        <v/>
      </c>
      <c r="DF178" s="297" t="str">
        <f ca="true">+IF(OFFSET('Sanitation Data'!$H$29,0,10*ROW('Sanitation Data'!H172))="","",OFFSET('Sanitation Data'!$H$29,0,10*ROW('Sanitation Data'!H172)))</f>
        <v/>
      </c>
      <c r="DG178" s="297" t="str">
        <f ca="true">+IF(OFFSET('Sanitation Data'!$H$30,0,10*ROW('Sanitation Data'!H172))="","",OFFSET('Sanitation Data'!$H$30,0,10*ROW('Sanitation Data'!H172)))</f>
        <v/>
      </c>
      <c r="DH178" s="297" t="str">
        <f ca="true">+IF(OFFSET('Sanitation Data'!$H$31,0,10*ROW('Sanitation Data'!H172))="","",OFFSET('Sanitation Data'!$H$31,0,10*ROW('Sanitation Data'!H172)))</f>
        <v/>
      </c>
      <c r="DI178" s="297" t="str">
        <f ca="true">+IF(OFFSET('Sanitation Data'!$H$32,0,10*ROW('Sanitation Data'!H172))="","",OFFSET('Sanitation Data'!$H$32,0,10*ROW('Sanitation Data'!H172)))</f>
        <v/>
      </c>
      <c r="DJ178" s="297" t="str">
        <f ca="true">+IF(OFFSET('Sanitation Data'!$I$28,0,10*ROW('Sanitation Data'!I172))="","",OFFSET('Sanitation Data'!$I$28,0,10*ROW('Sanitation Data'!I172)))</f>
        <v/>
      </c>
      <c r="DK178" s="297" t="str">
        <f ca="true">+IF(OFFSET('Sanitation Data'!$I$29,0,10*ROW('Sanitation Data'!I172))="","",OFFSET('Sanitation Data'!$I$29,0,10*ROW('Sanitation Data'!I172)))</f>
        <v/>
      </c>
      <c r="DL178" s="297" t="str">
        <f ca="true">+IF(OFFSET('Sanitation Data'!$I$30,0,10*ROW('Sanitation Data'!I172))="","",OFFSET('Sanitation Data'!$I$30,0,10*ROW('Sanitation Data'!I172)))</f>
        <v/>
      </c>
      <c r="DM178" s="297" t="str">
        <f ca="true">+IF(OFFSET('Sanitation Data'!$I$31,0,10*ROW('Sanitation Data'!I172))="","",OFFSET('Sanitation Data'!$I$31,0,10*ROW('Sanitation Data'!I172)))</f>
        <v/>
      </c>
      <c r="DN178" s="297" t="str">
        <f ca="true">+IF(OFFSET('Sanitation Data'!$I$32,0,10*ROW('Sanitation Data'!I172))="","",OFFSET('Sanitation Data'!$I$32,0,10*ROW('Sanitation Data'!I172)))</f>
        <v/>
      </c>
      <c r="DO178" s="297" t="str">
        <f ca="true">+IF(OFFSET('Hygiene Data'!$D$11,0,10*ROW('Hygiene Data'!D172))="","",OFFSET('Hygiene Data'!$D$11,0,10*ROW('Hygiene Data'!D172)))</f>
        <v/>
      </c>
      <c r="DP178" s="297" t="str">
        <f ca="true">+IF(OFFSET('Hygiene Data'!$D$12,0,10*ROW('Hygiene Data'!D172))="","",OFFSET('Hygiene Data'!$D$12,0,10*ROW('Hygiene Data'!D172)))</f>
        <v/>
      </c>
      <c r="DQ178" s="297" t="str">
        <f ca="true">+IF(OFFSET('Hygiene Data'!$D$13,0,10*ROW('Hygiene Data'!D172))="","",OFFSET('Hygiene Data'!$D$13,0,10*ROW('Hygiene Data'!D172)))</f>
        <v/>
      </c>
      <c r="DR178" s="297" t="str">
        <f ca="true">+IF(OFFSET('Hygiene Data'!$E$11,0,10*ROW('Hygiene Data'!E172))="","",OFFSET('Hygiene Data'!$E$11,0,10*ROW('Hygiene Data'!E172)))</f>
        <v/>
      </c>
      <c r="DS178" s="297" t="str">
        <f ca="true">+IF(OFFSET('Hygiene Data'!$E$12,0,10*ROW('Hygiene Data'!E172))="","",OFFSET('Hygiene Data'!$E$12,0,10*ROW('Hygiene Data'!E172)))</f>
        <v/>
      </c>
      <c r="DT178" s="297" t="str">
        <f ca="true">+IF(OFFSET('Hygiene Data'!$E$13,0,10*ROW('Hygiene Data'!E172))="","",OFFSET('Hygiene Data'!$E$13,0,10*ROW('Hygiene Data'!E172)))</f>
        <v/>
      </c>
      <c r="DU178" s="297" t="str">
        <f ca="true">+IF(OFFSET('Hygiene Data'!$F$11,0,10*ROW('Hygiene Data'!F172))="","",OFFSET('Hygiene Data'!$F$11,0,10*ROW('Hygiene Data'!F172)))</f>
        <v/>
      </c>
      <c r="DV178" s="297" t="str">
        <f ca="true">+IF(OFFSET('Hygiene Data'!$F$12,0,10*ROW('Hygiene Data'!F172))="","",OFFSET('Hygiene Data'!$F$12,0,10*ROW('Hygiene Data'!F172)))</f>
        <v/>
      </c>
      <c r="DW178" s="297" t="str">
        <f ca="true">+IF(OFFSET('Hygiene Data'!$F$13,0,10*ROW('Hygiene Data'!F172))="","",OFFSET('Hygiene Data'!$F$13,0,10*ROW('Hygiene Data'!F172)))</f>
        <v/>
      </c>
      <c r="DX178" s="297" t="str">
        <f ca="true">+IF(OFFSET('Hygiene Data'!$G$11,0,10*ROW('Hygiene Data'!G172))="","",OFFSET('Hygiene Data'!$G$11,0,10*ROW('Hygiene Data'!G172)))</f>
        <v/>
      </c>
      <c r="DY178" s="297" t="str">
        <f ca="true">+IF(OFFSET('Hygiene Data'!$G$12,0,10*ROW('Hygiene Data'!G172))="","",OFFSET('Hygiene Data'!$G$12,0,10*ROW('Hygiene Data'!G172)))</f>
        <v/>
      </c>
      <c r="DZ178" s="297" t="str">
        <f ca="true">+IF(OFFSET('Hygiene Data'!$G$13,0,10*ROW('Hygiene Data'!G172))="","",OFFSET('Hygiene Data'!$G$13,0,10*ROW('Hygiene Data'!G172)))</f>
        <v/>
      </c>
      <c r="EA178" s="297" t="str">
        <f ca="true">+IF(OFFSET('Hygiene Data'!$H$11,0,10*ROW('Hygiene Data'!H172))="","",OFFSET('Hygiene Data'!$H$11,0,10*ROW('Hygiene Data'!H172)))</f>
        <v/>
      </c>
      <c r="EB178" s="297" t="str">
        <f ca="true">+IF(OFFSET('Hygiene Data'!$H$12,0,10*ROW('Hygiene Data'!H172))="","",OFFSET('Hygiene Data'!$H$12,0,10*ROW('Hygiene Data'!H172)))</f>
        <v/>
      </c>
      <c r="EC178" s="297" t="str">
        <f ca="true">+IF(OFFSET('Hygiene Data'!$H$13,0,10*ROW('Hygiene Data'!H172))="","",OFFSET('Hygiene Data'!$H$13,0,10*ROW('Hygiene Data'!H172)))</f>
        <v/>
      </c>
      <c r="ED178" s="297" t="str">
        <f ca="true">+IF(OFFSET('Hygiene Data'!$I$11,0,10*ROW('Hygiene Data'!I172))="","",OFFSET('Hygiene Data'!$I$11,0,10*ROW('Hygiene Data'!I172)))</f>
        <v/>
      </c>
      <c r="EE178" s="297" t="str">
        <f ca="true">+IF(OFFSET('Hygiene Data'!$I$12,0,10*ROW('Hygiene Data'!I172))="","",OFFSET('Hygiene Data'!$I$12,0,10*ROW('Hygiene Data'!I172)))</f>
        <v/>
      </c>
      <c r="EF178" s="297"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53"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97"/>
      <c r="BS179" s="297" t="str">
        <f ca="true">+IF(OFFSET('Water Data'!$D$27,0,10*ROW('Water Data'!D173))="","",OFFSET('Water Data'!$D$27,0,10*ROW('Water Data'!D173)))</f>
        <v/>
      </c>
      <c r="BT179" s="297" t="str">
        <f ca="true">+IF(OFFSET('Water Data'!$D$28,0,10*ROW('Water Data'!D173))="","",OFFSET('Water Data'!$D$28,0,10*ROW('Water Data'!D173)))</f>
        <v/>
      </c>
      <c r="BU179" s="297" t="str">
        <f ca="true">+IF(OFFSET('Water Data'!$D$29,0,10*ROW('Water Data'!D173))="","",OFFSET('Water Data'!$D$29,0,10*ROW('Water Data'!D173)))</f>
        <v/>
      </c>
      <c r="BV179" s="297" t="str">
        <f ca="true">+IF(OFFSET('Water Data'!$E$27,0,10*ROW('Water Data'!E173))="","",OFFSET('Water Data'!$E$27,0,10*ROW('Water Data'!E173)))</f>
        <v/>
      </c>
      <c r="BW179" s="297" t="str">
        <f ca="true">+IF(OFFSET('Water Data'!$E$28,0,10*ROW('Water Data'!E173))="","",OFFSET('Water Data'!$E$28,0,10*ROW('Water Data'!E173)))</f>
        <v/>
      </c>
      <c r="BX179" s="297" t="str">
        <f ca="true">+IF(OFFSET('Water Data'!$E$29,0,10*ROW('Water Data'!E173))="","",OFFSET('Water Data'!$E$29,0,10*ROW('Water Data'!E173)))</f>
        <v/>
      </c>
      <c r="BY179" s="297" t="str">
        <f ca="true">+IF(OFFSET('Water Data'!$F$27,0,10*ROW('Water Data'!F173))="","",OFFSET('Water Data'!$F$27,0,10*ROW('Water Data'!F173)))</f>
        <v/>
      </c>
      <c r="BZ179" s="297" t="str">
        <f ca="true">+IF(OFFSET('Water Data'!$F$28,0,10*ROW('Water Data'!F173))="","",OFFSET('Water Data'!$F$28,0,10*ROW('Water Data'!F173)))</f>
        <v/>
      </c>
      <c r="CA179" s="297" t="str">
        <f ca="true">+IF(OFFSET('Water Data'!$F$29,0,10*ROW('Water Data'!F173))="","",OFFSET('Water Data'!$F$29,0,10*ROW('Water Data'!F173)))</f>
        <v/>
      </c>
      <c r="CB179" s="297" t="str">
        <f ca="true">+IF(OFFSET('Water Data'!$G$27,0,10*ROW('Water Data'!G173))="","",OFFSET('Water Data'!$G$27,0,10*ROW('Water Data'!G173)))</f>
        <v/>
      </c>
      <c r="CC179" s="297" t="str">
        <f ca="true">+IF(OFFSET('Water Data'!$G$28,0,10*ROW('Water Data'!G173))="","",OFFSET('Water Data'!$G$28,0,10*ROW('Water Data'!G173)))</f>
        <v/>
      </c>
      <c r="CD179" s="297" t="str">
        <f ca="true">+IF(OFFSET('Water Data'!$G$29,0,10*ROW('Water Data'!G173))="","",OFFSET('Water Data'!$G$29,0,10*ROW('Water Data'!G173)))</f>
        <v/>
      </c>
      <c r="CE179" s="297" t="str">
        <f ca="true">+IF(OFFSET('Water Data'!$H$27,0,10*ROW('Water Data'!H173))="","",OFFSET('Water Data'!$H$27,0,10*ROW('Water Data'!H173)))</f>
        <v/>
      </c>
      <c r="CF179" s="297" t="str">
        <f ca="true">+IF(OFFSET('Water Data'!$H$28,0,10*ROW('Water Data'!H173))="","",OFFSET('Water Data'!$H$28,0,10*ROW('Water Data'!H173)))</f>
        <v/>
      </c>
      <c r="CG179" s="297" t="str">
        <f ca="true">+IF(OFFSET('Water Data'!$H$29,0,10*ROW('Water Data'!H173))="","",OFFSET('Water Data'!$H$29,0,10*ROW('Water Data'!H173)))</f>
        <v/>
      </c>
      <c r="CH179" s="297" t="str">
        <f ca="true">+IF(OFFSET('Water Data'!$I$27,0,10*ROW('Water Data'!I173))="","",OFFSET('Water Data'!$I$27,0,10*ROW('Water Data'!I173)))</f>
        <v/>
      </c>
      <c r="CI179" s="297" t="str">
        <f ca="true">+IF(OFFSET('Water Data'!$I$28,0,10*ROW('Water Data'!I173))="","",OFFSET('Water Data'!$I$28,0,10*ROW('Water Data'!I173)))</f>
        <v/>
      </c>
      <c r="CJ179" s="297" t="str">
        <f ca="true">+IF(OFFSET('Water Data'!$I$29,0,10*ROW('Water Data'!I173))="","",OFFSET('Water Data'!$I$29,0,10*ROW('Water Data'!I173)))</f>
        <v/>
      </c>
      <c r="CK179" s="297" t="str">
        <f ca="true">+IF(OFFSET('Sanitation Data'!$D$28,0,10*ROW('Sanitation Data'!D173))="","",OFFSET('Sanitation Data'!$D$28,0,10*ROW('Sanitation Data'!D173)))</f>
        <v/>
      </c>
      <c r="CL179" s="297" t="str">
        <f ca="true">+IF(OFFSET('Sanitation Data'!$D$29,0,10*ROW('Sanitation Data'!D173))="","",OFFSET('Sanitation Data'!$D$29,0,10*ROW('Sanitation Data'!D173)))</f>
        <v/>
      </c>
      <c r="CM179" s="297" t="str">
        <f ca="true">+IF(OFFSET('Sanitation Data'!$D$30,0,10*ROW('Sanitation Data'!D173))="","",OFFSET('Sanitation Data'!$D$30,0,10*ROW('Sanitation Data'!D173)))</f>
        <v/>
      </c>
      <c r="CN179" s="297" t="str">
        <f ca="true">+IF(OFFSET('Sanitation Data'!$D$31,0,10*ROW('Sanitation Data'!D173))="","",OFFSET('Sanitation Data'!$D$31,0,10*ROW('Sanitation Data'!D173)))</f>
        <v/>
      </c>
      <c r="CO179" s="297" t="str">
        <f ca="true">+IF(OFFSET('Sanitation Data'!$D$32,0,10*ROW('Sanitation Data'!D173))="","",OFFSET('Sanitation Data'!$D$32,0,10*ROW('Sanitation Data'!D173)))</f>
        <v/>
      </c>
      <c r="CP179" s="297" t="str">
        <f ca="true">+IF(OFFSET('Sanitation Data'!$E$28,0,10*ROW('Sanitation Data'!E173))="","",OFFSET('Sanitation Data'!$E$28,0,10*ROW('Sanitation Data'!E173)))</f>
        <v/>
      </c>
      <c r="CQ179" s="297" t="str">
        <f ca="true">+IF(OFFSET('Sanitation Data'!$E$29,0,10*ROW('Sanitation Data'!E173))="","",OFFSET('Sanitation Data'!$E$29,0,10*ROW('Sanitation Data'!E173)))</f>
        <v/>
      </c>
      <c r="CR179" s="297" t="str">
        <f ca="true">+IF(OFFSET('Sanitation Data'!$E$30,0,10*ROW('Sanitation Data'!E173))="","",OFFSET('Sanitation Data'!$E$30,0,10*ROW('Sanitation Data'!E173)))</f>
        <v/>
      </c>
      <c r="CS179" s="297" t="str">
        <f ca="true">+IF(OFFSET('Sanitation Data'!$E$31,0,10*ROW('Sanitation Data'!E173))="","",OFFSET('Sanitation Data'!$E$31,0,10*ROW('Sanitation Data'!E173)))</f>
        <v/>
      </c>
      <c r="CT179" s="297" t="str">
        <f ca="true">+IF(OFFSET('Sanitation Data'!$E$32,0,10*ROW('Sanitation Data'!E173))="","",OFFSET('Sanitation Data'!$E$32,0,10*ROW('Sanitation Data'!E173)))</f>
        <v/>
      </c>
      <c r="CU179" s="297" t="str">
        <f ca="true">+IF(OFFSET('Sanitation Data'!$F$28,0,10*ROW('Sanitation Data'!F173))="","",OFFSET('Sanitation Data'!$F$28,0,10*ROW('Sanitation Data'!F173)))</f>
        <v/>
      </c>
      <c r="CV179" s="297" t="str">
        <f ca="true">+IF(OFFSET('Sanitation Data'!$F$29,0,10*ROW('Sanitation Data'!F173))="","",OFFSET('Sanitation Data'!$F$29,0,10*ROW('Sanitation Data'!F173)))</f>
        <v/>
      </c>
      <c r="CW179" s="297" t="str">
        <f ca="true">+IF(OFFSET('Sanitation Data'!$F$30,0,10*ROW('Sanitation Data'!F173))="","",OFFSET('Sanitation Data'!$F$30,0,10*ROW('Sanitation Data'!F173)))</f>
        <v/>
      </c>
      <c r="CX179" s="297" t="str">
        <f ca="true">+IF(OFFSET('Sanitation Data'!$F$31,0,10*ROW('Sanitation Data'!F173))="","",OFFSET('Sanitation Data'!$F$31,0,10*ROW('Sanitation Data'!F173)))</f>
        <v/>
      </c>
      <c r="CY179" s="297" t="str">
        <f ca="true">+IF(OFFSET('Sanitation Data'!$F$32,0,10*ROW('Sanitation Data'!F173))="","",OFFSET('Sanitation Data'!$F$32,0,10*ROW('Sanitation Data'!F173)))</f>
        <v/>
      </c>
      <c r="CZ179" s="297" t="str">
        <f ca="true">+IF(OFFSET('Sanitation Data'!$G$28,0,10*ROW('Sanitation Data'!G173))="","",OFFSET('Sanitation Data'!$G$28,0,10*ROW('Sanitation Data'!G173)))</f>
        <v/>
      </c>
      <c r="DA179" s="297" t="str">
        <f ca="true">+IF(OFFSET('Sanitation Data'!$G$29,0,10*ROW('Sanitation Data'!G173))="","",OFFSET('Sanitation Data'!$G$29,0,10*ROW('Sanitation Data'!G173)))</f>
        <v/>
      </c>
      <c r="DB179" s="297" t="str">
        <f ca="true">+IF(OFFSET('Sanitation Data'!$G$30,0,10*ROW('Sanitation Data'!G173))="","",OFFSET('Sanitation Data'!$G$30,0,10*ROW('Sanitation Data'!G173)))</f>
        <v/>
      </c>
      <c r="DC179" s="297" t="str">
        <f ca="true">+IF(OFFSET('Sanitation Data'!$G$31,0,10*ROW('Sanitation Data'!G173))="","",OFFSET('Sanitation Data'!$G$31,0,10*ROW('Sanitation Data'!G173)))</f>
        <v/>
      </c>
      <c r="DD179" s="297" t="str">
        <f ca="true">+IF(OFFSET('Sanitation Data'!$G$32,0,10*ROW('Sanitation Data'!G173))="","",OFFSET('Sanitation Data'!$G$32,0,10*ROW('Sanitation Data'!G173)))</f>
        <v/>
      </c>
      <c r="DE179" s="297" t="str">
        <f ca="true">+IF(OFFSET('Sanitation Data'!$H$28,0,10*ROW('Sanitation Data'!H173))="","",OFFSET('Sanitation Data'!$H$28,0,10*ROW('Sanitation Data'!H173)))</f>
        <v/>
      </c>
      <c r="DF179" s="297" t="str">
        <f ca="true">+IF(OFFSET('Sanitation Data'!$H$29,0,10*ROW('Sanitation Data'!H173))="","",OFFSET('Sanitation Data'!$H$29,0,10*ROW('Sanitation Data'!H173)))</f>
        <v/>
      </c>
      <c r="DG179" s="297" t="str">
        <f ca="true">+IF(OFFSET('Sanitation Data'!$H$30,0,10*ROW('Sanitation Data'!H173))="","",OFFSET('Sanitation Data'!$H$30,0,10*ROW('Sanitation Data'!H173)))</f>
        <v/>
      </c>
      <c r="DH179" s="297" t="str">
        <f ca="true">+IF(OFFSET('Sanitation Data'!$H$31,0,10*ROW('Sanitation Data'!H173))="","",OFFSET('Sanitation Data'!$H$31,0,10*ROW('Sanitation Data'!H173)))</f>
        <v/>
      </c>
      <c r="DI179" s="297" t="str">
        <f ca="true">+IF(OFFSET('Sanitation Data'!$H$32,0,10*ROW('Sanitation Data'!H173))="","",OFFSET('Sanitation Data'!$H$32,0,10*ROW('Sanitation Data'!H173)))</f>
        <v/>
      </c>
      <c r="DJ179" s="297" t="str">
        <f ca="true">+IF(OFFSET('Sanitation Data'!$I$28,0,10*ROW('Sanitation Data'!I173))="","",OFFSET('Sanitation Data'!$I$28,0,10*ROW('Sanitation Data'!I173)))</f>
        <v/>
      </c>
      <c r="DK179" s="297" t="str">
        <f ca="true">+IF(OFFSET('Sanitation Data'!$I$29,0,10*ROW('Sanitation Data'!I173))="","",OFFSET('Sanitation Data'!$I$29,0,10*ROW('Sanitation Data'!I173)))</f>
        <v/>
      </c>
      <c r="DL179" s="297" t="str">
        <f ca="true">+IF(OFFSET('Sanitation Data'!$I$30,0,10*ROW('Sanitation Data'!I173))="","",OFFSET('Sanitation Data'!$I$30,0,10*ROW('Sanitation Data'!I173)))</f>
        <v/>
      </c>
      <c r="DM179" s="297" t="str">
        <f ca="true">+IF(OFFSET('Sanitation Data'!$I$31,0,10*ROW('Sanitation Data'!I173))="","",OFFSET('Sanitation Data'!$I$31,0,10*ROW('Sanitation Data'!I173)))</f>
        <v/>
      </c>
      <c r="DN179" s="297" t="str">
        <f ca="true">+IF(OFFSET('Sanitation Data'!$I$32,0,10*ROW('Sanitation Data'!I173))="","",OFFSET('Sanitation Data'!$I$32,0,10*ROW('Sanitation Data'!I173)))</f>
        <v/>
      </c>
      <c r="DO179" s="297" t="str">
        <f ca="true">+IF(OFFSET('Hygiene Data'!$D$11,0,10*ROW('Hygiene Data'!D173))="","",OFFSET('Hygiene Data'!$D$11,0,10*ROW('Hygiene Data'!D173)))</f>
        <v/>
      </c>
      <c r="DP179" s="297" t="str">
        <f ca="true">+IF(OFFSET('Hygiene Data'!$D$12,0,10*ROW('Hygiene Data'!D173))="","",OFFSET('Hygiene Data'!$D$12,0,10*ROW('Hygiene Data'!D173)))</f>
        <v/>
      </c>
      <c r="DQ179" s="297" t="str">
        <f ca="true">+IF(OFFSET('Hygiene Data'!$D$13,0,10*ROW('Hygiene Data'!D173))="","",OFFSET('Hygiene Data'!$D$13,0,10*ROW('Hygiene Data'!D173)))</f>
        <v/>
      </c>
      <c r="DR179" s="297" t="str">
        <f ca="true">+IF(OFFSET('Hygiene Data'!$E$11,0,10*ROW('Hygiene Data'!E173))="","",OFFSET('Hygiene Data'!$E$11,0,10*ROW('Hygiene Data'!E173)))</f>
        <v/>
      </c>
      <c r="DS179" s="297" t="str">
        <f ca="true">+IF(OFFSET('Hygiene Data'!$E$12,0,10*ROW('Hygiene Data'!E173))="","",OFFSET('Hygiene Data'!$E$12,0,10*ROW('Hygiene Data'!E173)))</f>
        <v/>
      </c>
      <c r="DT179" s="297" t="str">
        <f ca="true">+IF(OFFSET('Hygiene Data'!$E$13,0,10*ROW('Hygiene Data'!E173))="","",OFFSET('Hygiene Data'!$E$13,0,10*ROW('Hygiene Data'!E173)))</f>
        <v/>
      </c>
      <c r="DU179" s="297" t="str">
        <f ca="true">+IF(OFFSET('Hygiene Data'!$F$11,0,10*ROW('Hygiene Data'!F173))="","",OFFSET('Hygiene Data'!$F$11,0,10*ROW('Hygiene Data'!F173)))</f>
        <v/>
      </c>
      <c r="DV179" s="297" t="str">
        <f ca="true">+IF(OFFSET('Hygiene Data'!$F$12,0,10*ROW('Hygiene Data'!F173))="","",OFFSET('Hygiene Data'!$F$12,0,10*ROW('Hygiene Data'!F173)))</f>
        <v/>
      </c>
      <c r="DW179" s="297" t="str">
        <f ca="true">+IF(OFFSET('Hygiene Data'!$F$13,0,10*ROW('Hygiene Data'!F173))="","",OFFSET('Hygiene Data'!$F$13,0,10*ROW('Hygiene Data'!F173)))</f>
        <v/>
      </c>
      <c r="DX179" s="297" t="str">
        <f ca="true">+IF(OFFSET('Hygiene Data'!$G$11,0,10*ROW('Hygiene Data'!G173))="","",OFFSET('Hygiene Data'!$G$11,0,10*ROW('Hygiene Data'!G173)))</f>
        <v/>
      </c>
      <c r="DY179" s="297" t="str">
        <f ca="true">+IF(OFFSET('Hygiene Data'!$G$12,0,10*ROW('Hygiene Data'!G173))="","",OFFSET('Hygiene Data'!$G$12,0,10*ROW('Hygiene Data'!G173)))</f>
        <v/>
      </c>
      <c r="DZ179" s="297" t="str">
        <f ca="true">+IF(OFFSET('Hygiene Data'!$G$13,0,10*ROW('Hygiene Data'!G173))="","",OFFSET('Hygiene Data'!$G$13,0,10*ROW('Hygiene Data'!G173)))</f>
        <v/>
      </c>
      <c r="EA179" s="297" t="str">
        <f ca="true">+IF(OFFSET('Hygiene Data'!$H$11,0,10*ROW('Hygiene Data'!H173))="","",OFFSET('Hygiene Data'!$H$11,0,10*ROW('Hygiene Data'!H173)))</f>
        <v/>
      </c>
      <c r="EB179" s="297" t="str">
        <f ca="true">+IF(OFFSET('Hygiene Data'!$H$12,0,10*ROW('Hygiene Data'!H173))="","",OFFSET('Hygiene Data'!$H$12,0,10*ROW('Hygiene Data'!H173)))</f>
        <v/>
      </c>
      <c r="EC179" s="297" t="str">
        <f ca="true">+IF(OFFSET('Hygiene Data'!$H$13,0,10*ROW('Hygiene Data'!H173))="","",OFFSET('Hygiene Data'!$H$13,0,10*ROW('Hygiene Data'!H173)))</f>
        <v/>
      </c>
      <c r="ED179" s="297" t="str">
        <f ca="true">+IF(OFFSET('Hygiene Data'!$I$11,0,10*ROW('Hygiene Data'!I173))="","",OFFSET('Hygiene Data'!$I$11,0,10*ROW('Hygiene Data'!I173)))</f>
        <v/>
      </c>
      <c r="EE179" s="297" t="str">
        <f ca="true">+IF(OFFSET('Hygiene Data'!$I$12,0,10*ROW('Hygiene Data'!I173))="","",OFFSET('Hygiene Data'!$I$12,0,10*ROW('Hygiene Data'!I173)))</f>
        <v/>
      </c>
      <c r="EF179" s="297"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53"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97"/>
      <c r="BS180" s="297" t="str">
        <f ca="true">+IF(OFFSET('Water Data'!$D$27,0,10*ROW('Water Data'!D174))="","",OFFSET('Water Data'!$D$27,0,10*ROW('Water Data'!D174)))</f>
        <v/>
      </c>
      <c r="BT180" s="297" t="str">
        <f ca="true">+IF(OFFSET('Water Data'!$D$28,0,10*ROW('Water Data'!D174))="","",OFFSET('Water Data'!$D$28,0,10*ROW('Water Data'!D174)))</f>
        <v/>
      </c>
      <c r="BU180" s="297" t="str">
        <f ca="true">+IF(OFFSET('Water Data'!$D$29,0,10*ROW('Water Data'!D174))="","",OFFSET('Water Data'!$D$29,0,10*ROW('Water Data'!D174)))</f>
        <v/>
      </c>
      <c r="BV180" s="297" t="str">
        <f ca="true">+IF(OFFSET('Water Data'!$E$27,0,10*ROW('Water Data'!E174))="","",OFFSET('Water Data'!$E$27,0,10*ROW('Water Data'!E174)))</f>
        <v/>
      </c>
      <c r="BW180" s="297" t="str">
        <f ca="true">+IF(OFFSET('Water Data'!$E$28,0,10*ROW('Water Data'!E174))="","",OFFSET('Water Data'!$E$28,0,10*ROW('Water Data'!E174)))</f>
        <v/>
      </c>
      <c r="BX180" s="297" t="str">
        <f ca="true">+IF(OFFSET('Water Data'!$E$29,0,10*ROW('Water Data'!E174))="","",OFFSET('Water Data'!$E$29,0,10*ROW('Water Data'!E174)))</f>
        <v/>
      </c>
      <c r="BY180" s="297" t="str">
        <f ca="true">+IF(OFFSET('Water Data'!$F$27,0,10*ROW('Water Data'!F174))="","",OFFSET('Water Data'!$F$27,0,10*ROW('Water Data'!F174)))</f>
        <v/>
      </c>
      <c r="BZ180" s="297" t="str">
        <f ca="true">+IF(OFFSET('Water Data'!$F$28,0,10*ROW('Water Data'!F174))="","",OFFSET('Water Data'!$F$28,0,10*ROW('Water Data'!F174)))</f>
        <v/>
      </c>
      <c r="CA180" s="297" t="str">
        <f ca="true">+IF(OFFSET('Water Data'!$F$29,0,10*ROW('Water Data'!F174))="","",OFFSET('Water Data'!$F$29,0,10*ROW('Water Data'!F174)))</f>
        <v/>
      </c>
      <c r="CB180" s="297" t="str">
        <f ca="true">+IF(OFFSET('Water Data'!$G$27,0,10*ROW('Water Data'!G174))="","",OFFSET('Water Data'!$G$27,0,10*ROW('Water Data'!G174)))</f>
        <v/>
      </c>
      <c r="CC180" s="297" t="str">
        <f ca="true">+IF(OFFSET('Water Data'!$G$28,0,10*ROW('Water Data'!G174))="","",OFFSET('Water Data'!$G$28,0,10*ROW('Water Data'!G174)))</f>
        <v/>
      </c>
      <c r="CD180" s="297" t="str">
        <f ca="true">+IF(OFFSET('Water Data'!$G$29,0,10*ROW('Water Data'!G174))="","",OFFSET('Water Data'!$G$29,0,10*ROW('Water Data'!G174)))</f>
        <v/>
      </c>
      <c r="CE180" s="297" t="str">
        <f ca="true">+IF(OFFSET('Water Data'!$H$27,0,10*ROW('Water Data'!H174))="","",OFFSET('Water Data'!$H$27,0,10*ROW('Water Data'!H174)))</f>
        <v/>
      </c>
      <c r="CF180" s="297" t="str">
        <f ca="true">+IF(OFFSET('Water Data'!$H$28,0,10*ROW('Water Data'!H174))="","",OFFSET('Water Data'!$H$28,0,10*ROW('Water Data'!H174)))</f>
        <v/>
      </c>
      <c r="CG180" s="297" t="str">
        <f ca="true">+IF(OFFSET('Water Data'!$H$29,0,10*ROW('Water Data'!H174))="","",OFFSET('Water Data'!$H$29,0,10*ROW('Water Data'!H174)))</f>
        <v/>
      </c>
      <c r="CH180" s="297" t="str">
        <f ca="true">+IF(OFFSET('Water Data'!$I$27,0,10*ROW('Water Data'!I174))="","",OFFSET('Water Data'!$I$27,0,10*ROW('Water Data'!I174)))</f>
        <v/>
      </c>
      <c r="CI180" s="297" t="str">
        <f ca="true">+IF(OFFSET('Water Data'!$I$28,0,10*ROW('Water Data'!I174))="","",OFFSET('Water Data'!$I$28,0,10*ROW('Water Data'!I174)))</f>
        <v/>
      </c>
      <c r="CJ180" s="297" t="str">
        <f ca="true">+IF(OFFSET('Water Data'!$I$29,0,10*ROW('Water Data'!I174))="","",OFFSET('Water Data'!$I$29,0,10*ROW('Water Data'!I174)))</f>
        <v/>
      </c>
      <c r="CK180" s="297" t="str">
        <f ca="true">+IF(OFFSET('Sanitation Data'!$D$28,0,10*ROW('Sanitation Data'!D174))="","",OFFSET('Sanitation Data'!$D$28,0,10*ROW('Sanitation Data'!D174)))</f>
        <v/>
      </c>
      <c r="CL180" s="297" t="str">
        <f ca="true">+IF(OFFSET('Sanitation Data'!$D$29,0,10*ROW('Sanitation Data'!D174))="","",OFFSET('Sanitation Data'!$D$29,0,10*ROW('Sanitation Data'!D174)))</f>
        <v/>
      </c>
      <c r="CM180" s="297" t="str">
        <f ca="true">+IF(OFFSET('Sanitation Data'!$D$30,0,10*ROW('Sanitation Data'!D174))="","",OFFSET('Sanitation Data'!$D$30,0,10*ROW('Sanitation Data'!D174)))</f>
        <v/>
      </c>
      <c r="CN180" s="297" t="str">
        <f ca="true">+IF(OFFSET('Sanitation Data'!$D$31,0,10*ROW('Sanitation Data'!D174))="","",OFFSET('Sanitation Data'!$D$31,0,10*ROW('Sanitation Data'!D174)))</f>
        <v/>
      </c>
      <c r="CO180" s="297" t="str">
        <f ca="true">+IF(OFFSET('Sanitation Data'!$D$32,0,10*ROW('Sanitation Data'!D174))="","",OFFSET('Sanitation Data'!$D$32,0,10*ROW('Sanitation Data'!D174)))</f>
        <v/>
      </c>
      <c r="CP180" s="297" t="str">
        <f ca="true">+IF(OFFSET('Sanitation Data'!$E$28,0,10*ROW('Sanitation Data'!E174))="","",OFFSET('Sanitation Data'!$E$28,0,10*ROW('Sanitation Data'!E174)))</f>
        <v/>
      </c>
      <c r="CQ180" s="297" t="str">
        <f ca="true">+IF(OFFSET('Sanitation Data'!$E$29,0,10*ROW('Sanitation Data'!E174))="","",OFFSET('Sanitation Data'!$E$29,0,10*ROW('Sanitation Data'!E174)))</f>
        <v/>
      </c>
      <c r="CR180" s="297" t="str">
        <f ca="true">+IF(OFFSET('Sanitation Data'!$E$30,0,10*ROW('Sanitation Data'!E174))="","",OFFSET('Sanitation Data'!$E$30,0,10*ROW('Sanitation Data'!E174)))</f>
        <v/>
      </c>
      <c r="CS180" s="297" t="str">
        <f ca="true">+IF(OFFSET('Sanitation Data'!$E$31,0,10*ROW('Sanitation Data'!E174))="","",OFFSET('Sanitation Data'!$E$31,0,10*ROW('Sanitation Data'!E174)))</f>
        <v/>
      </c>
      <c r="CT180" s="297" t="str">
        <f ca="true">+IF(OFFSET('Sanitation Data'!$E$32,0,10*ROW('Sanitation Data'!E174))="","",OFFSET('Sanitation Data'!$E$32,0,10*ROW('Sanitation Data'!E174)))</f>
        <v/>
      </c>
      <c r="CU180" s="297" t="str">
        <f ca="true">+IF(OFFSET('Sanitation Data'!$F$28,0,10*ROW('Sanitation Data'!F174))="","",OFFSET('Sanitation Data'!$F$28,0,10*ROW('Sanitation Data'!F174)))</f>
        <v/>
      </c>
      <c r="CV180" s="297" t="str">
        <f ca="true">+IF(OFFSET('Sanitation Data'!$F$29,0,10*ROW('Sanitation Data'!F174))="","",OFFSET('Sanitation Data'!$F$29,0,10*ROW('Sanitation Data'!F174)))</f>
        <v/>
      </c>
      <c r="CW180" s="297" t="str">
        <f ca="true">+IF(OFFSET('Sanitation Data'!$F$30,0,10*ROW('Sanitation Data'!F174))="","",OFFSET('Sanitation Data'!$F$30,0,10*ROW('Sanitation Data'!F174)))</f>
        <v/>
      </c>
      <c r="CX180" s="297" t="str">
        <f ca="true">+IF(OFFSET('Sanitation Data'!$F$31,0,10*ROW('Sanitation Data'!F174))="","",OFFSET('Sanitation Data'!$F$31,0,10*ROW('Sanitation Data'!F174)))</f>
        <v/>
      </c>
      <c r="CY180" s="297" t="str">
        <f ca="true">+IF(OFFSET('Sanitation Data'!$F$32,0,10*ROW('Sanitation Data'!F174))="","",OFFSET('Sanitation Data'!$F$32,0,10*ROW('Sanitation Data'!F174)))</f>
        <v/>
      </c>
      <c r="CZ180" s="297" t="str">
        <f ca="true">+IF(OFFSET('Sanitation Data'!$G$28,0,10*ROW('Sanitation Data'!G174))="","",OFFSET('Sanitation Data'!$G$28,0,10*ROW('Sanitation Data'!G174)))</f>
        <v/>
      </c>
      <c r="DA180" s="297" t="str">
        <f ca="true">+IF(OFFSET('Sanitation Data'!$G$29,0,10*ROW('Sanitation Data'!G174))="","",OFFSET('Sanitation Data'!$G$29,0,10*ROW('Sanitation Data'!G174)))</f>
        <v/>
      </c>
      <c r="DB180" s="297" t="str">
        <f ca="true">+IF(OFFSET('Sanitation Data'!$G$30,0,10*ROW('Sanitation Data'!G174))="","",OFFSET('Sanitation Data'!$G$30,0,10*ROW('Sanitation Data'!G174)))</f>
        <v/>
      </c>
      <c r="DC180" s="297" t="str">
        <f ca="true">+IF(OFFSET('Sanitation Data'!$G$31,0,10*ROW('Sanitation Data'!G174))="","",OFFSET('Sanitation Data'!$G$31,0,10*ROW('Sanitation Data'!G174)))</f>
        <v/>
      </c>
      <c r="DD180" s="297" t="str">
        <f ca="true">+IF(OFFSET('Sanitation Data'!$G$32,0,10*ROW('Sanitation Data'!G174))="","",OFFSET('Sanitation Data'!$G$32,0,10*ROW('Sanitation Data'!G174)))</f>
        <v/>
      </c>
      <c r="DE180" s="297" t="str">
        <f ca="true">+IF(OFFSET('Sanitation Data'!$H$28,0,10*ROW('Sanitation Data'!H174))="","",OFFSET('Sanitation Data'!$H$28,0,10*ROW('Sanitation Data'!H174)))</f>
        <v/>
      </c>
      <c r="DF180" s="297" t="str">
        <f ca="true">+IF(OFFSET('Sanitation Data'!$H$29,0,10*ROW('Sanitation Data'!H174))="","",OFFSET('Sanitation Data'!$H$29,0,10*ROW('Sanitation Data'!H174)))</f>
        <v/>
      </c>
      <c r="DG180" s="297" t="str">
        <f ca="true">+IF(OFFSET('Sanitation Data'!$H$30,0,10*ROW('Sanitation Data'!H174))="","",OFFSET('Sanitation Data'!$H$30,0,10*ROW('Sanitation Data'!H174)))</f>
        <v/>
      </c>
      <c r="DH180" s="297" t="str">
        <f ca="true">+IF(OFFSET('Sanitation Data'!$H$31,0,10*ROW('Sanitation Data'!H174))="","",OFFSET('Sanitation Data'!$H$31,0,10*ROW('Sanitation Data'!H174)))</f>
        <v/>
      </c>
      <c r="DI180" s="297" t="str">
        <f ca="true">+IF(OFFSET('Sanitation Data'!$H$32,0,10*ROW('Sanitation Data'!H174))="","",OFFSET('Sanitation Data'!$H$32,0,10*ROW('Sanitation Data'!H174)))</f>
        <v/>
      </c>
      <c r="DJ180" s="297" t="str">
        <f ca="true">+IF(OFFSET('Sanitation Data'!$I$28,0,10*ROW('Sanitation Data'!I174))="","",OFFSET('Sanitation Data'!$I$28,0,10*ROW('Sanitation Data'!I174)))</f>
        <v/>
      </c>
      <c r="DK180" s="297" t="str">
        <f ca="true">+IF(OFFSET('Sanitation Data'!$I$29,0,10*ROW('Sanitation Data'!I174))="","",OFFSET('Sanitation Data'!$I$29,0,10*ROW('Sanitation Data'!I174)))</f>
        <v/>
      </c>
      <c r="DL180" s="297" t="str">
        <f ca="true">+IF(OFFSET('Sanitation Data'!$I$30,0,10*ROW('Sanitation Data'!I174))="","",OFFSET('Sanitation Data'!$I$30,0,10*ROW('Sanitation Data'!I174)))</f>
        <v/>
      </c>
      <c r="DM180" s="297" t="str">
        <f ca="true">+IF(OFFSET('Sanitation Data'!$I$31,0,10*ROW('Sanitation Data'!I174))="","",OFFSET('Sanitation Data'!$I$31,0,10*ROW('Sanitation Data'!I174)))</f>
        <v/>
      </c>
      <c r="DN180" s="297" t="str">
        <f ca="true">+IF(OFFSET('Sanitation Data'!$I$32,0,10*ROW('Sanitation Data'!I174))="","",OFFSET('Sanitation Data'!$I$32,0,10*ROW('Sanitation Data'!I174)))</f>
        <v/>
      </c>
      <c r="DO180" s="297" t="str">
        <f ca="true">+IF(OFFSET('Hygiene Data'!$D$11,0,10*ROW('Hygiene Data'!D174))="","",OFFSET('Hygiene Data'!$D$11,0,10*ROW('Hygiene Data'!D174)))</f>
        <v/>
      </c>
      <c r="DP180" s="297" t="str">
        <f ca="true">+IF(OFFSET('Hygiene Data'!$D$12,0,10*ROW('Hygiene Data'!D174))="","",OFFSET('Hygiene Data'!$D$12,0,10*ROW('Hygiene Data'!D174)))</f>
        <v/>
      </c>
      <c r="DQ180" s="297" t="str">
        <f ca="true">+IF(OFFSET('Hygiene Data'!$D$13,0,10*ROW('Hygiene Data'!D174))="","",OFFSET('Hygiene Data'!$D$13,0,10*ROW('Hygiene Data'!D174)))</f>
        <v/>
      </c>
      <c r="DR180" s="297" t="str">
        <f ca="true">+IF(OFFSET('Hygiene Data'!$E$11,0,10*ROW('Hygiene Data'!E174))="","",OFFSET('Hygiene Data'!$E$11,0,10*ROW('Hygiene Data'!E174)))</f>
        <v/>
      </c>
      <c r="DS180" s="297" t="str">
        <f ca="true">+IF(OFFSET('Hygiene Data'!$E$12,0,10*ROW('Hygiene Data'!E174))="","",OFFSET('Hygiene Data'!$E$12,0,10*ROW('Hygiene Data'!E174)))</f>
        <v/>
      </c>
      <c r="DT180" s="297" t="str">
        <f ca="true">+IF(OFFSET('Hygiene Data'!$E$13,0,10*ROW('Hygiene Data'!E174))="","",OFFSET('Hygiene Data'!$E$13,0,10*ROW('Hygiene Data'!E174)))</f>
        <v/>
      </c>
      <c r="DU180" s="297" t="str">
        <f ca="true">+IF(OFFSET('Hygiene Data'!$F$11,0,10*ROW('Hygiene Data'!F174))="","",OFFSET('Hygiene Data'!$F$11,0,10*ROW('Hygiene Data'!F174)))</f>
        <v/>
      </c>
      <c r="DV180" s="297" t="str">
        <f ca="true">+IF(OFFSET('Hygiene Data'!$F$12,0,10*ROW('Hygiene Data'!F174))="","",OFFSET('Hygiene Data'!$F$12,0,10*ROW('Hygiene Data'!F174)))</f>
        <v/>
      </c>
      <c r="DW180" s="297" t="str">
        <f ca="true">+IF(OFFSET('Hygiene Data'!$F$13,0,10*ROW('Hygiene Data'!F174))="","",OFFSET('Hygiene Data'!$F$13,0,10*ROW('Hygiene Data'!F174)))</f>
        <v/>
      </c>
      <c r="DX180" s="297" t="str">
        <f ca="true">+IF(OFFSET('Hygiene Data'!$G$11,0,10*ROW('Hygiene Data'!G174))="","",OFFSET('Hygiene Data'!$G$11,0,10*ROW('Hygiene Data'!G174)))</f>
        <v/>
      </c>
      <c r="DY180" s="297" t="str">
        <f ca="true">+IF(OFFSET('Hygiene Data'!$G$12,0,10*ROW('Hygiene Data'!G174))="","",OFFSET('Hygiene Data'!$G$12,0,10*ROW('Hygiene Data'!G174)))</f>
        <v/>
      </c>
      <c r="DZ180" s="297" t="str">
        <f ca="true">+IF(OFFSET('Hygiene Data'!$G$13,0,10*ROW('Hygiene Data'!G174))="","",OFFSET('Hygiene Data'!$G$13,0,10*ROW('Hygiene Data'!G174)))</f>
        <v/>
      </c>
      <c r="EA180" s="297" t="str">
        <f ca="true">+IF(OFFSET('Hygiene Data'!$H$11,0,10*ROW('Hygiene Data'!H174))="","",OFFSET('Hygiene Data'!$H$11,0,10*ROW('Hygiene Data'!H174)))</f>
        <v/>
      </c>
      <c r="EB180" s="297" t="str">
        <f ca="true">+IF(OFFSET('Hygiene Data'!$H$12,0,10*ROW('Hygiene Data'!H174))="","",OFFSET('Hygiene Data'!$H$12,0,10*ROW('Hygiene Data'!H174)))</f>
        <v/>
      </c>
      <c r="EC180" s="297" t="str">
        <f ca="true">+IF(OFFSET('Hygiene Data'!$H$13,0,10*ROW('Hygiene Data'!H174))="","",OFFSET('Hygiene Data'!$H$13,0,10*ROW('Hygiene Data'!H174)))</f>
        <v/>
      </c>
      <c r="ED180" s="297" t="str">
        <f ca="true">+IF(OFFSET('Hygiene Data'!$I$11,0,10*ROW('Hygiene Data'!I174))="","",OFFSET('Hygiene Data'!$I$11,0,10*ROW('Hygiene Data'!I174)))</f>
        <v/>
      </c>
      <c r="EE180" s="297" t="str">
        <f ca="true">+IF(OFFSET('Hygiene Data'!$I$12,0,10*ROW('Hygiene Data'!I174))="","",OFFSET('Hygiene Data'!$I$12,0,10*ROW('Hygiene Data'!I174)))</f>
        <v/>
      </c>
      <c r="EF180" s="297"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53"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97"/>
      <c r="BS181" s="297" t="str">
        <f ca="true">+IF(OFFSET('Water Data'!$D$27,0,10*ROW('Water Data'!D175))="","",OFFSET('Water Data'!$D$27,0,10*ROW('Water Data'!D175)))</f>
        <v/>
      </c>
      <c r="BT181" s="297" t="str">
        <f ca="true">+IF(OFFSET('Water Data'!$D$28,0,10*ROW('Water Data'!D175))="","",OFFSET('Water Data'!$D$28,0,10*ROW('Water Data'!D175)))</f>
        <v/>
      </c>
      <c r="BU181" s="297" t="str">
        <f ca="true">+IF(OFFSET('Water Data'!$D$29,0,10*ROW('Water Data'!D175))="","",OFFSET('Water Data'!$D$29,0,10*ROW('Water Data'!D175)))</f>
        <v/>
      </c>
      <c r="BV181" s="297" t="str">
        <f ca="true">+IF(OFFSET('Water Data'!$E$27,0,10*ROW('Water Data'!E175))="","",OFFSET('Water Data'!$E$27,0,10*ROW('Water Data'!E175)))</f>
        <v/>
      </c>
      <c r="BW181" s="297" t="str">
        <f ca="true">+IF(OFFSET('Water Data'!$E$28,0,10*ROW('Water Data'!E175))="","",OFFSET('Water Data'!$E$28,0,10*ROW('Water Data'!E175)))</f>
        <v/>
      </c>
      <c r="BX181" s="297" t="str">
        <f ca="true">+IF(OFFSET('Water Data'!$E$29,0,10*ROW('Water Data'!E175))="","",OFFSET('Water Data'!$E$29,0,10*ROW('Water Data'!E175)))</f>
        <v/>
      </c>
      <c r="BY181" s="297" t="str">
        <f ca="true">+IF(OFFSET('Water Data'!$F$27,0,10*ROW('Water Data'!F175))="","",OFFSET('Water Data'!$F$27,0,10*ROW('Water Data'!F175)))</f>
        <v/>
      </c>
      <c r="BZ181" s="297" t="str">
        <f ca="true">+IF(OFFSET('Water Data'!$F$28,0,10*ROW('Water Data'!F175))="","",OFFSET('Water Data'!$F$28,0,10*ROW('Water Data'!F175)))</f>
        <v/>
      </c>
      <c r="CA181" s="297" t="str">
        <f ca="true">+IF(OFFSET('Water Data'!$F$29,0,10*ROW('Water Data'!F175))="","",OFFSET('Water Data'!$F$29,0,10*ROW('Water Data'!F175)))</f>
        <v/>
      </c>
      <c r="CB181" s="297" t="str">
        <f ca="true">+IF(OFFSET('Water Data'!$G$27,0,10*ROW('Water Data'!G175))="","",OFFSET('Water Data'!$G$27,0,10*ROW('Water Data'!G175)))</f>
        <v/>
      </c>
      <c r="CC181" s="297" t="str">
        <f ca="true">+IF(OFFSET('Water Data'!$G$28,0,10*ROW('Water Data'!G175))="","",OFFSET('Water Data'!$G$28,0,10*ROW('Water Data'!G175)))</f>
        <v/>
      </c>
      <c r="CD181" s="297" t="str">
        <f ca="true">+IF(OFFSET('Water Data'!$G$29,0,10*ROW('Water Data'!G175))="","",OFFSET('Water Data'!$G$29,0,10*ROW('Water Data'!G175)))</f>
        <v/>
      </c>
      <c r="CE181" s="297" t="str">
        <f ca="true">+IF(OFFSET('Water Data'!$H$27,0,10*ROW('Water Data'!H175))="","",OFFSET('Water Data'!$H$27,0,10*ROW('Water Data'!H175)))</f>
        <v/>
      </c>
      <c r="CF181" s="297" t="str">
        <f ca="true">+IF(OFFSET('Water Data'!$H$28,0,10*ROW('Water Data'!H175))="","",OFFSET('Water Data'!$H$28,0,10*ROW('Water Data'!H175)))</f>
        <v/>
      </c>
      <c r="CG181" s="297" t="str">
        <f ca="true">+IF(OFFSET('Water Data'!$H$29,0,10*ROW('Water Data'!H175))="","",OFFSET('Water Data'!$H$29,0,10*ROW('Water Data'!H175)))</f>
        <v/>
      </c>
      <c r="CH181" s="297" t="str">
        <f ca="true">+IF(OFFSET('Water Data'!$I$27,0,10*ROW('Water Data'!I175))="","",OFFSET('Water Data'!$I$27,0,10*ROW('Water Data'!I175)))</f>
        <v/>
      </c>
      <c r="CI181" s="297" t="str">
        <f ca="true">+IF(OFFSET('Water Data'!$I$28,0,10*ROW('Water Data'!I175))="","",OFFSET('Water Data'!$I$28,0,10*ROW('Water Data'!I175)))</f>
        <v/>
      </c>
      <c r="CJ181" s="297" t="str">
        <f ca="true">+IF(OFFSET('Water Data'!$I$29,0,10*ROW('Water Data'!I175))="","",OFFSET('Water Data'!$I$29,0,10*ROW('Water Data'!I175)))</f>
        <v/>
      </c>
      <c r="CK181" s="297" t="str">
        <f ca="true">+IF(OFFSET('Sanitation Data'!$D$28,0,10*ROW('Sanitation Data'!D175))="","",OFFSET('Sanitation Data'!$D$28,0,10*ROW('Sanitation Data'!D175)))</f>
        <v/>
      </c>
      <c r="CL181" s="297" t="str">
        <f ca="true">+IF(OFFSET('Sanitation Data'!$D$29,0,10*ROW('Sanitation Data'!D175))="","",OFFSET('Sanitation Data'!$D$29,0,10*ROW('Sanitation Data'!D175)))</f>
        <v/>
      </c>
      <c r="CM181" s="297" t="str">
        <f ca="true">+IF(OFFSET('Sanitation Data'!$D$30,0,10*ROW('Sanitation Data'!D175))="","",OFFSET('Sanitation Data'!$D$30,0,10*ROW('Sanitation Data'!D175)))</f>
        <v/>
      </c>
      <c r="CN181" s="297" t="str">
        <f ca="true">+IF(OFFSET('Sanitation Data'!$D$31,0,10*ROW('Sanitation Data'!D175))="","",OFFSET('Sanitation Data'!$D$31,0,10*ROW('Sanitation Data'!D175)))</f>
        <v/>
      </c>
      <c r="CO181" s="297" t="str">
        <f ca="true">+IF(OFFSET('Sanitation Data'!$D$32,0,10*ROW('Sanitation Data'!D175))="","",OFFSET('Sanitation Data'!$D$32,0,10*ROW('Sanitation Data'!D175)))</f>
        <v/>
      </c>
      <c r="CP181" s="297" t="str">
        <f ca="true">+IF(OFFSET('Sanitation Data'!$E$28,0,10*ROW('Sanitation Data'!E175))="","",OFFSET('Sanitation Data'!$E$28,0,10*ROW('Sanitation Data'!E175)))</f>
        <v/>
      </c>
      <c r="CQ181" s="297" t="str">
        <f ca="true">+IF(OFFSET('Sanitation Data'!$E$29,0,10*ROW('Sanitation Data'!E175))="","",OFFSET('Sanitation Data'!$E$29,0,10*ROW('Sanitation Data'!E175)))</f>
        <v/>
      </c>
      <c r="CR181" s="297" t="str">
        <f ca="true">+IF(OFFSET('Sanitation Data'!$E$30,0,10*ROW('Sanitation Data'!E175))="","",OFFSET('Sanitation Data'!$E$30,0,10*ROW('Sanitation Data'!E175)))</f>
        <v/>
      </c>
      <c r="CS181" s="297" t="str">
        <f ca="true">+IF(OFFSET('Sanitation Data'!$E$31,0,10*ROW('Sanitation Data'!E175))="","",OFFSET('Sanitation Data'!$E$31,0,10*ROW('Sanitation Data'!E175)))</f>
        <v/>
      </c>
      <c r="CT181" s="297" t="str">
        <f ca="true">+IF(OFFSET('Sanitation Data'!$E$32,0,10*ROW('Sanitation Data'!E175))="","",OFFSET('Sanitation Data'!$E$32,0,10*ROW('Sanitation Data'!E175)))</f>
        <v/>
      </c>
      <c r="CU181" s="297" t="str">
        <f ca="true">+IF(OFFSET('Sanitation Data'!$F$28,0,10*ROW('Sanitation Data'!F175))="","",OFFSET('Sanitation Data'!$F$28,0,10*ROW('Sanitation Data'!F175)))</f>
        <v/>
      </c>
      <c r="CV181" s="297" t="str">
        <f ca="true">+IF(OFFSET('Sanitation Data'!$F$29,0,10*ROW('Sanitation Data'!F175))="","",OFFSET('Sanitation Data'!$F$29,0,10*ROW('Sanitation Data'!F175)))</f>
        <v/>
      </c>
      <c r="CW181" s="297" t="str">
        <f ca="true">+IF(OFFSET('Sanitation Data'!$F$30,0,10*ROW('Sanitation Data'!F175))="","",OFFSET('Sanitation Data'!$F$30,0,10*ROW('Sanitation Data'!F175)))</f>
        <v/>
      </c>
      <c r="CX181" s="297" t="str">
        <f ca="true">+IF(OFFSET('Sanitation Data'!$F$31,0,10*ROW('Sanitation Data'!F175))="","",OFFSET('Sanitation Data'!$F$31,0,10*ROW('Sanitation Data'!F175)))</f>
        <v/>
      </c>
      <c r="CY181" s="297" t="str">
        <f ca="true">+IF(OFFSET('Sanitation Data'!$F$32,0,10*ROW('Sanitation Data'!F175))="","",OFFSET('Sanitation Data'!$F$32,0,10*ROW('Sanitation Data'!F175)))</f>
        <v/>
      </c>
      <c r="CZ181" s="297" t="str">
        <f ca="true">+IF(OFFSET('Sanitation Data'!$G$28,0,10*ROW('Sanitation Data'!G175))="","",OFFSET('Sanitation Data'!$G$28,0,10*ROW('Sanitation Data'!G175)))</f>
        <v/>
      </c>
      <c r="DA181" s="297" t="str">
        <f ca="true">+IF(OFFSET('Sanitation Data'!$G$29,0,10*ROW('Sanitation Data'!G175))="","",OFFSET('Sanitation Data'!$G$29,0,10*ROW('Sanitation Data'!G175)))</f>
        <v/>
      </c>
      <c r="DB181" s="297" t="str">
        <f ca="true">+IF(OFFSET('Sanitation Data'!$G$30,0,10*ROW('Sanitation Data'!G175))="","",OFFSET('Sanitation Data'!$G$30,0,10*ROW('Sanitation Data'!G175)))</f>
        <v/>
      </c>
      <c r="DC181" s="297" t="str">
        <f ca="true">+IF(OFFSET('Sanitation Data'!$G$31,0,10*ROW('Sanitation Data'!G175))="","",OFFSET('Sanitation Data'!$G$31,0,10*ROW('Sanitation Data'!G175)))</f>
        <v/>
      </c>
      <c r="DD181" s="297" t="str">
        <f ca="true">+IF(OFFSET('Sanitation Data'!$G$32,0,10*ROW('Sanitation Data'!G175))="","",OFFSET('Sanitation Data'!$G$32,0,10*ROW('Sanitation Data'!G175)))</f>
        <v/>
      </c>
      <c r="DE181" s="297" t="str">
        <f ca="true">+IF(OFFSET('Sanitation Data'!$H$28,0,10*ROW('Sanitation Data'!H175))="","",OFFSET('Sanitation Data'!$H$28,0,10*ROW('Sanitation Data'!H175)))</f>
        <v/>
      </c>
      <c r="DF181" s="297" t="str">
        <f ca="true">+IF(OFFSET('Sanitation Data'!$H$29,0,10*ROW('Sanitation Data'!H175))="","",OFFSET('Sanitation Data'!$H$29,0,10*ROW('Sanitation Data'!H175)))</f>
        <v/>
      </c>
      <c r="DG181" s="297" t="str">
        <f ca="true">+IF(OFFSET('Sanitation Data'!$H$30,0,10*ROW('Sanitation Data'!H175))="","",OFFSET('Sanitation Data'!$H$30,0,10*ROW('Sanitation Data'!H175)))</f>
        <v/>
      </c>
      <c r="DH181" s="297" t="str">
        <f ca="true">+IF(OFFSET('Sanitation Data'!$H$31,0,10*ROW('Sanitation Data'!H175))="","",OFFSET('Sanitation Data'!$H$31,0,10*ROW('Sanitation Data'!H175)))</f>
        <v/>
      </c>
      <c r="DI181" s="297" t="str">
        <f ca="true">+IF(OFFSET('Sanitation Data'!$H$32,0,10*ROW('Sanitation Data'!H175))="","",OFFSET('Sanitation Data'!$H$32,0,10*ROW('Sanitation Data'!H175)))</f>
        <v/>
      </c>
      <c r="DJ181" s="297" t="str">
        <f ca="true">+IF(OFFSET('Sanitation Data'!$I$28,0,10*ROW('Sanitation Data'!I175))="","",OFFSET('Sanitation Data'!$I$28,0,10*ROW('Sanitation Data'!I175)))</f>
        <v/>
      </c>
      <c r="DK181" s="297" t="str">
        <f ca="true">+IF(OFFSET('Sanitation Data'!$I$29,0,10*ROW('Sanitation Data'!I175))="","",OFFSET('Sanitation Data'!$I$29,0,10*ROW('Sanitation Data'!I175)))</f>
        <v/>
      </c>
      <c r="DL181" s="297" t="str">
        <f ca="true">+IF(OFFSET('Sanitation Data'!$I$30,0,10*ROW('Sanitation Data'!I175))="","",OFFSET('Sanitation Data'!$I$30,0,10*ROW('Sanitation Data'!I175)))</f>
        <v/>
      </c>
      <c r="DM181" s="297" t="str">
        <f ca="true">+IF(OFFSET('Sanitation Data'!$I$31,0,10*ROW('Sanitation Data'!I175))="","",OFFSET('Sanitation Data'!$I$31,0,10*ROW('Sanitation Data'!I175)))</f>
        <v/>
      </c>
      <c r="DN181" s="297" t="str">
        <f ca="true">+IF(OFFSET('Sanitation Data'!$I$32,0,10*ROW('Sanitation Data'!I175))="","",OFFSET('Sanitation Data'!$I$32,0,10*ROW('Sanitation Data'!I175)))</f>
        <v/>
      </c>
      <c r="DO181" s="297" t="str">
        <f ca="true">+IF(OFFSET('Hygiene Data'!$D$11,0,10*ROW('Hygiene Data'!D175))="","",OFFSET('Hygiene Data'!$D$11,0,10*ROW('Hygiene Data'!D175)))</f>
        <v/>
      </c>
      <c r="DP181" s="297" t="str">
        <f ca="true">+IF(OFFSET('Hygiene Data'!$D$12,0,10*ROW('Hygiene Data'!D175))="","",OFFSET('Hygiene Data'!$D$12,0,10*ROW('Hygiene Data'!D175)))</f>
        <v/>
      </c>
      <c r="DQ181" s="297" t="str">
        <f ca="true">+IF(OFFSET('Hygiene Data'!$D$13,0,10*ROW('Hygiene Data'!D175))="","",OFFSET('Hygiene Data'!$D$13,0,10*ROW('Hygiene Data'!D175)))</f>
        <v/>
      </c>
      <c r="DR181" s="297" t="str">
        <f ca="true">+IF(OFFSET('Hygiene Data'!$E$11,0,10*ROW('Hygiene Data'!E175))="","",OFFSET('Hygiene Data'!$E$11,0,10*ROW('Hygiene Data'!E175)))</f>
        <v/>
      </c>
      <c r="DS181" s="297" t="str">
        <f ca="true">+IF(OFFSET('Hygiene Data'!$E$12,0,10*ROW('Hygiene Data'!E175))="","",OFFSET('Hygiene Data'!$E$12,0,10*ROW('Hygiene Data'!E175)))</f>
        <v/>
      </c>
      <c r="DT181" s="297" t="str">
        <f ca="true">+IF(OFFSET('Hygiene Data'!$E$13,0,10*ROW('Hygiene Data'!E175))="","",OFFSET('Hygiene Data'!$E$13,0,10*ROW('Hygiene Data'!E175)))</f>
        <v/>
      </c>
      <c r="DU181" s="297" t="str">
        <f ca="true">+IF(OFFSET('Hygiene Data'!$F$11,0,10*ROW('Hygiene Data'!F175))="","",OFFSET('Hygiene Data'!$F$11,0,10*ROW('Hygiene Data'!F175)))</f>
        <v/>
      </c>
      <c r="DV181" s="297" t="str">
        <f ca="true">+IF(OFFSET('Hygiene Data'!$F$12,0,10*ROW('Hygiene Data'!F175))="","",OFFSET('Hygiene Data'!$F$12,0,10*ROW('Hygiene Data'!F175)))</f>
        <v/>
      </c>
      <c r="DW181" s="297" t="str">
        <f ca="true">+IF(OFFSET('Hygiene Data'!$F$13,0,10*ROW('Hygiene Data'!F175))="","",OFFSET('Hygiene Data'!$F$13,0,10*ROW('Hygiene Data'!F175)))</f>
        <v/>
      </c>
      <c r="DX181" s="297" t="str">
        <f ca="true">+IF(OFFSET('Hygiene Data'!$G$11,0,10*ROW('Hygiene Data'!G175))="","",OFFSET('Hygiene Data'!$G$11,0,10*ROW('Hygiene Data'!G175)))</f>
        <v/>
      </c>
      <c r="DY181" s="297" t="str">
        <f ca="true">+IF(OFFSET('Hygiene Data'!$G$12,0,10*ROW('Hygiene Data'!G175))="","",OFFSET('Hygiene Data'!$G$12,0,10*ROW('Hygiene Data'!G175)))</f>
        <v/>
      </c>
      <c r="DZ181" s="297" t="str">
        <f ca="true">+IF(OFFSET('Hygiene Data'!$G$13,0,10*ROW('Hygiene Data'!G175))="","",OFFSET('Hygiene Data'!$G$13,0,10*ROW('Hygiene Data'!G175)))</f>
        <v/>
      </c>
      <c r="EA181" s="297" t="str">
        <f ca="true">+IF(OFFSET('Hygiene Data'!$H$11,0,10*ROW('Hygiene Data'!H175))="","",OFFSET('Hygiene Data'!$H$11,0,10*ROW('Hygiene Data'!H175)))</f>
        <v/>
      </c>
      <c r="EB181" s="297" t="str">
        <f ca="true">+IF(OFFSET('Hygiene Data'!$H$12,0,10*ROW('Hygiene Data'!H175))="","",OFFSET('Hygiene Data'!$H$12,0,10*ROW('Hygiene Data'!H175)))</f>
        <v/>
      </c>
      <c r="EC181" s="297" t="str">
        <f ca="true">+IF(OFFSET('Hygiene Data'!$H$13,0,10*ROW('Hygiene Data'!H175))="","",OFFSET('Hygiene Data'!$H$13,0,10*ROW('Hygiene Data'!H175)))</f>
        <v/>
      </c>
      <c r="ED181" s="297" t="str">
        <f ca="true">+IF(OFFSET('Hygiene Data'!$I$11,0,10*ROW('Hygiene Data'!I175))="","",OFFSET('Hygiene Data'!$I$11,0,10*ROW('Hygiene Data'!I175)))</f>
        <v/>
      </c>
      <c r="EE181" s="297" t="str">
        <f ca="true">+IF(OFFSET('Hygiene Data'!$I$12,0,10*ROW('Hygiene Data'!I175))="","",OFFSET('Hygiene Data'!$I$12,0,10*ROW('Hygiene Data'!I175)))</f>
        <v/>
      </c>
      <c r="EF181" s="297"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53"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97"/>
      <c r="BS182" s="297" t="str">
        <f ca="true">+IF(OFFSET('Water Data'!$D$27,0,10*ROW('Water Data'!D176))="","",OFFSET('Water Data'!$D$27,0,10*ROW('Water Data'!D176)))</f>
        <v/>
      </c>
      <c r="BT182" s="297" t="str">
        <f ca="true">+IF(OFFSET('Water Data'!$D$28,0,10*ROW('Water Data'!D176))="","",OFFSET('Water Data'!$D$28,0,10*ROW('Water Data'!D176)))</f>
        <v/>
      </c>
      <c r="BU182" s="297" t="str">
        <f ca="true">+IF(OFFSET('Water Data'!$D$29,0,10*ROW('Water Data'!D176))="","",OFFSET('Water Data'!$D$29,0,10*ROW('Water Data'!D176)))</f>
        <v/>
      </c>
      <c r="BV182" s="297" t="str">
        <f ca="true">+IF(OFFSET('Water Data'!$E$27,0,10*ROW('Water Data'!E176))="","",OFFSET('Water Data'!$E$27,0,10*ROW('Water Data'!E176)))</f>
        <v/>
      </c>
      <c r="BW182" s="297" t="str">
        <f ca="true">+IF(OFFSET('Water Data'!$E$28,0,10*ROW('Water Data'!E176))="","",OFFSET('Water Data'!$E$28,0,10*ROW('Water Data'!E176)))</f>
        <v/>
      </c>
      <c r="BX182" s="297" t="str">
        <f ca="true">+IF(OFFSET('Water Data'!$E$29,0,10*ROW('Water Data'!E176))="","",OFFSET('Water Data'!$E$29,0,10*ROW('Water Data'!E176)))</f>
        <v/>
      </c>
      <c r="BY182" s="297" t="str">
        <f ca="true">+IF(OFFSET('Water Data'!$F$27,0,10*ROW('Water Data'!F176))="","",OFFSET('Water Data'!$F$27,0,10*ROW('Water Data'!F176)))</f>
        <v/>
      </c>
      <c r="BZ182" s="297" t="str">
        <f ca="true">+IF(OFFSET('Water Data'!$F$28,0,10*ROW('Water Data'!F176))="","",OFFSET('Water Data'!$F$28,0,10*ROW('Water Data'!F176)))</f>
        <v/>
      </c>
      <c r="CA182" s="297" t="str">
        <f ca="true">+IF(OFFSET('Water Data'!$F$29,0,10*ROW('Water Data'!F176))="","",OFFSET('Water Data'!$F$29,0,10*ROW('Water Data'!F176)))</f>
        <v/>
      </c>
      <c r="CB182" s="297" t="str">
        <f ca="true">+IF(OFFSET('Water Data'!$G$27,0,10*ROW('Water Data'!G176))="","",OFFSET('Water Data'!$G$27,0,10*ROW('Water Data'!G176)))</f>
        <v/>
      </c>
      <c r="CC182" s="297" t="str">
        <f ca="true">+IF(OFFSET('Water Data'!$G$28,0,10*ROW('Water Data'!G176))="","",OFFSET('Water Data'!$G$28,0,10*ROW('Water Data'!G176)))</f>
        <v/>
      </c>
      <c r="CD182" s="297" t="str">
        <f ca="true">+IF(OFFSET('Water Data'!$G$29,0,10*ROW('Water Data'!G176))="","",OFFSET('Water Data'!$G$29,0,10*ROW('Water Data'!G176)))</f>
        <v/>
      </c>
      <c r="CE182" s="297" t="str">
        <f ca="true">+IF(OFFSET('Water Data'!$H$27,0,10*ROW('Water Data'!H176))="","",OFFSET('Water Data'!$H$27,0,10*ROW('Water Data'!H176)))</f>
        <v/>
      </c>
      <c r="CF182" s="297" t="str">
        <f ca="true">+IF(OFFSET('Water Data'!$H$28,0,10*ROW('Water Data'!H176))="","",OFFSET('Water Data'!$H$28,0,10*ROW('Water Data'!H176)))</f>
        <v/>
      </c>
      <c r="CG182" s="297" t="str">
        <f ca="true">+IF(OFFSET('Water Data'!$H$29,0,10*ROW('Water Data'!H176))="","",OFFSET('Water Data'!$H$29,0,10*ROW('Water Data'!H176)))</f>
        <v/>
      </c>
      <c r="CH182" s="297" t="str">
        <f ca="true">+IF(OFFSET('Water Data'!$I$27,0,10*ROW('Water Data'!I176))="","",OFFSET('Water Data'!$I$27,0,10*ROW('Water Data'!I176)))</f>
        <v/>
      </c>
      <c r="CI182" s="297" t="str">
        <f ca="true">+IF(OFFSET('Water Data'!$I$28,0,10*ROW('Water Data'!I176))="","",OFFSET('Water Data'!$I$28,0,10*ROW('Water Data'!I176)))</f>
        <v/>
      </c>
      <c r="CJ182" s="297" t="str">
        <f ca="true">+IF(OFFSET('Water Data'!$I$29,0,10*ROW('Water Data'!I176))="","",OFFSET('Water Data'!$I$29,0,10*ROW('Water Data'!I176)))</f>
        <v/>
      </c>
      <c r="CK182" s="297" t="str">
        <f ca="true">+IF(OFFSET('Sanitation Data'!$D$28,0,10*ROW('Sanitation Data'!D176))="","",OFFSET('Sanitation Data'!$D$28,0,10*ROW('Sanitation Data'!D176)))</f>
        <v/>
      </c>
      <c r="CL182" s="297" t="str">
        <f ca="true">+IF(OFFSET('Sanitation Data'!$D$29,0,10*ROW('Sanitation Data'!D176))="","",OFFSET('Sanitation Data'!$D$29,0,10*ROW('Sanitation Data'!D176)))</f>
        <v/>
      </c>
      <c r="CM182" s="297" t="str">
        <f ca="true">+IF(OFFSET('Sanitation Data'!$D$30,0,10*ROW('Sanitation Data'!D176))="","",OFFSET('Sanitation Data'!$D$30,0,10*ROW('Sanitation Data'!D176)))</f>
        <v/>
      </c>
      <c r="CN182" s="297" t="str">
        <f ca="true">+IF(OFFSET('Sanitation Data'!$D$31,0,10*ROW('Sanitation Data'!D176))="","",OFFSET('Sanitation Data'!$D$31,0,10*ROW('Sanitation Data'!D176)))</f>
        <v/>
      </c>
      <c r="CO182" s="297" t="str">
        <f ca="true">+IF(OFFSET('Sanitation Data'!$D$32,0,10*ROW('Sanitation Data'!D176))="","",OFFSET('Sanitation Data'!$D$32,0,10*ROW('Sanitation Data'!D176)))</f>
        <v/>
      </c>
      <c r="CP182" s="297" t="str">
        <f ca="true">+IF(OFFSET('Sanitation Data'!$E$28,0,10*ROW('Sanitation Data'!E176))="","",OFFSET('Sanitation Data'!$E$28,0,10*ROW('Sanitation Data'!E176)))</f>
        <v/>
      </c>
      <c r="CQ182" s="297" t="str">
        <f ca="true">+IF(OFFSET('Sanitation Data'!$E$29,0,10*ROW('Sanitation Data'!E176))="","",OFFSET('Sanitation Data'!$E$29,0,10*ROW('Sanitation Data'!E176)))</f>
        <v/>
      </c>
      <c r="CR182" s="297" t="str">
        <f ca="true">+IF(OFFSET('Sanitation Data'!$E$30,0,10*ROW('Sanitation Data'!E176))="","",OFFSET('Sanitation Data'!$E$30,0,10*ROW('Sanitation Data'!E176)))</f>
        <v/>
      </c>
      <c r="CS182" s="297" t="str">
        <f ca="true">+IF(OFFSET('Sanitation Data'!$E$31,0,10*ROW('Sanitation Data'!E176))="","",OFFSET('Sanitation Data'!$E$31,0,10*ROW('Sanitation Data'!E176)))</f>
        <v/>
      </c>
      <c r="CT182" s="297" t="str">
        <f ca="true">+IF(OFFSET('Sanitation Data'!$E$32,0,10*ROW('Sanitation Data'!E176))="","",OFFSET('Sanitation Data'!$E$32,0,10*ROW('Sanitation Data'!E176)))</f>
        <v/>
      </c>
      <c r="CU182" s="297" t="str">
        <f ca="true">+IF(OFFSET('Sanitation Data'!$F$28,0,10*ROW('Sanitation Data'!F176))="","",OFFSET('Sanitation Data'!$F$28,0,10*ROW('Sanitation Data'!F176)))</f>
        <v/>
      </c>
      <c r="CV182" s="297" t="str">
        <f ca="true">+IF(OFFSET('Sanitation Data'!$F$29,0,10*ROW('Sanitation Data'!F176))="","",OFFSET('Sanitation Data'!$F$29,0,10*ROW('Sanitation Data'!F176)))</f>
        <v/>
      </c>
      <c r="CW182" s="297" t="str">
        <f ca="true">+IF(OFFSET('Sanitation Data'!$F$30,0,10*ROW('Sanitation Data'!F176))="","",OFFSET('Sanitation Data'!$F$30,0,10*ROW('Sanitation Data'!F176)))</f>
        <v/>
      </c>
      <c r="CX182" s="297" t="str">
        <f ca="true">+IF(OFFSET('Sanitation Data'!$F$31,0,10*ROW('Sanitation Data'!F176))="","",OFFSET('Sanitation Data'!$F$31,0,10*ROW('Sanitation Data'!F176)))</f>
        <v/>
      </c>
      <c r="CY182" s="297" t="str">
        <f ca="true">+IF(OFFSET('Sanitation Data'!$F$32,0,10*ROW('Sanitation Data'!F176))="","",OFFSET('Sanitation Data'!$F$32,0,10*ROW('Sanitation Data'!F176)))</f>
        <v/>
      </c>
      <c r="CZ182" s="297" t="str">
        <f ca="true">+IF(OFFSET('Sanitation Data'!$G$28,0,10*ROW('Sanitation Data'!G176))="","",OFFSET('Sanitation Data'!$G$28,0,10*ROW('Sanitation Data'!G176)))</f>
        <v/>
      </c>
      <c r="DA182" s="297" t="str">
        <f ca="true">+IF(OFFSET('Sanitation Data'!$G$29,0,10*ROW('Sanitation Data'!G176))="","",OFFSET('Sanitation Data'!$G$29,0,10*ROW('Sanitation Data'!G176)))</f>
        <v/>
      </c>
      <c r="DB182" s="297" t="str">
        <f ca="true">+IF(OFFSET('Sanitation Data'!$G$30,0,10*ROW('Sanitation Data'!G176))="","",OFFSET('Sanitation Data'!$G$30,0,10*ROW('Sanitation Data'!G176)))</f>
        <v/>
      </c>
      <c r="DC182" s="297" t="str">
        <f ca="true">+IF(OFFSET('Sanitation Data'!$G$31,0,10*ROW('Sanitation Data'!G176))="","",OFFSET('Sanitation Data'!$G$31,0,10*ROW('Sanitation Data'!G176)))</f>
        <v/>
      </c>
      <c r="DD182" s="297" t="str">
        <f ca="true">+IF(OFFSET('Sanitation Data'!$G$32,0,10*ROW('Sanitation Data'!G176))="","",OFFSET('Sanitation Data'!$G$32,0,10*ROW('Sanitation Data'!G176)))</f>
        <v/>
      </c>
      <c r="DE182" s="297" t="str">
        <f ca="true">+IF(OFFSET('Sanitation Data'!$H$28,0,10*ROW('Sanitation Data'!H176))="","",OFFSET('Sanitation Data'!$H$28,0,10*ROW('Sanitation Data'!H176)))</f>
        <v/>
      </c>
      <c r="DF182" s="297" t="str">
        <f ca="true">+IF(OFFSET('Sanitation Data'!$H$29,0,10*ROW('Sanitation Data'!H176))="","",OFFSET('Sanitation Data'!$H$29,0,10*ROW('Sanitation Data'!H176)))</f>
        <v/>
      </c>
      <c r="DG182" s="297" t="str">
        <f ca="true">+IF(OFFSET('Sanitation Data'!$H$30,0,10*ROW('Sanitation Data'!H176))="","",OFFSET('Sanitation Data'!$H$30,0,10*ROW('Sanitation Data'!H176)))</f>
        <v/>
      </c>
      <c r="DH182" s="297" t="str">
        <f ca="true">+IF(OFFSET('Sanitation Data'!$H$31,0,10*ROW('Sanitation Data'!H176))="","",OFFSET('Sanitation Data'!$H$31,0,10*ROW('Sanitation Data'!H176)))</f>
        <v/>
      </c>
      <c r="DI182" s="297" t="str">
        <f ca="true">+IF(OFFSET('Sanitation Data'!$H$32,0,10*ROW('Sanitation Data'!H176))="","",OFFSET('Sanitation Data'!$H$32,0,10*ROW('Sanitation Data'!H176)))</f>
        <v/>
      </c>
      <c r="DJ182" s="297" t="str">
        <f ca="true">+IF(OFFSET('Sanitation Data'!$I$28,0,10*ROW('Sanitation Data'!I176))="","",OFFSET('Sanitation Data'!$I$28,0,10*ROW('Sanitation Data'!I176)))</f>
        <v/>
      </c>
      <c r="DK182" s="297" t="str">
        <f ca="true">+IF(OFFSET('Sanitation Data'!$I$29,0,10*ROW('Sanitation Data'!I176))="","",OFFSET('Sanitation Data'!$I$29,0,10*ROW('Sanitation Data'!I176)))</f>
        <v/>
      </c>
      <c r="DL182" s="297" t="str">
        <f ca="true">+IF(OFFSET('Sanitation Data'!$I$30,0,10*ROW('Sanitation Data'!I176))="","",OFFSET('Sanitation Data'!$I$30,0,10*ROW('Sanitation Data'!I176)))</f>
        <v/>
      </c>
      <c r="DM182" s="297" t="str">
        <f ca="true">+IF(OFFSET('Sanitation Data'!$I$31,0,10*ROW('Sanitation Data'!I176))="","",OFFSET('Sanitation Data'!$I$31,0,10*ROW('Sanitation Data'!I176)))</f>
        <v/>
      </c>
      <c r="DN182" s="297" t="str">
        <f ca="true">+IF(OFFSET('Sanitation Data'!$I$32,0,10*ROW('Sanitation Data'!I176))="","",OFFSET('Sanitation Data'!$I$32,0,10*ROW('Sanitation Data'!I176)))</f>
        <v/>
      </c>
      <c r="DO182" s="297" t="str">
        <f ca="true">+IF(OFFSET('Hygiene Data'!$D$11,0,10*ROW('Hygiene Data'!D176))="","",OFFSET('Hygiene Data'!$D$11,0,10*ROW('Hygiene Data'!D176)))</f>
        <v/>
      </c>
      <c r="DP182" s="297" t="str">
        <f ca="true">+IF(OFFSET('Hygiene Data'!$D$12,0,10*ROW('Hygiene Data'!D176))="","",OFFSET('Hygiene Data'!$D$12,0,10*ROW('Hygiene Data'!D176)))</f>
        <v/>
      </c>
      <c r="DQ182" s="297" t="str">
        <f ca="true">+IF(OFFSET('Hygiene Data'!$D$13,0,10*ROW('Hygiene Data'!D176))="","",OFFSET('Hygiene Data'!$D$13,0,10*ROW('Hygiene Data'!D176)))</f>
        <v/>
      </c>
      <c r="DR182" s="297" t="str">
        <f ca="true">+IF(OFFSET('Hygiene Data'!$E$11,0,10*ROW('Hygiene Data'!E176))="","",OFFSET('Hygiene Data'!$E$11,0,10*ROW('Hygiene Data'!E176)))</f>
        <v/>
      </c>
      <c r="DS182" s="297" t="str">
        <f ca="true">+IF(OFFSET('Hygiene Data'!$E$12,0,10*ROW('Hygiene Data'!E176))="","",OFFSET('Hygiene Data'!$E$12,0,10*ROW('Hygiene Data'!E176)))</f>
        <v/>
      </c>
      <c r="DT182" s="297" t="str">
        <f ca="true">+IF(OFFSET('Hygiene Data'!$E$13,0,10*ROW('Hygiene Data'!E176))="","",OFFSET('Hygiene Data'!$E$13,0,10*ROW('Hygiene Data'!E176)))</f>
        <v/>
      </c>
      <c r="DU182" s="297" t="str">
        <f ca="true">+IF(OFFSET('Hygiene Data'!$F$11,0,10*ROW('Hygiene Data'!F176))="","",OFFSET('Hygiene Data'!$F$11,0,10*ROW('Hygiene Data'!F176)))</f>
        <v/>
      </c>
      <c r="DV182" s="297" t="str">
        <f ca="true">+IF(OFFSET('Hygiene Data'!$F$12,0,10*ROW('Hygiene Data'!F176))="","",OFFSET('Hygiene Data'!$F$12,0,10*ROW('Hygiene Data'!F176)))</f>
        <v/>
      </c>
      <c r="DW182" s="297" t="str">
        <f ca="true">+IF(OFFSET('Hygiene Data'!$F$13,0,10*ROW('Hygiene Data'!F176))="","",OFFSET('Hygiene Data'!$F$13,0,10*ROW('Hygiene Data'!F176)))</f>
        <v/>
      </c>
      <c r="DX182" s="297" t="str">
        <f ca="true">+IF(OFFSET('Hygiene Data'!$G$11,0,10*ROW('Hygiene Data'!G176))="","",OFFSET('Hygiene Data'!$G$11,0,10*ROW('Hygiene Data'!G176)))</f>
        <v/>
      </c>
      <c r="DY182" s="297" t="str">
        <f ca="true">+IF(OFFSET('Hygiene Data'!$G$12,0,10*ROW('Hygiene Data'!G176))="","",OFFSET('Hygiene Data'!$G$12,0,10*ROW('Hygiene Data'!G176)))</f>
        <v/>
      </c>
      <c r="DZ182" s="297" t="str">
        <f ca="true">+IF(OFFSET('Hygiene Data'!$G$13,0,10*ROW('Hygiene Data'!G176))="","",OFFSET('Hygiene Data'!$G$13,0,10*ROW('Hygiene Data'!G176)))</f>
        <v/>
      </c>
      <c r="EA182" s="297" t="str">
        <f ca="true">+IF(OFFSET('Hygiene Data'!$H$11,0,10*ROW('Hygiene Data'!H176))="","",OFFSET('Hygiene Data'!$H$11,0,10*ROW('Hygiene Data'!H176)))</f>
        <v/>
      </c>
      <c r="EB182" s="297" t="str">
        <f ca="true">+IF(OFFSET('Hygiene Data'!$H$12,0,10*ROW('Hygiene Data'!H176))="","",OFFSET('Hygiene Data'!$H$12,0,10*ROW('Hygiene Data'!H176)))</f>
        <v/>
      </c>
      <c r="EC182" s="297" t="str">
        <f ca="true">+IF(OFFSET('Hygiene Data'!$H$13,0,10*ROW('Hygiene Data'!H176))="","",OFFSET('Hygiene Data'!$H$13,0,10*ROW('Hygiene Data'!H176)))</f>
        <v/>
      </c>
      <c r="ED182" s="297" t="str">
        <f ca="true">+IF(OFFSET('Hygiene Data'!$I$11,0,10*ROW('Hygiene Data'!I176))="","",OFFSET('Hygiene Data'!$I$11,0,10*ROW('Hygiene Data'!I176)))</f>
        <v/>
      </c>
      <c r="EE182" s="297" t="str">
        <f ca="true">+IF(OFFSET('Hygiene Data'!$I$12,0,10*ROW('Hygiene Data'!I176))="","",OFFSET('Hygiene Data'!$I$12,0,10*ROW('Hygiene Data'!I176)))</f>
        <v/>
      </c>
      <c r="EF182" s="297"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53"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97"/>
      <c r="BS183" s="297" t="str">
        <f ca="true">+IF(OFFSET('Water Data'!$D$27,0,10*ROW('Water Data'!D177))="","",OFFSET('Water Data'!$D$27,0,10*ROW('Water Data'!D177)))</f>
        <v/>
      </c>
      <c r="BT183" s="297" t="str">
        <f ca="true">+IF(OFFSET('Water Data'!$D$28,0,10*ROW('Water Data'!D177))="","",OFFSET('Water Data'!$D$28,0,10*ROW('Water Data'!D177)))</f>
        <v/>
      </c>
      <c r="BU183" s="297" t="str">
        <f ca="true">+IF(OFFSET('Water Data'!$D$29,0,10*ROW('Water Data'!D177))="","",OFFSET('Water Data'!$D$29,0,10*ROW('Water Data'!D177)))</f>
        <v/>
      </c>
      <c r="BV183" s="297" t="str">
        <f ca="true">+IF(OFFSET('Water Data'!$E$27,0,10*ROW('Water Data'!E177))="","",OFFSET('Water Data'!$E$27,0,10*ROW('Water Data'!E177)))</f>
        <v/>
      </c>
      <c r="BW183" s="297" t="str">
        <f ca="true">+IF(OFFSET('Water Data'!$E$28,0,10*ROW('Water Data'!E177))="","",OFFSET('Water Data'!$E$28,0,10*ROW('Water Data'!E177)))</f>
        <v/>
      </c>
      <c r="BX183" s="297" t="str">
        <f ca="true">+IF(OFFSET('Water Data'!$E$29,0,10*ROW('Water Data'!E177))="","",OFFSET('Water Data'!$E$29,0,10*ROW('Water Data'!E177)))</f>
        <v/>
      </c>
      <c r="BY183" s="297" t="str">
        <f ca="true">+IF(OFFSET('Water Data'!$F$27,0,10*ROW('Water Data'!F177))="","",OFFSET('Water Data'!$F$27,0,10*ROW('Water Data'!F177)))</f>
        <v/>
      </c>
      <c r="BZ183" s="297" t="str">
        <f ca="true">+IF(OFFSET('Water Data'!$F$28,0,10*ROW('Water Data'!F177))="","",OFFSET('Water Data'!$F$28,0,10*ROW('Water Data'!F177)))</f>
        <v/>
      </c>
      <c r="CA183" s="297" t="str">
        <f ca="true">+IF(OFFSET('Water Data'!$F$29,0,10*ROW('Water Data'!F177))="","",OFFSET('Water Data'!$F$29,0,10*ROW('Water Data'!F177)))</f>
        <v/>
      </c>
      <c r="CB183" s="297" t="str">
        <f ca="true">+IF(OFFSET('Water Data'!$G$27,0,10*ROW('Water Data'!G177))="","",OFFSET('Water Data'!$G$27,0,10*ROW('Water Data'!G177)))</f>
        <v/>
      </c>
      <c r="CC183" s="297" t="str">
        <f ca="true">+IF(OFFSET('Water Data'!$G$28,0,10*ROW('Water Data'!G177))="","",OFFSET('Water Data'!$G$28,0,10*ROW('Water Data'!G177)))</f>
        <v/>
      </c>
      <c r="CD183" s="297" t="str">
        <f ca="true">+IF(OFFSET('Water Data'!$G$29,0,10*ROW('Water Data'!G177))="","",OFFSET('Water Data'!$G$29,0,10*ROW('Water Data'!G177)))</f>
        <v/>
      </c>
      <c r="CE183" s="297" t="str">
        <f ca="true">+IF(OFFSET('Water Data'!$H$27,0,10*ROW('Water Data'!H177))="","",OFFSET('Water Data'!$H$27,0,10*ROW('Water Data'!H177)))</f>
        <v/>
      </c>
      <c r="CF183" s="297" t="str">
        <f ca="true">+IF(OFFSET('Water Data'!$H$28,0,10*ROW('Water Data'!H177))="","",OFFSET('Water Data'!$H$28,0,10*ROW('Water Data'!H177)))</f>
        <v/>
      </c>
      <c r="CG183" s="297" t="str">
        <f ca="true">+IF(OFFSET('Water Data'!$H$29,0,10*ROW('Water Data'!H177))="","",OFFSET('Water Data'!$H$29,0,10*ROW('Water Data'!H177)))</f>
        <v/>
      </c>
      <c r="CH183" s="297" t="str">
        <f ca="true">+IF(OFFSET('Water Data'!$I$27,0,10*ROW('Water Data'!I177))="","",OFFSET('Water Data'!$I$27,0,10*ROW('Water Data'!I177)))</f>
        <v/>
      </c>
      <c r="CI183" s="297" t="str">
        <f ca="true">+IF(OFFSET('Water Data'!$I$28,0,10*ROW('Water Data'!I177))="","",OFFSET('Water Data'!$I$28,0,10*ROW('Water Data'!I177)))</f>
        <v/>
      </c>
      <c r="CJ183" s="297" t="str">
        <f ca="true">+IF(OFFSET('Water Data'!$I$29,0,10*ROW('Water Data'!I177))="","",OFFSET('Water Data'!$I$29,0,10*ROW('Water Data'!I177)))</f>
        <v/>
      </c>
      <c r="CK183" s="297" t="str">
        <f ca="true">+IF(OFFSET('Sanitation Data'!$D$28,0,10*ROW('Sanitation Data'!D177))="","",OFFSET('Sanitation Data'!$D$28,0,10*ROW('Sanitation Data'!D177)))</f>
        <v/>
      </c>
      <c r="CL183" s="297" t="str">
        <f ca="true">+IF(OFFSET('Sanitation Data'!$D$29,0,10*ROW('Sanitation Data'!D177))="","",OFFSET('Sanitation Data'!$D$29,0,10*ROW('Sanitation Data'!D177)))</f>
        <v/>
      </c>
      <c r="CM183" s="297" t="str">
        <f ca="true">+IF(OFFSET('Sanitation Data'!$D$30,0,10*ROW('Sanitation Data'!D177))="","",OFFSET('Sanitation Data'!$D$30,0,10*ROW('Sanitation Data'!D177)))</f>
        <v/>
      </c>
      <c r="CN183" s="297" t="str">
        <f ca="true">+IF(OFFSET('Sanitation Data'!$D$31,0,10*ROW('Sanitation Data'!D177))="","",OFFSET('Sanitation Data'!$D$31,0,10*ROW('Sanitation Data'!D177)))</f>
        <v/>
      </c>
      <c r="CO183" s="297" t="str">
        <f ca="true">+IF(OFFSET('Sanitation Data'!$D$32,0,10*ROW('Sanitation Data'!D177))="","",OFFSET('Sanitation Data'!$D$32,0,10*ROW('Sanitation Data'!D177)))</f>
        <v/>
      </c>
      <c r="CP183" s="297" t="str">
        <f ca="true">+IF(OFFSET('Sanitation Data'!$E$28,0,10*ROW('Sanitation Data'!E177))="","",OFFSET('Sanitation Data'!$E$28,0,10*ROW('Sanitation Data'!E177)))</f>
        <v/>
      </c>
      <c r="CQ183" s="297" t="str">
        <f ca="true">+IF(OFFSET('Sanitation Data'!$E$29,0,10*ROW('Sanitation Data'!E177))="","",OFFSET('Sanitation Data'!$E$29,0,10*ROW('Sanitation Data'!E177)))</f>
        <v/>
      </c>
      <c r="CR183" s="297" t="str">
        <f ca="true">+IF(OFFSET('Sanitation Data'!$E$30,0,10*ROW('Sanitation Data'!E177))="","",OFFSET('Sanitation Data'!$E$30,0,10*ROW('Sanitation Data'!E177)))</f>
        <v/>
      </c>
      <c r="CS183" s="297" t="str">
        <f ca="true">+IF(OFFSET('Sanitation Data'!$E$31,0,10*ROW('Sanitation Data'!E177))="","",OFFSET('Sanitation Data'!$E$31,0,10*ROW('Sanitation Data'!E177)))</f>
        <v/>
      </c>
      <c r="CT183" s="297" t="str">
        <f ca="true">+IF(OFFSET('Sanitation Data'!$E$32,0,10*ROW('Sanitation Data'!E177))="","",OFFSET('Sanitation Data'!$E$32,0,10*ROW('Sanitation Data'!E177)))</f>
        <v/>
      </c>
      <c r="CU183" s="297" t="str">
        <f ca="true">+IF(OFFSET('Sanitation Data'!$F$28,0,10*ROW('Sanitation Data'!F177))="","",OFFSET('Sanitation Data'!$F$28,0,10*ROW('Sanitation Data'!F177)))</f>
        <v/>
      </c>
      <c r="CV183" s="297" t="str">
        <f ca="true">+IF(OFFSET('Sanitation Data'!$F$29,0,10*ROW('Sanitation Data'!F177))="","",OFFSET('Sanitation Data'!$F$29,0,10*ROW('Sanitation Data'!F177)))</f>
        <v/>
      </c>
      <c r="CW183" s="297" t="str">
        <f ca="true">+IF(OFFSET('Sanitation Data'!$F$30,0,10*ROW('Sanitation Data'!F177))="","",OFFSET('Sanitation Data'!$F$30,0,10*ROW('Sanitation Data'!F177)))</f>
        <v/>
      </c>
      <c r="CX183" s="297" t="str">
        <f ca="true">+IF(OFFSET('Sanitation Data'!$F$31,0,10*ROW('Sanitation Data'!F177))="","",OFFSET('Sanitation Data'!$F$31,0,10*ROW('Sanitation Data'!F177)))</f>
        <v/>
      </c>
      <c r="CY183" s="297" t="str">
        <f ca="true">+IF(OFFSET('Sanitation Data'!$F$32,0,10*ROW('Sanitation Data'!F177))="","",OFFSET('Sanitation Data'!$F$32,0,10*ROW('Sanitation Data'!F177)))</f>
        <v/>
      </c>
      <c r="CZ183" s="297" t="str">
        <f ca="true">+IF(OFFSET('Sanitation Data'!$G$28,0,10*ROW('Sanitation Data'!G177))="","",OFFSET('Sanitation Data'!$G$28,0,10*ROW('Sanitation Data'!G177)))</f>
        <v/>
      </c>
      <c r="DA183" s="297" t="str">
        <f ca="true">+IF(OFFSET('Sanitation Data'!$G$29,0,10*ROW('Sanitation Data'!G177))="","",OFFSET('Sanitation Data'!$G$29,0,10*ROW('Sanitation Data'!G177)))</f>
        <v/>
      </c>
      <c r="DB183" s="297" t="str">
        <f ca="true">+IF(OFFSET('Sanitation Data'!$G$30,0,10*ROW('Sanitation Data'!G177))="","",OFFSET('Sanitation Data'!$G$30,0,10*ROW('Sanitation Data'!G177)))</f>
        <v/>
      </c>
      <c r="DC183" s="297" t="str">
        <f ca="true">+IF(OFFSET('Sanitation Data'!$G$31,0,10*ROW('Sanitation Data'!G177))="","",OFFSET('Sanitation Data'!$G$31,0,10*ROW('Sanitation Data'!G177)))</f>
        <v/>
      </c>
      <c r="DD183" s="297" t="str">
        <f ca="true">+IF(OFFSET('Sanitation Data'!$G$32,0,10*ROW('Sanitation Data'!G177))="","",OFFSET('Sanitation Data'!$G$32,0,10*ROW('Sanitation Data'!G177)))</f>
        <v/>
      </c>
      <c r="DE183" s="297" t="str">
        <f ca="true">+IF(OFFSET('Sanitation Data'!$H$28,0,10*ROW('Sanitation Data'!H177))="","",OFFSET('Sanitation Data'!$H$28,0,10*ROW('Sanitation Data'!H177)))</f>
        <v/>
      </c>
      <c r="DF183" s="297" t="str">
        <f ca="true">+IF(OFFSET('Sanitation Data'!$H$29,0,10*ROW('Sanitation Data'!H177))="","",OFFSET('Sanitation Data'!$H$29,0,10*ROW('Sanitation Data'!H177)))</f>
        <v/>
      </c>
      <c r="DG183" s="297" t="str">
        <f ca="true">+IF(OFFSET('Sanitation Data'!$H$30,0,10*ROW('Sanitation Data'!H177))="","",OFFSET('Sanitation Data'!$H$30,0,10*ROW('Sanitation Data'!H177)))</f>
        <v/>
      </c>
      <c r="DH183" s="297" t="str">
        <f ca="true">+IF(OFFSET('Sanitation Data'!$H$31,0,10*ROW('Sanitation Data'!H177))="","",OFFSET('Sanitation Data'!$H$31,0,10*ROW('Sanitation Data'!H177)))</f>
        <v/>
      </c>
      <c r="DI183" s="297" t="str">
        <f ca="true">+IF(OFFSET('Sanitation Data'!$H$32,0,10*ROW('Sanitation Data'!H177))="","",OFFSET('Sanitation Data'!$H$32,0,10*ROW('Sanitation Data'!H177)))</f>
        <v/>
      </c>
      <c r="DJ183" s="297" t="str">
        <f ca="true">+IF(OFFSET('Sanitation Data'!$I$28,0,10*ROW('Sanitation Data'!I177))="","",OFFSET('Sanitation Data'!$I$28,0,10*ROW('Sanitation Data'!I177)))</f>
        <v/>
      </c>
      <c r="DK183" s="297" t="str">
        <f ca="true">+IF(OFFSET('Sanitation Data'!$I$29,0,10*ROW('Sanitation Data'!I177))="","",OFFSET('Sanitation Data'!$I$29,0,10*ROW('Sanitation Data'!I177)))</f>
        <v/>
      </c>
      <c r="DL183" s="297" t="str">
        <f ca="true">+IF(OFFSET('Sanitation Data'!$I$30,0,10*ROW('Sanitation Data'!I177))="","",OFFSET('Sanitation Data'!$I$30,0,10*ROW('Sanitation Data'!I177)))</f>
        <v/>
      </c>
      <c r="DM183" s="297" t="str">
        <f ca="true">+IF(OFFSET('Sanitation Data'!$I$31,0,10*ROW('Sanitation Data'!I177))="","",OFFSET('Sanitation Data'!$I$31,0,10*ROW('Sanitation Data'!I177)))</f>
        <v/>
      </c>
      <c r="DN183" s="297" t="str">
        <f ca="true">+IF(OFFSET('Sanitation Data'!$I$32,0,10*ROW('Sanitation Data'!I177))="","",OFFSET('Sanitation Data'!$I$32,0,10*ROW('Sanitation Data'!I177)))</f>
        <v/>
      </c>
      <c r="DO183" s="297" t="str">
        <f ca="true">+IF(OFFSET('Hygiene Data'!$D$11,0,10*ROW('Hygiene Data'!D177))="","",OFFSET('Hygiene Data'!$D$11,0,10*ROW('Hygiene Data'!D177)))</f>
        <v/>
      </c>
      <c r="DP183" s="297" t="str">
        <f ca="true">+IF(OFFSET('Hygiene Data'!$D$12,0,10*ROW('Hygiene Data'!D177))="","",OFFSET('Hygiene Data'!$D$12,0,10*ROW('Hygiene Data'!D177)))</f>
        <v/>
      </c>
      <c r="DQ183" s="297" t="str">
        <f ca="true">+IF(OFFSET('Hygiene Data'!$D$13,0,10*ROW('Hygiene Data'!D177))="","",OFFSET('Hygiene Data'!$D$13,0,10*ROW('Hygiene Data'!D177)))</f>
        <v/>
      </c>
      <c r="DR183" s="297" t="str">
        <f ca="true">+IF(OFFSET('Hygiene Data'!$E$11,0,10*ROW('Hygiene Data'!E177))="","",OFFSET('Hygiene Data'!$E$11,0,10*ROW('Hygiene Data'!E177)))</f>
        <v/>
      </c>
      <c r="DS183" s="297" t="str">
        <f ca="true">+IF(OFFSET('Hygiene Data'!$E$12,0,10*ROW('Hygiene Data'!E177))="","",OFFSET('Hygiene Data'!$E$12,0,10*ROW('Hygiene Data'!E177)))</f>
        <v/>
      </c>
      <c r="DT183" s="297" t="str">
        <f ca="true">+IF(OFFSET('Hygiene Data'!$E$13,0,10*ROW('Hygiene Data'!E177))="","",OFFSET('Hygiene Data'!$E$13,0,10*ROW('Hygiene Data'!E177)))</f>
        <v/>
      </c>
      <c r="DU183" s="297" t="str">
        <f ca="true">+IF(OFFSET('Hygiene Data'!$F$11,0,10*ROW('Hygiene Data'!F177))="","",OFFSET('Hygiene Data'!$F$11,0,10*ROW('Hygiene Data'!F177)))</f>
        <v/>
      </c>
      <c r="DV183" s="297" t="str">
        <f ca="true">+IF(OFFSET('Hygiene Data'!$F$12,0,10*ROW('Hygiene Data'!F177))="","",OFFSET('Hygiene Data'!$F$12,0,10*ROW('Hygiene Data'!F177)))</f>
        <v/>
      </c>
      <c r="DW183" s="297" t="str">
        <f ca="true">+IF(OFFSET('Hygiene Data'!$F$13,0,10*ROW('Hygiene Data'!F177))="","",OFFSET('Hygiene Data'!$F$13,0,10*ROW('Hygiene Data'!F177)))</f>
        <v/>
      </c>
      <c r="DX183" s="297" t="str">
        <f ca="true">+IF(OFFSET('Hygiene Data'!$G$11,0,10*ROW('Hygiene Data'!G177))="","",OFFSET('Hygiene Data'!$G$11,0,10*ROW('Hygiene Data'!G177)))</f>
        <v/>
      </c>
      <c r="DY183" s="297" t="str">
        <f ca="true">+IF(OFFSET('Hygiene Data'!$G$12,0,10*ROW('Hygiene Data'!G177))="","",OFFSET('Hygiene Data'!$G$12,0,10*ROW('Hygiene Data'!G177)))</f>
        <v/>
      </c>
      <c r="DZ183" s="297" t="str">
        <f ca="true">+IF(OFFSET('Hygiene Data'!$G$13,0,10*ROW('Hygiene Data'!G177))="","",OFFSET('Hygiene Data'!$G$13,0,10*ROW('Hygiene Data'!G177)))</f>
        <v/>
      </c>
      <c r="EA183" s="297" t="str">
        <f ca="true">+IF(OFFSET('Hygiene Data'!$H$11,0,10*ROW('Hygiene Data'!H177))="","",OFFSET('Hygiene Data'!$H$11,0,10*ROW('Hygiene Data'!H177)))</f>
        <v/>
      </c>
      <c r="EB183" s="297" t="str">
        <f ca="true">+IF(OFFSET('Hygiene Data'!$H$12,0,10*ROW('Hygiene Data'!H177))="","",OFFSET('Hygiene Data'!$H$12,0,10*ROW('Hygiene Data'!H177)))</f>
        <v/>
      </c>
      <c r="EC183" s="297" t="str">
        <f ca="true">+IF(OFFSET('Hygiene Data'!$H$13,0,10*ROW('Hygiene Data'!H177))="","",OFFSET('Hygiene Data'!$H$13,0,10*ROW('Hygiene Data'!H177)))</f>
        <v/>
      </c>
      <c r="ED183" s="297" t="str">
        <f ca="true">+IF(OFFSET('Hygiene Data'!$I$11,0,10*ROW('Hygiene Data'!I177))="","",OFFSET('Hygiene Data'!$I$11,0,10*ROW('Hygiene Data'!I177)))</f>
        <v/>
      </c>
      <c r="EE183" s="297" t="str">
        <f ca="true">+IF(OFFSET('Hygiene Data'!$I$12,0,10*ROW('Hygiene Data'!I177))="","",OFFSET('Hygiene Data'!$I$12,0,10*ROW('Hygiene Data'!I177)))</f>
        <v/>
      </c>
      <c r="EF183" s="297"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53"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97"/>
      <c r="BS184" s="297" t="str">
        <f ca="true">+IF(OFFSET('Water Data'!$D$27,0,10*ROW('Water Data'!D178))="","",OFFSET('Water Data'!$D$27,0,10*ROW('Water Data'!D178)))</f>
        <v/>
      </c>
      <c r="BT184" s="297" t="str">
        <f ca="true">+IF(OFFSET('Water Data'!$D$28,0,10*ROW('Water Data'!D178))="","",OFFSET('Water Data'!$D$28,0,10*ROW('Water Data'!D178)))</f>
        <v/>
      </c>
      <c r="BU184" s="297" t="str">
        <f ca="true">+IF(OFFSET('Water Data'!$D$29,0,10*ROW('Water Data'!D178))="","",OFFSET('Water Data'!$D$29,0,10*ROW('Water Data'!D178)))</f>
        <v/>
      </c>
      <c r="BV184" s="297" t="str">
        <f ca="true">+IF(OFFSET('Water Data'!$E$27,0,10*ROW('Water Data'!E178))="","",OFFSET('Water Data'!$E$27,0,10*ROW('Water Data'!E178)))</f>
        <v/>
      </c>
      <c r="BW184" s="297" t="str">
        <f ca="true">+IF(OFFSET('Water Data'!$E$28,0,10*ROW('Water Data'!E178))="","",OFFSET('Water Data'!$E$28,0,10*ROW('Water Data'!E178)))</f>
        <v/>
      </c>
      <c r="BX184" s="297" t="str">
        <f ca="true">+IF(OFFSET('Water Data'!$E$29,0,10*ROW('Water Data'!E178))="","",OFFSET('Water Data'!$E$29,0,10*ROW('Water Data'!E178)))</f>
        <v/>
      </c>
      <c r="BY184" s="297" t="str">
        <f ca="true">+IF(OFFSET('Water Data'!$F$27,0,10*ROW('Water Data'!F178))="","",OFFSET('Water Data'!$F$27,0,10*ROW('Water Data'!F178)))</f>
        <v/>
      </c>
      <c r="BZ184" s="297" t="str">
        <f ca="true">+IF(OFFSET('Water Data'!$F$28,0,10*ROW('Water Data'!F178))="","",OFFSET('Water Data'!$F$28,0,10*ROW('Water Data'!F178)))</f>
        <v/>
      </c>
      <c r="CA184" s="297" t="str">
        <f ca="true">+IF(OFFSET('Water Data'!$F$29,0,10*ROW('Water Data'!F178))="","",OFFSET('Water Data'!$F$29,0,10*ROW('Water Data'!F178)))</f>
        <v/>
      </c>
      <c r="CB184" s="297" t="str">
        <f ca="true">+IF(OFFSET('Water Data'!$G$27,0,10*ROW('Water Data'!G178))="","",OFFSET('Water Data'!$G$27,0,10*ROW('Water Data'!G178)))</f>
        <v/>
      </c>
      <c r="CC184" s="297" t="str">
        <f ca="true">+IF(OFFSET('Water Data'!$G$28,0,10*ROW('Water Data'!G178))="","",OFFSET('Water Data'!$G$28,0,10*ROW('Water Data'!G178)))</f>
        <v/>
      </c>
      <c r="CD184" s="297" t="str">
        <f ca="true">+IF(OFFSET('Water Data'!$G$29,0,10*ROW('Water Data'!G178))="","",OFFSET('Water Data'!$G$29,0,10*ROW('Water Data'!G178)))</f>
        <v/>
      </c>
      <c r="CE184" s="297" t="str">
        <f ca="true">+IF(OFFSET('Water Data'!$H$27,0,10*ROW('Water Data'!H178))="","",OFFSET('Water Data'!$H$27,0,10*ROW('Water Data'!H178)))</f>
        <v/>
      </c>
      <c r="CF184" s="297" t="str">
        <f ca="true">+IF(OFFSET('Water Data'!$H$28,0,10*ROW('Water Data'!H178))="","",OFFSET('Water Data'!$H$28,0,10*ROW('Water Data'!H178)))</f>
        <v/>
      </c>
      <c r="CG184" s="297" t="str">
        <f ca="true">+IF(OFFSET('Water Data'!$H$29,0,10*ROW('Water Data'!H178))="","",OFFSET('Water Data'!$H$29,0,10*ROW('Water Data'!H178)))</f>
        <v/>
      </c>
      <c r="CH184" s="297" t="str">
        <f ca="true">+IF(OFFSET('Water Data'!$I$27,0,10*ROW('Water Data'!I178))="","",OFFSET('Water Data'!$I$27,0,10*ROW('Water Data'!I178)))</f>
        <v/>
      </c>
      <c r="CI184" s="297" t="str">
        <f ca="true">+IF(OFFSET('Water Data'!$I$28,0,10*ROW('Water Data'!I178))="","",OFFSET('Water Data'!$I$28,0,10*ROW('Water Data'!I178)))</f>
        <v/>
      </c>
      <c r="CJ184" s="297" t="str">
        <f ca="true">+IF(OFFSET('Water Data'!$I$29,0,10*ROW('Water Data'!I178))="","",OFFSET('Water Data'!$I$29,0,10*ROW('Water Data'!I178)))</f>
        <v/>
      </c>
      <c r="CK184" s="297" t="str">
        <f ca="true">+IF(OFFSET('Sanitation Data'!$D$28,0,10*ROW('Sanitation Data'!D178))="","",OFFSET('Sanitation Data'!$D$28,0,10*ROW('Sanitation Data'!D178)))</f>
        <v/>
      </c>
      <c r="CL184" s="297" t="str">
        <f ca="true">+IF(OFFSET('Sanitation Data'!$D$29,0,10*ROW('Sanitation Data'!D178))="","",OFFSET('Sanitation Data'!$D$29,0,10*ROW('Sanitation Data'!D178)))</f>
        <v/>
      </c>
      <c r="CM184" s="297" t="str">
        <f ca="true">+IF(OFFSET('Sanitation Data'!$D$30,0,10*ROW('Sanitation Data'!D178))="","",OFFSET('Sanitation Data'!$D$30,0,10*ROW('Sanitation Data'!D178)))</f>
        <v/>
      </c>
      <c r="CN184" s="297" t="str">
        <f ca="true">+IF(OFFSET('Sanitation Data'!$D$31,0,10*ROW('Sanitation Data'!D178))="","",OFFSET('Sanitation Data'!$D$31,0,10*ROW('Sanitation Data'!D178)))</f>
        <v/>
      </c>
      <c r="CO184" s="297" t="str">
        <f ca="true">+IF(OFFSET('Sanitation Data'!$D$32,0,10*ROW('Sanitation Data'!D178))="","",OFFSET('Sanitation Data'!$D$32,0,10*ROW('Sanitation Data'!D178)))</f>
        <v/>
      </c>
      <c r="CP184" s="297" t="str">
        <f ca="true">+IF(OFFSET('Sanitation Data'!$E$28,0,10*ROW('Sanitation Data'!E178))="","",OFFSET('Sanitation Data'!$E$28,0,10*ROW('Sanitation Data'!E178)))</f>
        <v/>
      </c>
      <c r="CQ184" s="297" t="str">
        <f ca="true">+IF(OFFSET('Sanitation Data'!$E$29,0,10*ROW('Sanitation Data'!E178))="","",OFFSET('Sanitation Data'!$E$29,0,10*ROW('Sanitation Data'!E178)))</f>
        <v/>
      </c>
      <c r="CR184" s="297" t="str">
        <f ca="true">+IF(OFFSET('Sanitation Data'!$E$30,0,10*ROW('Sanitation Data'!E178))="","",OFFSET('Sanitation Data'!$E$30,0,10*ROW('Sanitation Data'!E178)))</f>
        <v/>
      </c>
      <c r="CS184" s="297" t="str">
        <f ca="true">+IF(OFFSET('Sanitation Data'!$E$31,0,10*ROW('Sanitation Data'!E178))="","",OFFSET('Sanitation Data'!$E$31,0,10*ROW('Sanitation Data'!E178)))</f>
        <v/>
      </c>
      <c r="CT184" s="297" t="str">
        <f ca="true">+IF(OFFSET('Sanitation Data'!$E$32,0,10*ROW('Sanitation Data'!E178))="","",OFFSET('Sanitation Data'!$E$32,0,10*ROW('Sanitation Data'!E178)))</f>
        <v/>
      </c>
      <c r="CU184" s="297" t="str">
        <f ca="true">+IF(OFFSET('Sanitation Data'!$F$28,0,10*ROW('Sanitation Data'!F178))="","",OFFSET('Sanitation Data'!$F$28,0,10*ROW('Sanitation Data'!F178)))</f>
        <v/>
      </c>
      <c r="CV184" s="297" t="str">
        <f ca="true">+IF(OFFSET('Sanitation Data'!$F$29,0,10*ROW('Sanitation Data'!F178))="","",OFFSET('Sanitation Data'!$F$29,0,10*ROW('Sanitation Data'!F178)))</f>
        <v/>
      </c>
      <c r="CW184" s="297" t="str">
        <f ca="true">+IF(OFFSET('Sanitation Data'!$F$30,0,10*ROW('Sanitation Data'!F178))="","",OFFSET('Sanitation Data'!$F$30,0,10*ROW('Sanitation Data'!F178)))</f>
        <v/>
      </c>
      <c r="CX184" s="297" t="str">
        <f ca="true">+IF(OFFSET('Sanitation Data'!$F$31,0,10*ROW('Sanitation Data'!F178))="","",OFFSET('Sanitation Data'!$F$31,0,10*ROW('Sanitation Data'!F178)))</f>
        <v/>
      </c>
      <c r="CY184" s="297" t="str">
        <f ca="true">+IF(OFFSET('Sanitation Data'!$F$32,0,10*ROW('Sanitation Data'!F178))="","",OFFSET('Sanitation Data'!$F$32,0,10*ROW('Sanitation Data'!F178)))</f>
        <v/>
      </c>
      <c r="CZ184" s="297" t="str">
        <f ca="true">+IF(OFFSET('Sanitation Data'!$G$28,0,10*ROW('Sanitation Data'!G178))="","",OFFSET('Sanitation Data'!$G$28,0,10*ROW('Sanitation Data'!G178)))</f>
        <v/>
      </c>
      <c r="DA184" s="297" t="str">
        <f ca="true">+IF(OFFSET('Sanitation Data'!$G$29,0,10*ROW('Sanitation Data'!G178))="","",OFFSET('Sanitation Data'!$G$29,0,10*ROW('Sanitation Data'!G178)))</f>
        <v/>
      </c>
      <c r="DB184" s="297" t="str">
        <f ca="true">+IF(OFFSET('Sanitation Data'!$G$30,0,10*ROW('Sanitation Data'!G178))="","",OFFSET('Sanitation Data'!$G$30,0,10*ROW('Sanitation Data'!G178)))</f>
        <v/>
      </c>
      <c r="DC184" s="297" t="str">
        <f ca="true">+IF(OFFSET('Sanitation Data'!$G$31,0,10*ROW('Sanitation Data'!G178))="","",OFFSET('Sanitation Data'!$G$31,0,10*ROW('Sanitation Data'!G178)))</f>
        <v/>
      </c>
      <c r="DD184" s="297" t="str">
        <f ca="true">+IF(OFFSET('Sanitation Data'!$G$32,0,10*ROW('Sanitation Data'!G178))="","",OFFSET('Sanitation Data'!$G$32,0,10*ROW('Sanitation Data'!G178)))</f>
        <v/>
      </c>
      <c r="DE184" s="297" t="str">
        <f ca="true">+IF(OFFSET('Sanitation Data'!$H$28,0,10*ROW('Sanitation Data'!H178))="","",OFFSET('Sanitation Data'!$H$28,0,10*ROW('Sanitation Data'!H178)))</f>
        <v/>
      </c>
      <c r="DF184" s="297" t="str">
        <f ca="true">+IF(OFFSET('Sanitation Data'!$H$29,0,10*ROW('Sanitation Data'!H178))="","",OFFSET('Sanitation Data'!$H$29,0,10*ROW('Sanitation Data'!H178)))</f>
        <v/>
      </c>
      <c r="DG184" s="297" t="str">
        <f ca="true">+IF(OFFSET('Sanitation Data'!$H$30,0,10*ROW('Sanitation Data'!H178))="","",OFFSET('Sanitation Data'!$H$30,0,10*ROW('Sanitation Data'!H178)))</f>
        <v/>
      </c>
      <c r="DH184" s="297" t="str">
        <f ca="true">+IF(OFFSET('Sanitation Data'!$H$31,0,10*ROW('Sanitation Data'!H178))="","",OFFSET('Sanitation Data'!$H$31,0,10*ROW('Sanitation Data'!H178)))</f>
        <v/>
      </c>
      <c r="DI184" s="297" t="str">
        <f ca="true">+IF(OFFSET('Sanitation Data'!$H$32,0,10*ROW('Sanitation Data'!H178))="","",OFFSET('Sanitation Data'!$H$32,0,10*ROW('Sanitation Data'!H178)))</f>
        <v/>
      </c>
      <c r="DJ184" s="297" t="str">
        <f ca="true">+IF(OFFSET('Sanitation Data'!$I$28,0,10*ROW('Sanitation Data'!I178))="","",OFFSET('Sanitation Data'!$I$28,0,10*ROW('Sanitation Data'!I178)))</f>
        <v/>
      </c>
      <c r="DK184" s="297" t="str">
        <f ca="true">+IF(OFFSET('Sanitation Data'!$I$29,0,10*ROW('Sanitation Data'!I178))="","",OFFSET('Sanitation Data'!$I$29,0,10*ROW('Sanitation Data'!I178)))</f>
        <v/>
      </c>
      <c r="DL184" s="297" t="str">
        <f ca="true">+IF(OFFSET('Sanitation Data'!$I$30,0,10*ROW('Sanitation Data'!I178))="","",OFFSET('Sanitation Data'!$I$30,0,10*ROW('Sanitation Data'!I178)))</f>
        <v/>
      </c>
      <c r="DM184" s="297" t="str">
        <f ca="true">+IF(OFFSET('Sanitation Data'!$I$31,0,10*ROW('Sanitation Data'!I178))="","",OFFSET('Sanitation Data'!$I$31,0,10*ROW('Sanitation Data'!I178)))</f>
        <v/>
      </c>
      <c r="DN184" s="297" t="str">
        <f ca="true">+IF(OFFSET('Sanitation Data'!$I$32,0,10*ROW('Sanitation Data'!I178))="","",OFFSET('Sanitation Data'!$I$32,0,10*ROW('Sanitation Data'!I178)))</f>
        <v/>
      </c>
      <c r="DO184" s="297" t="str">
        <f ca="true">+IF(OFFSET('Hygiene Data'!$D$11,0,10*ROW('Hygiene Data'!D178))="","",OFFSET('Hygiene Data'!$D$11,0,10*ROW('Hygiene Data'!D178)))</f>
        <v/>
      </c>
      <c r="DP184" s="297" t="str">
        <f ca="true">+IF(OFFSET('Hygiene Data'!$D$12,0,10*ROW('Hygiene Data'!D178))="","",OFFSET('Hygiene Data'!$D$12,0,10*ROW('Hygiene Data'!D178)))</f>
        <v/>
      </c>
      <c r="DQ184" s="297" t="str">
        <f ca="true">+IF(OFFSET('Hygiene Data'!$D$13,0,10*ROW('Hygiene Data'!D178))="","",OFFSET('Hygiene Data'!$D$13,0,10*ROW('Hygiene Data'!D178)))</f>
        <v/>
      </c>
      <c r="DR184" s="297" t="str">
        <f ca="true">+IF(OFFSET('Hygiene Data'!$E$11,0,10*ROW('Hygiene Data'!E178))="","",OFFSET('Hygiene Data'!$E$11,0,10*ROW('Hygiene Data'!E178)))</f>
        <v/>
      </c>
      <c r="DS184" s="297" t="str">
        <f ca="true">+IF(OFFSET('Hygiene Data'!$E$12,0,10*ROW('Hygiene Data'!E178))="","",OFFSET('Hygiene Data'!$E$12,0,10*ROW('Hygiene Data'!E178)))</f>
        <v/>
      </c>
      <c r="DT184" s="297" t="str">
        <f ca="true">+IF(OFFSET('Hygiene Data'!$E$13,0,10*ROW('Hygiene Data'!E178))="","",OFFSET('Hygiene Data'!$E$13,0,10*ROW('Hygiene Data'!E178)))</f>
        <v/>
      </c>
      <c r="DU184" s="297" t="str">
        <f ca="true">+IF(OFFSET('Hygiene Data'!$F$11,0,10*ROW('Hygiene Data'!F178))="","",OFFSET('Hygiene Data'!$F$11,0,10*ROW('Hygiene Data'!F178)))</f>
        <v/>
      </c>
      <c r="DV184" s="297" t="str">
        <f ca="true">+IF(OFFSET('Hygiene Data'!$F$12,0,10*ROW('Hygiene Data'!F178))="","",OFFSET('Hygiene Data'!$F$12,0,10*ROW('Hygiene Data'!F178)))</f>
        <v/>
      </c>
      <c r="DW184" s="297" t="str">
        <f ca="true">+IF(OFFSET('Hygiene Data'!$F$13,0,10*ROW('Hygiene Data'!F178))="","",OFFSET('Hygiene Data'!$F$13,0,10*ROW('Hygiene Data'!F178)))</f>
        <v/>
      </c>
      <c r="DX184" s="297" t="str">
        <f ca="true">+IF(OFFSET('Hygiene Data'!$G$11,0,10*ROW('Hygiene Data'!G178))="","",OFFSET('Hygiene Data'!$G$11,0,10*ROW('Hygiene Data'!G178)))</f>
        <v/>
      </c>
      <c r="DY184" s="297" t="str">
        <f ca="true">+IF(OFFSET('Hygiene Data'!$G$12,0,10*ROW('Hygiene Data'!G178))="","",OFFSET('Hygiene Data'!$G$12,0,10*ROW('Hygiene Data'!G178)))</f>
        <v/>
      </c>
      <c r="DZ184" s="297" t="str">
        <f ca="true">+IF(OFFSET('Hygiene Data'!$G$13,0,10*ROW('Hygiene Data'!G178))="","",OFFSET('Hygiene Data'!$G$13,0,10*ROW('Hygiene Data'!G178)))</f>
        <v/>
      </c>
      <c r="EA184" s="297" t="str">
        <f ca="true">+IF(OFFSET('Hygiene Data'!$H$11,0,10*ROW('Hygiene Data'!H178))="","",OFFSET('Hygiene Data'!$H$11,0,10*ROW('Hygiene Data'!H178)))</f>
        <v/>
      </c>
      <c r="EB184" s="297" t="str">
        <f ca="true">+IF(OFFSET('Hygiene Data'!$H$12,0,10*ROW('Hygiene Data'!H178))="","",OFFSET('Hygiene Data'!$H$12,0,10*ROW('Hygiene Data'!H178)))</f>
        <v/>
      </c>
      <c r="EC184" s="297" t="str">
        <f ca="true">+IF(OFFSET('Hygiene Data'!$H$13,0,10*ROW('Hygiene Data'!H178))="","",OFFSET('Hygiene Data'!$H$13,0,10*ROW('Hygiene Data'!H178)))</f>
        <v/>
      </c>
      <c r="ED184" s="297" t="str">
        <f ca="true">+IF(OFFSET('Hygiene Data'!$I$11,0,10*ROW('Hygiene Data'!I178))="","",OFFSET('Hygiene Data'!$I$11,0,10*ROW('Hygiene Data'!I178)))</f>
        <v/>
      </c>
      <c r="EE184" s="297" t="str">
        <f ca="true">+IF(OFFSET('Hygiene Data'!$I$12,0,10*ROW('Hygiene Data'!I178))="","",OFFSET('Hygiene Data'!$I$12,0,10*ROW('Hygiene Data'!I178)))</f>
        <v/>
      </c>
      <c r="EF184" s="297"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53"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97"/>
      <c r="BS185" s="297" t="str">
        <f ca="true">+IF(OFFSET('Water Data'!$D$27,0,10*ROW('Water Data'!D179))="","",OFFSET('Water Data'!$D$27,0,10*ROW('Water Data'!D179)))</f>
        <v/>
      </c>
      <c r="BT185" s="297" t="str">
        <f ca="true">+IF(OFFSET('Water Data'!$D$28,0,10*ROW('Water Data'!D179))="","",OFFSET('Water Data'!$D$28,0,10*ROW('Water Data'!D179)))</f>
        <v/>
      </c>
      <c r="BU185" s="297" t="str">
        <f ca="true">+IF(OFFSET('Water Data'!$D$29,0,10*ROW('Water Data'!D179))="","",OFFSET('Water Data'!$D$29,0,10*ROW('Water Data'!D179)))</f>
        <v/>
      </c>
      <c r="BV185" s="297" t="str">
        <f ca="true">+IF(OFFSET('Water Data'!$E$27,0,10*ROW('Water Data'!E179))="","",OFFSET('Water Data'!$E$27,0,10*ROW('Water Data'!E179)))</f>
        <v/>
      </c>
      <c r="BW185" s="297" t="str">
        <f ca="true">+IF(OFFSET('Water Data'!$E$28,0,10*ROW('Water Data'!E179))="","",OFFSET('Water Data'!$E$28,0,10*ROW('Water Data'!E179)))</f>
        <v/>
      </c>
      <c r="BX185" s="297" t="str">
        <f ca="true">+IF(OFFSET('Water Data'!$E$29,0,10*ROW('Water Data'!E179))="","",OFFSET('Water Data'!$E$29,0,10*ROW('Water Data'!E179)))</f>
        <v/>
      </c>
      <c r="BY185" s="297" t="str">
        <f ca="true">+IF(OFFSET('Water Data'!$F$27,0,10*ROW('Water Data'!F179))="","",OFFSET('Water Data'!$F$27,0,10*ROW('Water Data'!F179)))</f>
        <v/>
      </c>
      <c r="BZ185" s="297" t="str">
        <f ca="true">+IF(OFFSET('Water Data'!$F$28,0,10*ROW('Water Data'!F179))="","",OFFSET('Water Data'!$F$28,0,10*ROW('Water Data'!F179)))</f>
        <v/>
      </c>
      <c r="CA185" s="297" t="str">
        <f ca="true">+IF(OFFSET('Water Data'!$F$29,0,10*ROW('Water Data'!F179))="","",OFFSET('Water Data'!$F$29,0,10*ROW('Water Data'!F179)))</f>
        <v/>
      </c>
      <c r="CB185" s="297" t="str">
        <f ca="true">+IF(OFFSET('Water Data'!$G$27,0,10*ROW('Water Data'!G179))="","",OFFSET('Water Data'!$G$27,0,10*ROW('Water Data'!G179)))</f>
        <v/>
      </c>
      <c r="CC185" s="297" t="str">
        <f ca="true">+IF(OFFSET('Water Data'!$G$28,0,10*ROW('Water Data'!G179))="","",OFFSET('Water Data'!$G$28,0,10*ROW('Water Data'!G179)))</f>
        <v/>
      </c>
      <c r="CD185" s="297" t="str">
        <f ca="true">+IF(OFFSET('Water Data'!$G$29,0,10*ROW('Water Data'!G179))="","",OFFSET('Water Data'!$G$29,0,10*ROW('Water Data'!G179)))</f>
        <v/>
      </c>
      <c r="CE185" s="297" t="str">
        <f ca="true">+IF(OFFSET('Water Data'!$H$27,0,10*ROW('Water Data'!H179))="","",OFFSET('Water Data'!$H$27,0,10*ROW('Water Data'!H179)))</f>
        <v/>
      </c>
      <c r="CF185" s="297" t="str">
        <f ca="true">+IF(OFFSET('Water Data'!$H$28,0,10*ROW('Water Data'!H179))="","",OFFSET('Water Data'!$H$28,0,10*ROW('Water Data'!H179)))</f>
        <v/>
      </c>
      <c r="CG185" s="297" t="str">
        <f ca="true">+IF(OFFSET('Water Data'!$H$29,0,10*ROW('Water Data'!H179))="","",OFFSET('Water Data'!$H$29,0,10*ROW('Water Data'!H179)))</f>
        <v/>
      </c>
      <c r="CH185" s="297" t="str">
        <f ca="true">+IF(OFFSET('Water Data'!$I$27,0,10*ROW('Water Data'!I179))="","",OFFSET('Water Data'!$I$27,0,10*ROW('Water Data'!I179)))</f>
        <v/>
      </c>
      <c r="CI185" s="297" t="str">
        <f ca="true">+IF(OFFSET('Water Data'!$I$28,0,10*ROW('Water Data'!I179))="","",OFFSET('Water Data'!$I$28,0,10*ROW('Water Data'!I179)))</f>
        <v/>
      </c>
      <c r="CJ185" s="297" t="str">
        <f ca="true">+IF(OFFSET('Water Data'!$I$29,0,10*ROW('Water Data'!I179))="","",OFFSET('Water Data'!$I$29,0,10*ROW('Water Data'!I179)))</f>
        <v/>
      </c>
      <c r="CK185" s="297" t="str">
        <f ca="true">+IF(OFFSET('Sanitation Data'!$D$28,0,10*ROW('Sanitation Data'!D179))="","",OFFSET('Sanitation Data'!$D$28,0,10*ROW('Sanitation Data'!D179)))</f>
        <v/>
      </c>
      <c r="CL185" s="297" t="str">
        <f ca="true">+IF(OFFSET('Sanitation Data'!$D$29,0,10*ROW('Sanitation Data'!D179))="","",OFFSET('Sanitation Data'!$D$29,0,10*ROW('Sanitation Data'!D179)))</f>
        <v/>
      </c>
      <c r="CM185" s="297" t="str">
        <f ca="true">+IF(OFFSET('Sanitation Data'!$D$30,0,10*ROW('Sanitation Data'!D179))="","",OFFSET('Sanitation Data'!$D$30,0,10*ROW('Sanitation Data'!D179)))</f>
        <v/>
      </c>
      <c r="CN185" s="297" t="str">
        <f ca="true">+IF(OFFSET('Sanitation Data'!$D$31,0,10*ROW('Sanitation Data'!D179))="","",OFFSET('Sanitation Data'!$D$31,0,10*ROW('Sanitation Data'!D179)))</f>
        <v/>
      </c>
      <c r="CO185" s="297" t="str">
        <f ca="true">+IF(OFFSET('Sanitation Data'!$D$32,0,10*ROW('Sanitation Data'!D179))="","",OFFSET('Sanitation Data'!$D$32,0,10*ROW('Sanitation Data'!D179)))</f>
        <v/>
      </c>
      <c r="CP185" s="297" t="str">
        <f ca="true">+IF(OFFSET('Sanitation Data'!$E$28,0,10*ROW('Sanitation Data'!E179))="","",OFFSET('Sanitation Data'!$E$28,0,10*ROW('Sanitation Data'!E179)))</f>
        <v/>
      </c>
      <c r="CQ185" s="297" t="str">
        <f ca="true">+IF(OFFSET('Sanitation Data'!$E$29,0,10*ROW('Sanitation Data'!E179))="","",OFFSET('Sanitation Data'!$E$29,0,10*ROW('Sanitation Data'!E179)))</f>
        <v/>
      </c>
      <c r="CR185" s="297" t="str">
        <f ca="true">+IF(OFFSET('Sanitation Data'!$E$30,0,10*ROW('Sanitation Data'!E179))="","",OFFSET('Sanitation Data'!$E$30,0,10*ROW('Sanitation Data'!E179)))</f>
        <v/>
      </c>
      <c r="CS185" s="297" t="str">
        <f ca="true">+IF(OFFSET('Sanitation Data'!$E$31,0,10*ROW('Sanitation Data'!E179))="","",OFFSET('Sanitation Data'!$E$31,0,10*ROW('Sanitation Data'!E179)))</f>
        <v/>
      </c>
      <c r="CT185" s="297" t="str">
        <f ca="true">+IF(OFFSET('Sanitation Data'!$E$32,0,10*ROW('Sanitation Data'!E179))="","",OFFSET('Sanitation Data'!$E$32,0,10*ROW('Sanitation Data'!E179)))</f>
        <v/>
      </c>
      <c r="CU185" s="297" t="str">
        <f ca="true">+IF(OFFSET('Sanitation Data'!$F$28,0,10*ROW('Sanitation Data'!F179))="","",OFFSET('Sanitation Data'!$F$28,0,10*ROW('Sanitation Data'!F179)))</f>
        <v/>
      </c>
      <c r="CV185" s="297" t="str">
        <f ca="true">+IF(OFFSET('Sanitation Data'!$F$29,0,10*ROW('Sanitation Data'!F179))="","",OFFSET('Sanitation Data'!$F$29,0,10*ROW('Sanitation Data'!F179)))</f>
        <v/>
      </c>
      <c r="CW185" s="297" t="str">
        <f ca="true">+IF(OFFSET('Sanitation Data'!$F$30,0,10*ROW('Sanitation Data'!F179))="","",OFFSET('Sanitation Data'!$F$30,0,10*ROW('Sanitation Data'!F179)))</f>
        <v/>
      </c>
      <c r="CX185" s="297" t="str">
        <f ca="true">+IF(OFFSET('Sanitation Data'!$F$31,0,10*ROW('Sanitation Data'!F179))="","",OFFSET('Sanitation Data'!$F$31,0,10*ROW('Sanitation Data'!F179)))</f>
        <v/>
      </c>
      <c r="CY185" s="297" t="str">
        <f ca="true">+IF(OFFSET('Sanitation Data'!$F$32,0,10*ROW('Sanitation Data'!F179))="","",OFFSET('Sanitation Data'!$F$32,0,10*ROW('Sanitation Data'!F179)))</f>
        <v/>
      </c>
      <c r="CZ185" s="297" t="str">
        <f ca="true">+IF(OFFSET('Sanitation Data'!$G$28,0,10*ROW('Sanitation Data'!G179))="","",OFFSET('Sanitation Data'!$G$28,0,10*ROW('Sanitation Data'!G179)))</f>
        <v/>
      </c>
      <c r="DA185" s="297" t="str">
        <f ca="true">+IF(OFFSET('Sanitation Data'!$G$29,0,10*ROW('Sanitation Data'!G179))="","",OFFSET('Sanitation Data'!$G$29,0,10*ROW('Sanitation Data'!G179)))</f>
        <v/>
      </c>
      <c r="DB185" s="297" t="str">
        <f ca="true">+IF(OFFSET('Sanitation Data'!$G$30,0,10*ROW('Sanitation Data'!G179))="","",OFFSET('Sanitation Data'!$G$30,0,10*ROW('Sanitation Data'!G179)))</f>
        <v/>
      </c>
      <c r="DC185" s="297" t="str">
        <f ca="true">+IF(OFFSET('Sanitation Data'!$G$31,0,10*ROW('Sanitation Data'!G179))="","",OFFSET('Sanitation Data'!$G$31,0,10*ROW('Sanitation Data'!G179)))</f>
        <v/>
      </c>
      <c r="DD185" s="297" t="str">
        <f ca="true">+IF(OFFSET('Sanitation Data'!$G$32,0,10*ROW('Sanitation Data'!G179))="","",OFFSET('Sanitation Data'!$G$32,0,10*ROW('Sanitation Data'!G179)))</f>
        <v/>
      </c>
      <c r="DE185" s="297" t="str">
        <f ca="true">+IF(OFFSET('Sanitation Data'!$H$28,0,10*ROW('Sanitation Data'!H179))="","",OFFSET('Sanitation Data'!$H$28,0,10*ROW('Sanitation Data'!H179)))</f>
        <v/>
      </c>
      <c r="DF185" s="297" t="str">
        <f ca="true">+IF(OFFSET('Sanitation Data'!$H$29,0,10*ROW('Sanitation Data'!H179))="","",OFFSET('Sanitation Data'!$H$29,0,10*ROW('Sanitation Data'!H179)))</f>
        <v/>
      </c>
      <c r="DG185" s="297" t="str">
        <f ca="true">+IF(OFFSET('Sanitation Data'!$H$30,0,10*ROW('Sanitation Data'!H179))="","",OFFSET('Sanitation Data'!$H$30,0,10*ROW('Sanitation Data'!H179)))</f>
        <v/>
      </c>
      <c r="DH185" s="297" t="str">
        <f ca="true">+IF(OFFSET('Sanitation Data'!$H$31,0,10*ROW('Sanitation Data'!H179))="","",OFFSET('Sanitation Data'!$H$31,0,10*ROW('Sanitation Data'!H179)))</f>
        <v/>
      </c>
      <c r="DI185" s="297" t="str">
        <f ca="true">+IF(OFFSET('Sanitation Data'!$H$32,0,10*ROW('Sanitation Data'!H179))="","",OFFSET('Sanitation Data'!$H$32,0,10*ROW('Sanitation Data'!H179)))</f>
        <v/>
      </c>
      <c r="DJ185" s="297" t="str">
        <f ca="true">+IF(OFFSET('Sanitation Data'!$I$28,0,10*ROW('Sanitation Data'!I179))="","",OFFSET('Sanitation Data'!$I$28,0,10*ROW('Sanitation Data'!I179)))</f>
        <v/>
      </c>
      <c r="DK185" s="297" t="str">
        <f ca="true">+IF(OFFSET('Sanitation Data'!$I$29,0,10*ROW('Sanitation Data'!I179))="","",OFFSET('Sanitation Data'!$I$29,0,10*ROW('Sanitation Data'!I179)))</f>
        <v/>
      </c>
      <c r="DL185" s="297" t="str">
        <f ca="true">+IF(OFFSET('Sanitation Data'!$I$30,0,10*ROW('Sanitation Data'!I179))="","",OFFSET('Sanitation Data'!$I$30,0,10*ROW('Sanitation Data'!I179)))</f>
        <v/>
      </c>
      <c r="DM185" s="297" t="str">
        <f ca="true">+IF(OFFSET('Sanitation Data'!$I$31,0,10*ROW('Sanitation Data'!I179))="","",OFFSET('Sanitation Data'!$I$31,0,10*ROW('Sanitation Data'!I179)))</f>
        <v/>
      </c>
      <c r="DN185" s="297" t="str">
        <f ca="true">+IF(OFFSET('Sanitation Data'!$I$32,0,10*ROW('Sanitation Data'!I179))="","",OFFSET('Sanitation Data'!$I$32,0,10*ROW('Sanitation Data'!I179)))</f>
        <v/>
      </c>
      <c r="DO185" s="297" t="str">
        <f ca="true">+IF(OFFSET('Hygiene Data'!$D$11,0,10*ROW('Hygiene Data'!D179))="","",OFFSET('Hygiene Data'!$D$11,0,10*ROW('Hygiene Data'!D179)))</f>
        <v/>
      </c>
      <c r="DP185" s="297" t="str">
        <f ca="true">+IF(OFFSET('Hygiene Data'!$D$12,0,10*ROW('Hygiene Data'!D179))="","",OFFSET('Hygiene Data'!$D$12,0,10*ROW('Hygiene Data'!D179)))</f>
        <v/>
      </c>
      <c r="DQ185" s="297" t="str">
        <f ca="true">+IF(OFFSET('Hygiene Data'!$D$13,0,10*ROW('Hygiene Data'!D179))="","",OFFSET('Hygiene Data'!$D$13,0,10*ROW('Hygiene Data'!D179)))</f>
        <v/>
      </c>
      <c r="DR185" s="297" t="str">
        <f ca="true">+IF(OFFSET('Hygiene Data'!$E$11,0,10*ROW('Hygiene Data'!E179))="","",OFFSET('Hygiene Data'!$E$11,0,10*ROW('Hygiene Data'!E179)))</f>
        <v/>
      </c>
      <c r="DS185" s="297" t="str">
        <f ca="true">+IF(OFFSET('Hygiene Data'!$E$12,0,10*ROW('Hygiene Data'!E179))="","",OFFSET('Hygiene Data'!$E$12,0,10*ROW('Hygiene Data'!E179)))</f>
        <v/>
      </c>
      <c r="DT185" s="297" t="str">
        <f ca="true">+IF(OFFSET('Hygiene Data'!$E$13,0,10*ROW('Hygiene Data'!E179))="","",OFFSET('Hygiene Data'!$E$13,0,10*ROW('Hygiene Data'!E179)))</f>
        <v/>
      </c>
      <c r="DU185" s="297" t="str">
        <f ca="true">+IF(OFFSET('Hygiene Data'!$F$11,0,10*ROW('Hygiene Data'!F179))="","",OFFSET('Hygiene Data'!$F$11,0,10*ROW('Hygiene Data'!F179)))</f>
        <v/>
      </c>
      <c r="DV185" s="297" t="str">
        <f ca="true">+IF(OFFSET('Hygiene Data'!$F$12,0,10*ROW('Hygiene Data'!F179))="","",OFFSET('Hygiene Data'!$F$12,0,10*ROW('Hygiene Data'!F179)))</f>
        <v/>
      </c>
      <c r="DW185" s="297" t="str">
        <f ca="true">+IF(OFFSET('Hygiene Data'!$F$13,0,10*ROW('Hygiene Data'!F179))="","",OFFSET('Hygiene Data'!$F$13,0,10*ROW('Hygiene Data'!F179)))</f>
        <v/>
      </c>
      <c r="DX185" s="297" t="str">
        <f ca="true">+IF(OFFSET('Hygiene Data'!$G$11,0,10*ROW('Hygiene Data'!G179))="","",OFFSET('Hygiene Data'!$G$11,0,10*ROW('Hygiene Data'!G179)))</f>
        <v/>
      </c>
      <c r="DY185" s="297" t="str">
        <f ca="true">+IF(OFFSET('Hygiene Data'!$G$12,0,10*ROW('Hygiene Data'!G179))="","",OFFSET('Hygiene Data'!$G$12,0,10*ROW('Hygiene Data'!G179)))</f>
        <v/>
      </c>
      <c r="DZ185" s="297" t="str">
        <f ca="true">+IF(OFFSET('Hygiene Data'!$G$13,0,10*ROW('Hygiene Data'!G179))="","",OFFSET('Hygiene Data'!$G$13,0,10*ROW('Hygiene Data'!G179)))</f>
        <v/>
      </c>
      <c r="EA185" s="297" t="str">
        <f ca="true">+IF(OFFSET('Hygiene Data'!$H$11,0,10*ROW('Hygiene Data'!H179))="","",OFFSET('Hygiene Data'!$H$11,0,10*ROW('Hygiene Data'!H179)))</f>
        <v/>
      </c>
      <c r="EB185" s="297" t="str">
        <f ca="true">+IF(OFFSET('Hygiene Data'!$H$12,0,10*ROW('Hygiene Data'!H179))="","",OFFSET('Hygiene Data'!$H$12,0,10*ROW('Hygiene Data'!H179)))</f>
        <v/>
      </c>
      <c r="EC185" s="297" t="str">
        <f ca="true">+IF(OFFSET('Hygiene Data'!$H$13,0,10*ROW('Hygiene Data'!H179))="","",OFFSET('Hygiene Data'!$H$13,0,10*ROW('Hygiene Data'!H179)))</f>
        <v/>
      </c>
      <c r="ED185" s="297" t="str">
        <f ca="true">+IF(OFFSET('Hygiene Data'!$I$11,0,10*ROW('Hygiene Data'!I179))="","",OFFSET('Hygiene Data'!$I$11,0,10*ROW('Hygiene Data'!I179)))</f>
        <v/>
      </c>
      <c r="EE185" s="297" t="str">
        <f ca="true">+IF(OFFSET('Hygiene Data'!$I$12,0,10*ROW('Hygiene Data'!I179))="","",OFFSET('Hygiene Data'!$I$12,0,10*ROW('Hygiene Data'!I179)))</f>
        <v/>
      </c>
      <c r="EF185" s="297"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53"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97"/>
      <c r="BS186" s="297" t="str">
        <f ca="true">+IF(OFFSET('Water Data'!$D$27,0,10*ROW('Water Data'!D180))="","",OFFSET('Water Data'!$D$27,0,10*ROW('Water Data'!D180)))</f>
        <v/>
      </c>
      <c r="BT186" s="297" t="str">
        <f ca="true">+IF(OFFSET('Water Data'!$D$28,0,10*ROW('Water Data'!D180))="","",OFFSET('Water Data'!$D$28,0,10*ROW('Water Data'!D180)))</f>
        <v/>
      </c>
      <c r="BU186" s="297" t="str">
        <f ca="true">+IF(OFFSET('Water Data'!$D$29,0,10*ROW('Water Data'!D180))="","",OFFSET('Water Data'!$D$29,0,10*ROW('Water Data'!D180)))</f>
        <v/>
      </c>
      <c r="BV186" s="297" t="str">
        <f ca="true">+IF(OFFSET('Water Data'!$E$27,0,10*ROW('Water Data'!E180))="","",OFFSET('Water Data'!$E$27,0,10*ROW('Water Data'!E180)))</f>
        <v/>
      </c>
      <c r="BW186" s="297" t="str">
        <f ca="true">+IF(OFFSET('Water Data'!$E$28,0,10*ROW('Water Data'!E180))="","",OFFSET('Water Data'!$E$28,0,10*ROW('Water Data'!E180)))</f>
        <v/>
      </c>
      <c r="BX186" s="297" t="str">
        <f ca="true">+IF(OFFSET('Water Data'!$E$29,0,10*ROW('Water Data'!E180))="","",OFFSET('Water Data'!$E$29,0,10*ROW('Water Data'!E180)))</f>
        <v/>
      </c>
      <c r="BY186" s="297" t="str">
        <f ca="true">+IF(OFFSET('Water Data'!$F$27,0,10*ROW('Water Data'!F180))="","",OFFSET('Water Data'!$F$27,0,10*ROW('Water Data'!F180)))</f>
        <v/>
      </c>
      <c r="BZ186" s="297" t="str">
        <f ca="true">+IF(OFFSET('Water Data'!$F$28,0,10*ROW('Water Data'!F180))="","",OFFSET('Water Data'!$F$28,0,10*ROW('Water Data'!F180)))</f>
        <v/>
      </c>
      <c r="CA186" s="297" t="str">
        <f ca="true">+IF(OFFSET('Water Data'!$F$29,0,10*ROW('Water Data'!F180))="","",OFFSET('Water Data'!$F$29,0,10*ROW('Water Data'!F180)))</f>
        <v/>
      </c>
      <c r="CB186" s="297" t="str">
        <f ca="true">+IF(OFFSET('Water Data'!$G$27,0,10*ROW('Water Data'!G180))="","",OFFSET('Water Data'!$G$27,0,10*ROW('Water Data'!G180)))</f>
        <v/>
      </c>
      <c r="CC186" s="297" t="str">
        <f ca="true">+IF(OFFSET('Water Data'!$G$28,0,10*ROW('Water Data'!G180))="","",OFFSET('Water Data'!$G$28,0,10*ROW('Water Data'!G180)))</f>
        <v/>
      </c>
      <c r="CD186" s="297" t="str">
        <f ca="true">+IF(OFFSET('Water Data'!$G$29,0,10*ROW('Water Data'!G180))="","",OFFSET('Water Data'!$G$29,0,10*ROW('Water Data'!G180)))</f>
        <v/>
      </c>
      <c r="CE186" s="297" t="str">
        <f ca="true">+IF(OFFSET('Water Data'!$H$27,0,10*ROW('Water Data'!H180))="","",OFFSET('Water Data'!$H$27,0,10*ROW('Water Data'!H180)))</f>
        <v/>
      </c>
      <c r="CF186" s="297" t="str">
        <f ca="true">+IF(OFFSET('Water Data'!$H$28,0,10*ROW('Water Data'!H180))="","",OFFSET('Water Data'!$H$28,0,10*ROW('Water Data'!H180)))</f>
        <v/>
      </c>
      <c r="CG186" s="297" t="str">
        <f ca="true">+IF(OFFSET('Water Data'!$H$29,0,10*ROW('Water Data'!H180))="","",OFFSET('Water Data'!$H$29,0,10*ROW('Water Data'!H180)))</f>
        <v/>
      </c>
      <c r="CH186" s="297" t="str">
        <f ca="true">+IF(OFFSET('Water Data'!$I$27,0,10*ROW('Water Data'!I180))="","",OFFSET('Water Data'!$I$27,0,10*ROW('Water Data'!I180)))</f>
        <v/>
      </c>
      <c r="CI186" s="297" t="str">
        <f ca="true">+IF(OFFSET('Water Data'!$I$28,0,10*ROW('Water Data'!I180))="","",OFFSET('Water Data'!$I$28,0,10*ROW('Water Data'!I180)))</f>
        <v/>
      </c>
      <c r="CJ186" s="297" t="str">
        <f ca="true">+IF(OFFSET('Water Data'!$I$29,0,10*ROW('Water Data'!I180))="","",OFFSET('Water Data'!$I$29,0,10*ROW('Water Data'!I180)))</f>
        <v/>
      </c>
      <c r="CK186" s="297" t="str">
        <f ca="true">+IF(OFFSET('Sanitation Data'!$D$28,0,10*ROW('Sanitation Data'!D180))="","",OFFSET('Sanitation Data'!$D$28,0,10*ROW('Sanitation Data'!D180)))</f>
        <v/>
      </c>
      <c r="CL186" s="297" t="str">
        <f ca="true">+IF(OFFSET('Sanitation Data'!$D$29,0,10*ROW('Sanitation Data'!D180))="","",OFFSET('Sanitation Data'!$D$29,0,10*ROW('Sanitation Data'!D180)))</f>
        <v/>
      </c>
      <c r="CM186" s="297" t="str">
        <f ca="true">+IF(OFFSET('Sanitation Data'!$D$30,0,10*ROW('Sanitation Data'!D180))="","",OFFSET('Sanitation Data'!$D$30,0,10*ROW('Sanitation Data'!D180)))</f>
        <v/>
      </c>
      <c r="CN186" s="297" t="str">
        <f ca="true">+IF(OFFSET('Sanitation Data'!$D$31,0,10*ROW('Sanitation Data'!D180))="","",OFFSET('Sanitation Data'!$D$31,0,10*ROW('Sanitation Data'!D180)))</f>
        <v/>
      </c>
      <c r="CO186" s="297" t="str">
        <f ca="true">+IF(OFFSET('Sanitation Data'!$D$32,0,10*ROW('Sanitation Data'!D180))="","",OFFSET('Sanitation Data'!$D$32,0,10*ROW('Sanitation Data'!D180)))</f>
        <v/>
      </c>
      <c r="CP186" s="297" t="str">
        <f ca="true">+IF(OFFSET('Sanitation Data'!$E$28,0,10*ROW('Sanitation Data'!E180))="","",OFFSET('Sanitation Data'!$E$28,0,10*ROW('Sanitation Data'!E180)))</f>
        <v/>
      </c>
      <c r="CQ186" s="297" t="str">
        <f ca="true">+IF(OFFSET('Sanitation Data'!$E$29,0,10*ROW('Sanitation Data'!E180))="","",OFFSET('Sanitation Data'!$E$29,0,10*ROW('Sanitation Data'!E180)))</f>
        <v/>
      </c>
      <c r="CR186" s="297" t="str">
        <f ca="true">+IF(OFFSET('Sanitation Data'!$E$30,0,10*ROW('Sanitation Data'!E180))="","",OFFSET('Sanitation Data'!$E$30,0,10*ROW('Sanitation Data'!E180)))</f>
        <v/>
      </c>
      <c r="CS186" s="297" t="str">
        <f ca="true">+IF(OFFSET('Sanitation Data'!$E$31,0,10*ROW('Sanitation Data'!E180))="","",OFFSET('Sanitation Data'!$E$31,0,10*ROW('Sanitation Data'!E180)))</f>
        <v/>
      </c>
      <c r="CT186" s="297" t="str">
        <f ca="true">+IF(OFFSET('Sanitation Data'!$E$32,0,10*ROW('Sanitation Data'!E180))="","",OFFSET('Sanitation Data'!$E$32,0,10*ROW('Sanitation Data'!E180)))</f>
        <v/>
      </c>
      <c r="CU186" s="297" t="str">
        <f ca="true">+IF(OFFSET('Sanitation Data'!$F$28,0,10*ROW('Sanitation Data'!F180))="","",OFFSET('Sanitation Data'!$F$28,0,10*ROW('Sanitation Data'!F180)))</f>
        <v/>
      </c>
      <c r="CV186" s="297" t="str">
        <f ca="true">+IF(OFFSET('Sanitation Data'!$F$29,0,10*ROW('Sanitation Data'!F180))="","",OFFSET('Sanitation Data'!$F$29,0,10*ROW('Sanitation Data'!F180)))</f>
        <v/>
      </c>
      <c r="CW186" s="297" t="str">
        <f ca="true">+IF(OFFSET('Sanitation Data'!$F$30,0,10*ROW('Sanitation Data'!F180))="","",OFFSET('Sanitation Data'!$F$30,0,10*ROW('Sanitation Data'!F180)))</f>
        <v/>
      </c>
      <c r="CX186" s="297" t="str">
        <f ca="true">+IF(OFFSET('Sanitation Data'!$F$31,0,10*ROW('Sanitation Data'!F180))="","",OFFSET('Sanitation Data'!$F$31,0,10*ROW('Sanitation Data'!F180)))</f>
        <v/>
      </c>
      <c r="CY186" s="297" t="str">
        <f ca="true">+IF(OFFSET('Sanitation Data'!$F$32,0,10*ROW('Sanitation Data'!F180))="","",OFFSET('Sanitation Data'!$F$32,0,10*ROW('Sanitation Data'!F180)))</f>
        <v/>
      </c>
      <c r="CZ186" s="297" t="str">
        <f ca="true">+IF(OFFSET('Sanitation Data'!$G$28,0,10*ROW('Sanitation Data'!G180))="","",OFFSET('Sanitation Data'!$G$28,0,10*ROW('Sanitation Data'!G180)))</f>
        <v/>
      </c>
      <c r="DA186" s="297" t="str">
        <f ca="true">+IF(OFFSET('Sanitation Data'!$G$29,0,10*ROW('Sanitation Data'!G180))="","",OFFSET('Sanitation Data'!$G$29,0,10*ROW('Sanitation Data'!G180)))</f>
        <v/>
      </c>
      <c r="DB186" s="297" t="str">
        <f ca="true">+IF(OFFSET('Sanitation Data'!$G$30,0,10*ROW('Sanitation Data'!G180))="","",OFFSET('Sanitation Data'!$G$30,0,10*ROW('Sanitation Data'!G180)))</f>
        <v/>
      </c>
      <c r="DC186" s="297" t="str">
        <f ca="true">+IF(OFFSET('Sanitation Data'!$G$31,0,10*ROW('Sanitation Data'!G180))="","",OFFSET('Sanitation Data'!$G$31,0,10*ROW('Sanitation Data'!G180)))</f>
        <v/>
      </c>
      <c r="DD186" s="297" t="str">
        <f ca="true">+IF(OFFSET('Sanitation Data'!$G$32,0,10*ROW('Sanitation Data'!G180))="","",OFFSET('Sanitation Data'!$G$32,0,10*ROW('Sanitation Data'!G180)))</f>
        <v/>
      </c>
      <c r="DE186" s="297" t="str">
        <f ca="true">+IF(OFFSET('Sanitation Data'!$H$28,0,10*ROW('Sanitation Data'!H180))="","",OFFSET('Sanitation Data'!$H$28,0,10*ROW('Sanitation Data'!H180)))</f>
        <v/>
      </c>
      <c r="DF186" s="297" t="str">
        <f ca="true">+IF(OFFSET('Sanitation Data'!$H$29,0,10*ROW('Sanitation Data'!H180))="","",OFFSET('Sanitation Data'!$H$29,0,10*ROW('Sanitation Data'!H180)))</f>
        <v/>
      </c>
      <c r="DG186" s="297" t="str">
        <f ca="true">+IF(OFFSET('Sanitation Data'!$H$30,0,10*ROW('Sanitation Data'!H180))="","",OFFSET('Sanitation Data'!$H$30,0,10*ROW('Sanitation Data'!H180)))</f>
        <v/>
      </c>
      <c r="DH186" s="297" t="str">
        <f ca="true">+IF(OFFSET('Sanitation Data'!$H$31,0,10*ROW('Sanitation Data'!H180))="","",OFFSET('Sanitation Data'!$H$31,0,10*ROW('Sanitation Data'!H180)))</f>
        <v/>
      </c>
      <c r="DI186" s="297" t="str">
        <f ca="true">+IF(OFFSET('Sanitation Data'!$H$32,0,10*ROW('Sanitation Data'!H180))="","",OFFSET('Sanitation Data'!$H$32,0,10*ROW('Sanitation Data'!H180)))</f>
        <v/>
      </c>
      <c r="DJ186" s="297" t="str">
        <f ca="true">+IF(OFFSET('Sanitation Data'!$I$28,0,10*ROW('Sanitation Data'!I180))="","",OFFSET('Sanitation Data'!$I$28,0,10*ROW('Sanitation Data'!I180)))</f>
        <v/>
      </c>
      <c r="DK186" s="297" t="str">
        <f ca="true">+IF(OFFSET('Sanitation Data'!$I$29,0,10*ROW('Sanitation Data'!I180))="","",OFFSET('Sanitation Data'!$I$29,0,10*ROW('Sanitation Data'!I180)))</f>
        <v/>
      </c>
      <c r="DL186" s="297" t="str">
        <f ca="true">+IF(OFFSET('Sanitation Data'!$I$30,0,10*ROW('Sanitation Data'!I180))="","",OFFSET('Sanitation Data'!$I$30,0,10*ROW('Sanitation Data'!I180)))</f>
        <v/>
      </c>
      <c r="DM186" s="297" t="str">
        <f ca="true">+IF(OFFSET('Sanitation Data'!$I$31,0,10*ROW('Sanitation Data'!I180))="","",OFFSET('Sanitation Data'!$I$31,0,10*ROW('Sanitation Data'!I180)))</f>
        <v/>
      </c>
      <c r="DN186" s="297" t="str">
        <f ca="true">+IF(OFFSET('Sanitation Data'!$I$32,0,10*ROW('Sanitation Data'!I180))="","",OFFSET('Sanitation Data'!$I$32,0,10*ROW('Sanitation Data'!I180)))</f>
        <v/>
      </c>
      <c r="DO186" s="297" t="str">
        <f ca="true">+IF(OFFSET('Hygiene Data'!$D$11,0,10*ROW('Hygiene Data'!D180))="","",OFFSET('Hygiene Data'!$D$11,0,10*ROW('Hygiene Data'!D180)))</f>
        <v/>
      </c>
      <c r="DP186" s="297" t="str">
        <f ca="true">+IF(OFFSET('Hygiene Data'!$D$12,0,10*ROW('Hygiene Data'!D180))="","",OFFSET('Hygiene Data'!$D$12,0,10*ROW('Hygiene Data'!D180)))</f>
        <v/>
      </c>
      <c r="DQ186" s="297" t="str">
        <f ca="true">+IF(OFFSET('Hygiene Data'!$D$13,0,10*ROW('Hygiene Data'!D180))="","",OFFSET('Hygiene Data'!$D$13,0,10*ROW('Hygiene Data'!D180)))</f>
        <v/>
      </c>
      <c r="DR186" s="297" t="str">
        <f ca="true">+IF(OFFSET('Hygiene Data'!$E$11,0,10*ROW('Hygiene Data'!E180))="","",OFFSET('Hygiene Data'!$E$11,0,10*ROW('Hygiene Data'!E180)))</f>
        <v/>
      </c>
      <c r="DS186" s="297" t="str">
        <f ca="true">+IF(OFFSET('Hygiene Data'!$E$12,0,10*ROW('Hygiene Data'!E180))="","",OFFSET('Hygiene Data'!$E$12,0,10*ROW('Hygiene Data'!E180)))</f>
        <v/>
      </c>
      <c r="DT186" s="297" t="str">
        <f ca="true">+IF(OFFSET('Hygiene Data'!$E$13,0,10*ROW('Hygiene Data'!E180))="","",OFFSET('Hygiene Data'!$E$13,0,10*ROW('Hygiene Data'!E180)))</f>
        <v/>
      </c>
      <c r="DU186" s="297" t="str">
        <f ca="true">+IF(OFFSET('Hygiene Data'!$F$11,0,10*ROW('Hygiene Data'!F180))="","",OFFSET('Hygiene Data'!$F$11,0,10*ROW('Hygiene Data'!F180)))</f>
        <v/>
      </c>
      <c r="DV186" s="297" t="str">
        <f ca="true">+IF(OFFSET('Hygiene Data'!$F$12,0,10*ROW('Hygiene Data'!F180))="","",OFFSET('Hygiene Data'!$F$12,0,10*ROW('Hygiene Data'!F180)))</f>
        <v/>
      </c>
      <c r="DW186" s="297" t="str">
        <f ca="true">+IF(OFFSET('Hygiene Data'!$F$13,0,10*ROW('Hygiene Data'!F180))="","",OFFSET('Hygiene Data'!$F$13,0,10*ROW('Hygiene Data'!F180)))</f>
        <v/>
      </c>
      <c r="DX186" s="297" t="str">
        <f ca="true">+IF(OFFSET('Hygiene Data'!$G$11,0,10*ROW('Hygiene Data'!G180))="","",OFFSET('Hygiene Data'!$G$11,0,10*ROW('Hygiene Data'!G180)))</f>
        <v/>
      </c>
      <c r="DY186" s="297" t="str">
        <f ca="true">+IF(OFFSET('Hygiene Data'!$G$12,0,10*ROW('Hygiene Data'!G180))="","",OFFSET('Hygiene Data'!$G$12,0,10*ROW('Hygiene Data'!G180)))</f>
        <v/>
      </c>
      <c r="DZ186" s="297" t="str">
        <f ca="true">+IF(OFFSET('Hygiene Data'!$G$13,0,10*ROW('Hygiene Data'!G180))="","",OFFSET('Hygiene Data'!$G$13,0,10*ROW('Hygiene Data'!G180)))</f>
        <v/>
      </c>
      <c r="EA186" s="297" t="str">
        <f ca="true">+IF(OFFSET('Hygiene Data'!$H$11,0,10*ROW('Hygiene Data'!H180))="","",OFFSET('Hygiene Data'!$H$11,0,10*ROW('Hygiene Data'!H180)))</f>
        <v/>
      </c>
      <c r="EB186" s="297" t="str">
        <f ca="true">+IF(OFFSET('Hygiene Data'!$H$12,0,10*ROW('Hygiene Data'!H180))="","",OFFSET('Hygiene Data'!$H$12,0,10*ROW('Hygiene Data'!H180)))</f>
        <v/>
      </c>
      <c r="EC186" s="297" t="str">
        <f ca="true">+IF(OFFSET('Hygiene Data'!$H$13,0,10*ROW('Hygiene Data'!H180))="","",OFFSET('Hygiene Data'!$H$13,0,10*ROW('Hygiene Data'!H180)))</f>
        <v/>
      </c>
      <c r="ED186" s="297" t="str">
        <f ca="true">+IF(OFFSET('Hygiene Data'!$I$11,0,10*ROW('Hygiene Data'!I180))="","",OFFSET('Hygiene Data'!$I$11,0,10*ROW('Hygiene Data'!I180)))</f>
        <v/>
      </c>
      <c r="EE186" s="297" t="str">
        <f ca="true">+IF(OFFSET('Hygiene Data'!$I$12,0,10*ROW('Hygiene Data'!I180))="","",OFFSET('Hygiene Data'!$I$12,0,10*ROW('Hygiene Data'!I180)))</f>
        <v/>
      </c>
      <c r="EF186" s="297"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53"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97"/>
      <c r="BS187" s="297" t="str">
        <f ca="true">+IF(OFFSET('Water Data'!$D$27,0,10*ROW('Water Data'!D181))="","",OFFSET('Water Data'!$D$27,0,10*ROW('Water Data'!D181)))</f>
        <v/>
      </c>
      <c r="BT187" s="297" t="str">
        <f ca="true">+IF(OFFSET('Water Data'!$D$28,0,10*ROW('Water Data'!D181))="","",OFFSET('Water Data'!$D$28,0,10*ROW('Water Data'!D181)))</f>
        <v/>
      </c>
      <c r="BU187" s="297" t="str">
        <f ca="true">+IF(OFFSET('Water Data'!$D$29,0,10*ROW('Water Data'!D181))="","",OFFSET('Water Data'!$D$29,0,10*ROW('Water Data'!D181)))</f>
        <v/>
      </c>
      <c r="BV187" s="297" t="str">
        <f ca="true">+IF(OFFSET('Water Data'!$E$27,0,10*ROW('Water Data'!E181))="","",OFFSET('Water Data'!$E$27,0,10*ROW('Water Data'!E181)))</f>
        <v/>
      </c>
      <c r="BW187" s="297" t="str">
        <f ca="true">+IF(OFFSET('Water Data'!$E$28,0,10*ROW('Water Data'!E181))="","",OFFSET('Water Data'!$E$28,0,10*ROW('Water Data'!E181)))</f>
        <v/>
      </c>
      <c r="BX187" s="297" t="str">
        <f ca="true">+IF(OFFSET('Water Data'!$E$29,0,10*ROW('Water Data'!E181))="","",OFFSET('Water Data'!$E$29,0,10*ROW('Water Data'!E181)))</f>
        <v/>
      </c>
      <c r="BY187" s="297" t="str">
        <f ca="true">+IF(OFFSET('Water Data'!$F$27,0,10*ROW('Water Data'!F181))="","",OFFSET('Water Data'!$F$27,0,10*ROW('Water Data'!F181)))</f>
        <v/>
      </c>
      <c r="BZ187" s="297" t="str">
        <f ca="true">+IF(OFFSET('Water Data'!$F$28,0,10*ROW('Water Data'!F181))="","",OFFSET('Water Data'!$F$28,0,10*ROW('Water Data'!F181)))</f>
        <v/>
      </c>
      <c r="CA187" s="297" t="str">
        <f ca="true">+IF(OFFSET('Water Data'!$F$29,0,10*ROW('Water Data'!F181))="","",OFFSET('Water Data'!$F$29,0,10*ROW('Water Data'!F181)))</f>
        <v/>
      </c>
      <c r="CB187" s="297" t="str">
        <f ca="true">+IF(OFFSET('Water Data'!$G$27,0,10*ROW('Water Data'!G181))="","",OFFSET('Water Data'!$G$27,0,10*ROW('Water Data'!G181)))</f>
        <v/>
      </c>
      <c r="CC187" s="297" t="str">
        <f ca="true">+IF(OFFSET('Water Data'!$G$28,0,10*ROW('Water Data'!G181))="","",OFFSET('Water Data'!$G$28,0,10*ROW('Water Data'!G181)))</f>
        <v/>
      </c>
      <c r="CD187" s="297" t="str">
        <f ca="true">+IF(OFFSET('Water Data'!$G$29,0,10*ROW('Water Data'!G181))="","",OFFSET('Water Data'!$G$29,0,10*ROW('Water Data'!G181)))</f>
        <v/>
      </c>
      <c r="CE187" s="297" t="str">
        <f ca="true">+IF(OFFSET('Water Data'!$H$27,0,10*ROW('Water Data'!H181))="","",OFFSET('Water Data'!$H$27,0,10*ROW('Water Data'!H181)))</f>
        <v/>
      </c>
      <c r="CF187" s="297" t="str">
        <f ca="true">+IF(OFFSET('Water Data'!$H$28,0,10*ROW('Water Data'!H181))="","",OFFSET('Water Data'!$H$28,0,10*ROW('Water Data'!H181)))</f>
        <v/>
      </c>
      <c r="CG187" s="297" t="str">
        <f ca="true">+IF(OFFSET('Water Data'!$H$29,0,10*ROW('Water Data'!H181))="","",OFFSET('Water Data'!$H$29,0,10*ROW('Water Data'!H181)))</f>
        <v/>
      </c>
      <c r="CH187" s="297" t="str">
        <f ca="true">+IF(OFFSET('Water Data'!$I$27,0,10*ROW('Water Data'!I181))="","",OFFSET('Water Data'!$I$27,0,10*ROW('Water Data'!I181)))</f>
        <v/>
      </c>
      <c r="CI187" s="297" t="str">
        <f ca="true">+IF(OFFSET('Water Data'!$I$28,0,10*ROW('Water Data'!I181))="","",OFFSET('Water Data'!$I$28,0,10*ROW('Water Data'!I181)))</f>
        <v/>
      </c>
      <c r="CJ187" s="297" t="str">
        <f ca="true">+IF(OFFSET('Water Data'!$I$29,0,10*ROW('Water Data'!I181))="","",OFFSET('Water Data'!$I$29,0,10*ROW('Water Data'!I181)))</f>
        <v/>
      </c>
      <c r="CK187" s="297" t="str">
        <f ca="true">+IF(OFFSET('Sanitation Data'!$D$28,0,10*ROW('Sanitation Data'!D181))="","",OFFSET('Sanitation Data'!$D$28,0,10*ROW('Sanitation Data'!D181)))</f>
        <v/>
      </c>
      <c r="CL187" s="297" t="str">
        <f ca="true">+IF(OFFSET('Sanitation Data'!$D$29,0,10*ROW('Sanitation Data'!D181))="","",OFFSET('Sanitation Data'!$D$29,0,10*ROW('Sanitation Data'!D181)))</f>
        <v/>
      </c>
      <c r="CM187" s="297" t="str">
        <f ca="true">+IF(OFFSET('Sanitation Data'!$D$30,0,10*ROW('Sanitation Data'!D181))="","",OFFSET('Sanitation Data'!$D$30,0,10*ROW('Sanitation Data'!D181)))</f>
        <v/>
      </c>
      <c r="CN187" s="297" t="str">
        <f ca="true">+IF(OFFSET('Sanitation Data'!$D$31,0,10*ROW('Sanitation Data'!D181))="","",OFFSET('Sanitation Data'!$D$31,0,10*ROW('Sanitation Data'!D181)))</f>
        <v/>
      </c>
      <c r="CO187" s="297" t="str">
        <f ca="true">+IF(OFFSET('Sanitation Data'!$D$32,0,10*ROW('Sanitation Data'!D181))="","",OFFSET('Sanitation Data'!$D$32,0,10*ROW('Sanitation Data'!D181)))</f>
        <v/>
      </c>
      <c r="CP187" s="297" t="str">
        <f ca="true">+IF(OFFSET('Sanitation Data'!$E$28,0,10*ROW('Sanitation Data'!E181))="","",OFFSET('Sanitation Data'!$E$28,0,10*ROW('Sanitation Data'!E181)))</f>
        <v/>
      </c>
      <c r="CQ187" s="297" t="str">
        <f ca="true">+IF(OFFSET('Sanitation Data'!$E$29,0,10*ROW('Sanitation Data'!E181))="","",OFFSET('Sanitation Data'!$E$29,0,10*ROW('Sanitation Data'!E181)))</f>
        <v/>
      </c>
      <c r="CR187" s="297" t="str">
        <f ca="true">+IF(OFFSET('Sanitation Data'!$E$30,0,10*ROW('Sanitation Data'!E181))="","",OFFSET('Sanitation Data'!$E$30,0,10*ROW('Sanitation Data'!E181)))</f>
        <v/>
      </c>
      <c r="CS187" s="297" t="str">
        <f ca="true">+IF(OFFSET('Sanitation Data'!$E$31,0,10*ROW('Sanitation Data'!E181))="","",OFFSET('Sanitation Data'!$E$31,0,10*ROW('Sanitation Data'!E181)))</f>
        <v/>
      </c>
      <c r="CT187" s="297" t="str">
        <f ca="true">+IF(OFFSET('Sanitation Data'!$E$32,0,10*ROW('Sanitation Data'!E181))="","",OFFSET('Sanitation Data'!$E$32,0,10*ROW('Sanitation Data'!E181)))</f>
        <v/>
      </c>
      <c r="CU187" s="297" t="str">
        <f ca="true">+IF(OFFSET('Sanitation Data'!$F$28,0,10*ROW('Sanitation Data'!F181))="","",OFFSET('Sanitation Data'!$F$28,0,10*ROW('Sanitation Data'!F181)))</f>
        <v/>
      </c>
      <c r="CV187" s="297" t="str">
        <f ca="true">+IF(OFFSET('Sanitation Data'!$F$29,0,10*ROW('Sanitation Data'!F181))="","",OFFSET('Sanitation Data'!$F$29,0,10*ROW('Sanitation Data'!F181)))</f>
        <v/>
      </c>
      <c r="CW187" s="297" t="str">
        <f ca="true">+IF(OFFSET('Sanitation Data'!$F$30,0,10*ROW('Sanitation Data'!F181))="","",OFFSET('Sanitation Data'!$F$30,0,10*ROW('Sanitation Data'!F181)))</f>
        <v/>
      </c>
      <c r="CX187" s="297" t="str">
        <f ca="true">+IF(OFFSET('Sanitation Data'!$F$31,0,10*ROW('Sanitation Data'!F181))="","",OFFSET('Sanitation Data'!$F$31,0,10*ROW('Sanitation Data'!F181)))</f>
        <v/>
      </c>
      <c r="CY187" s="297" t="str">
        <f ca="true">+IF(OFFSET('Sanitation Data'!$F$32,0,10*ROW('Sanitation Data'!F181))="","",OFFSET('Sanitation Data'!$F$32,0,10*ROW('Sanitation Data'!F181)))</f>
        <v/>
      </c>
      <c r="CZ187" s="297" t="str">
        <f ca="true">+IF(OFFSET('Sanitation Data'!$G$28,0,10*ROW('Sanitation Data'!G181))="","",OFFSET('Sanitation Data'!$G$28,0,10*ROW('Sanitation Data'!G181)))</f>
        <v/>
      </c>
      <c r="DA187" s="297" t="str">
        <f ca="true">+IF(OFFSET('Sanitation Data'!$G$29,0,10*ROW('Sanitation Data'!G181))="","",OFFSET('Sanitation Data'!$G$29,0,10*ROW('Sanitation Data'!G181)))</f>
        <v/>
      </c>
      <c r="DB187" s="297" t="str">
        <f ca="true">+IF(OFFSET('Sanitation Data'!$G$30,0,10*ROW('Sanitation Data'!G181))="","",OFFSET('Sanitation Data'!$G$30,0,10*ROW('Sanitation Data'!G181)))</f>
        <v/>
      </c>
      <c r="DC187" s="297" t="str">
        <f ca="true">+IF(OFFSET('Sanitation Data'!$G$31,0,10*ROW('Sanitation Data'!G181))="","",OFFSET('Sanitation Data'!$G$31,0,10*ROW('Sanitation Data'!G181)))</f>
        <v/>
      </c>
      <c r="DD187" s="297" t="str">
        <f ca="true">+IF(OFFSET('Sanitation Data'!$G$32,0,10*ROW('Sanitation Data'!G181))="","",OFFSET('Sanitation Data'!$G$32,0,10*ROW('Sanitation Data'!G181)))</f>
        <v/>
      </c>
      <c r="DE187" s="297" t="str">
        <f ca="true">+IF(OFFSET('Sanitation Data'!$H$28,0,10*ROW('Sanitation Data'!H181))="","",OFFSET('Sanitation Data'!$H$28,0,10*ROW('Sanitation Data'!H181)))</f>
        <v/>
      </c>
      <c r="DF187" s="297" t="str">
        <f ca="true">+IF(OFFSET('Sanitation Data'!$H$29,0,10*ROW('Sanitation Data'!H181))="","",OFFSET('Sanitation Data'!$H$29,0,10*ROW('Sanitation Data'!H181)))</f>
        <v/>
      </c>
      <c r="DG187" s="297" t="str">
        <f ca="true">+IF(OFFSET('Sanitation Data'!$H$30,0,10*ROW('Sanitation Data'!H181))="","",OFFSET('Sanitation Data'!$H$30,0,10*ROW('Sanitation Data'!H181)))</f>
        <v/>
      </c>
      <c r="DH187" s="297" t="str">
        <f ca="true">+IF(OFFSET('Sanitation Data'!$H$31,0,10*ROW('Sanitation Data'!H181))="","",OFFSET('Sanitation Data'!$H$31,0,10*ROW('Sanitation Data'!H181)))</f>
        <v/>
      </c>
      <c r="DI187" s="297" t="str">
        <f ca="true">+IF(OFFSET('Sanitation Data'!$H$32,0,10*ROW('Sanitation Data'!H181))="","",OFFSET('Sanitation Data'!$H$32,0,10*ROW('Sanitation Data'!H181)))</f>
        <v/>
      </c>
      <c r="DJ187" s="297" t="str">
        <f ca="true">+IF(OFFSET('Sanitation Data'!$I$28,0,10*ROW('Sanitation Data'!I181))="","",OFFSET('Sanitation Data'!$I$28,0,10*ROW('Sanitation Data'!I181)))</f>
        <v/>
      </c>
      <c r="DK187" s="297" t="str">
        <f ca="true">+IF(OFFSET('Sanitation Data'!$I$29,0,10*ROW('Sanitation Data'!I181))="","",OFFSET('Sanitation Data'!$I$29,0,10*ROW('Sanitation Data'!I181)))</f>
        <v/>
      </c>
      <c r="DL187" s="297" t="str">
        <f ca="true">+IF(OFFSET('Sanitation Data'!$I$30,0,10*ROW('Sanitation Data'!I181))="","",OFFSET('Sanitation Data'!$I$30,0,10*ROW('Sanitation Data'!I181)))</f>
        <v/>
      </c>
      <c r="DM187" s="297" t="str">
        <f ca="true">+IF(OFFSET('Sanitation Data'!$I$31,0,10*ROW('Sanitation Data'!I181))="","",OFFSET('Sanitation Data'!$I$31,0,10*ROW('Sanitation Data'!I181)))</f>
        <v/>
      </c>
      <c r="DN187" s="297" t="str">
        <f ca="true">+IF(OFFSET('Sanitation Data'!$I$32,0,10*ROW('Sanitation Data'!I181))="","",OFFSET('Sanitation Data'!$I$32,0,10*ROW('Sanitation Data'!I181)))</f>
        <v/>
      </c>
      <c r="DO187" s="297" t="str">
        <f ca="true">+IF(OFFSET('Hygiene Data'!$D$11,0,10*ROW('Hygiene Data'!D181))="","",OFFSET('Hygiene Data'!$D$11,0,10*ROW('Hygiene Data'!D181)))</f>
        <v/>
      </c>
      <c r="DP187" s="297" t="str">
        <f ca="true">+IF(OFFSET('Hygiene Data'!$D$12,0,10*ROW('Hygiene Data'!D181))="","",OFFSET('Hygiene Data'!$D$12,0,10*ROW('Hygiene Data'!D181)))</f>
        <v/>
      </c>
      <c r="DQ187" s="297" t="str">
        <f ca="true">+IF(OFFSET('Hygiene Data'!$D$13,0,10*ROW('Hygiene Data'!D181))="","",OFFSET('Hygiene Data'!$D$13,0,10*ROW('Hygiene Data'!D181)))</f>
        <v/>
      </c>
      <c r="DR187" s="297" t="str">
        <f ca="true">+IF(OFFSET('Hygiene Data'!$E$11,0,10*ROW('Hygiene Data'!E181))="","",OFFSET('Hygiene Data'!$E$11,0,10*ROW('Hygiene Data'!E181)))</f>
        <v/>
      </c>
      <c r="DS187" s="297" t="str">
        <f ca="true">+IF(OFFSET('Hygiene Data'!$E$12,0,10*ROW('Hygiene Data'!E181))="","",OFFSET('Hygiene Data'!$E$12,0,10*ROW('Hygiene Data'!E181)))</f>
        <v/>
      </c>
      <c r="DT187" s="297" t="str">
        <f ca="true">+IF(OFFSET('Hygiene Data'!$E$13,0,10*ROW('Hygiene Data'!E181))="","",OFFSET('Hygiene Data'!$E$13,0,10*ROW('Hygiene Data'!E181)))</f>
        <v/>
      </c>
      <c r="DU187" s="297" t="str">
        <f ca="true">+IF(OFFSET('Hygiene Data'!$F$11,0,10*ROW('Hygiene Data'!F181))="","",OFFSET('Hygiene Data'!$F$11,0,10*ROW('Hygiene Data'!F181)))</f>
        <v/>
      </c>
      <c r="DV187" s="297" t="str">
        <f ca="true">+IF(OFFSET('Hygiene Data'!$F$12,0,10*ROW('Hygiene Data'!F181))="","",OFFSET('Hygiene Data'!$F$12,0,10*ROW('Hygiene Data'!F181)))</f>
        <v/>
      </c>
      <c r="DW187" s="297" t="str">
        <f ca="true">+IF(OFFSET('Hygiene Data'!$F$13,0,10*ROW('Hygiene Data'!F181))="","",OFFSET('Hygiene Data'!$F$13,0,10*ROW('Hygiene Data'!F181)))</f>
        <v/>
      </c>
      <c r="DX187" s="297" t="str">
        <f ca="true">+IF(OFFSET('Hygiene Data'!$G$11,0,10*ROW('Hygiene Data'!G181))="","",OFFSET('Hygiene Data'!$G$11,0,10*ROW('Hygiene Data'!G181)))</f>
        <v/>
      </c>
      <c r="DY187" s="297" t="str">
        <f ca="true">+IF(OFFSET('Hygiene Data'!$G$12,0,10*ROW('Hygiene Data'!G181))="","",OFFSET('Hygiene Data'!$G$12,0,10*ROW('Hygiene Data'!G181)))</f>
        <v/>
      </c>
      <c r="DZ187" s="297" t="str">
        <f ca="true">+IF(OFFSET('Hygiene Data'!$G$13,0,10*ROW('Hygiene Data'!G181))="","",OFFSET('Hygiene Data'!$G$13,0,10*ROW('Hygiene Data'!G181)))</f>
        <v/>
      </c>
      <c r="EA187" s="297" t="str">
        <f ca="true">+IF(OFFSET('Hygiene Data'!$H$11,0,10*ROW('Hygiene Data'!H181))="","",OFFSET('Hygiene Data'!$H$11,0,10*ROW('Hygiene Data'!H181)))</f>
        <v/>
      </c>
      <c r="EB187" s="297" t="str">
        <f ca="true">+IF(OFFSET('Hygiene Data'!$H$12,0,10*ROW('Hygiene Data'!H181))="","",OFFSET('Hygiene Data'!$H$12,0,10*ROW('Hygiene Data'!H181)))</f>
        <v/>
      </c>
      <c r="EC187" s="297" t="str">
        <f ca="true">+IF(OFFSET('Hygiene Data'!$H$13,0,10*ROW('Hygiene Data'!H181))="","",OFFSET('Hygiene Data'!$H$13,0,10*ROW('Hygiene Data'!H181)))</f>
        <v/>
      </c>
      <c r="ED187" s="297" t="str">
        <f ca="true">+IF(OFFSET('Hygiene Data'!$I$11,0,10*ROW('Hygiene Data'!I181))="","",OFFSET('Hygiene Data'!$I$11,0,10*ROW('Hygiene Data'!I181)))</f>
        <v/>
      </c>
      <c r="EE187" s="297" t="str">
        <f ca="true">+IF(OFFSET('Hygiene Data'!$I$12,0,10*ROW('Hygiene Data'!I181))="","",OFFSET('Hygiene Data'!$I$12,0,10*ROW('Hygiene Data'!I181)))</f>
        <v/>
      </c>
      <c r="EF187" s="297"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53"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97"/>
      <c r="BS188" s="297" t="str">
        <f ca="true">+IF(OFFSET('Water Data'!$D$27,0,10*ROW('Water Data'!D182))="","",OFFSET('Water Data'!$D$27,0,10*ROW('Water Data'!D182)))</f>
        <v/>
      </c>
      <c r="BT188" s="297" t="str">
        <f ca="true">+IF(OFFSET('Water Data'!$D$28,0,10*ROW('Water Data'!D182))="","",OFFSET('Water Data'!$D$28,0,10*ROW('Water Data'!D182)))</f>
        <v/>
      </c>
      <c r="BU188" s="297" t="str">
        <f ca="true">+IF(OFFSET('Water Data'!$D$29,0,10*ROW('Water Data'!D182))="","",OFFSET('Water Data'!$D$29,0,10*ROW('Water Data'!D182)))</f>
        <v/>
      </c>
      <c r="BV188" s="297" t="str">
        <f ca="true">+IF(OFFSET('Water Data'!$E$27,0,10*ROW('Water Data'!E182))="","",OFFSET('Water Data'!$E$27,0,10*ROW('Water Data'!E182)))</f>
        <v/>
      </c>
      <c r="BW188" s="297" t="str">
        <f ca="true">+IF(OFFSET('Water Data'!$E$28,0,10*ROW('Water Data'!E182))="","",OFFSET('Water Data'!$E$28,0,10*ROW('Water Data'!E182)))</f>
        <v/>
      </c>
      <c r="BX188" s="297" t="str">
        <f ca="true">+IF(OFFSET('Water Data'!$E$29,0,10*ROW('Water Data'!E182))="","",OFFSET('Water Data'!$E$29,0,10*ROW('Water Data'!E182)))</f>
        <v/>
      </c>
      <c r="BY188" s="297" t="str">
        <f ca="true">+IF(OFFSET('Water Data'!$F$27,0,10*ROW('Water Data'!F182))="","",OFFSET('Water Data'!$F$27,0,10*ROW('Water Data'!F182)))</f>
        <v/>
      </c>
      <c r="BZ188" s="297" t="str">
        <f ca="true">+IF(OFFSET('Water Data'!$F$28,0,10*ROW('Water Data'!F182))="","",OFFSET('Water Data'!$F$28,0,10*ROW('Water Data'!F182)))</f>
        <v/>
      </c>
      <c r="CA188" s="297" t="str">
        <f ca="true">+IF(OFFSET('Water Data'!$F$29,0,10*ROW('Water Data'!F182))="","",OFFSET('Water Data'!$F$29,0,10*ROW('Water Data'!F182)))</f>
        <v/>
      </c>
      <c r="CB188" s="297" t="str">
        <f ca="true">+IF(OFFSET('Water Data'!$G$27,0,10*ROW('Water Data'!G182))="","",OFFSET('Water Data'!$G$27,0,10*ROW('Water Data'!G182)))</f>
        <v/>
      </c>
      <c r="CC188" s="297" t="str">
        <f ca="true">+IF(OFFSET('Water Data'!$G$28,0,10*ROW('Water Data'!G182))="","",OFFSET('Water Data'!$G$28,0,10*ROW('Water Data'!G182)))</f>
        <v/>
      </c>
      <c r="CD188" s="297" t="str">
        <f ca="true">+IF(OFFSET('Water Data'!$G$29,0,10*ROW('Water Data'!G182))="","",OFFSET('Water Data'!$G$29,0,10*ROW('Water Data'!G182)))</f>
        <v/>
      </c>
      <c r="CE188" s="297" t="str">
        <f ca="true">+IF(OFFSET('Water Data'!$H$27,0,10*ROW('Water Data'!H182))="","",OFFSET('Water Data'!$H$27,0,10*ROW('Water Data'!H182)))</f>
        <v/>
      </c>
      <c r="CF188" s="297" t="str">
        <f ca="true">+IF(OFFSET('Water Data'!$H$28,0,10*ROW('Water Data'!H182))="","",OFFSET('Water Data'!$H$28,0,10*ROW('Water Data'!H182)))</f>
        <v/>
      </c>
      <c r="CG188" s="297" t="str">
        <f ca="true">+IF(OFFSET('Water Data'!$H$29,0,10*ROW('Water Data'!H182))="","",OFFSET('Water Data'!$H$29,0,10*ROW('Water Data'!H182)))</f>
        <v/>
      </c>
      <c r="CH188" s="297" t="str">
        <f ca="true">+IF(OFFSET('Water Data'!$I$27,0,10*ROW('Water Data'!I182))="","",OFFSET('Water Data'!$I$27,0,10*ROW('Water Data'!I182)))</f>
        <v/>
      </c>
      <c r="CI188" s="297" t="str">
        <f ca="true">+IF(OFFSET('Water Data'!$I$28,0,10*ROW('Water Data'!I182))="","",OFFSET('Water Data'!$I$28,0,10*ROW('Water Data'!I182)))</f>
        <v/>
      </c>
      <c r="CJ188" s="297" t="str">
        <f ca="true">+IF(OFFSET('Water Data'!$I$29,0,10*ROW('Water Data'!I182))="","",OFFSET('Water Data'!$I$29,0,10*ROW('Water Data'!I182)))</f>
        <v/>
      </c>
      <c r="CK188" s="297" t="str">
        <f ca="true">+IF(OFFSET('Sanitation Data'!$D$28,0,10*ROW('Sanitation Data'!D182))="","",OFFSET('Sanitation Data'!$D$28,0,10*ROW('Sanitation Data'!D182)))</f>
        <v/>
      </c>
      <c r="CL188" s="297" t="str">
        <f ca="true">+IF(OFFSET('Sanitation Data'!$D$29,0,10*ROW('Sanitation Data'!D182))="","",OFFSET('Sanitation Data'!$D$29,0,10*ROW('Sanitation Data'!D182)))</f>
        <v/>
      </c>
      <c r="CM188" s="297" t="str">
        <f ca="true">+IF(OFFSET('Sanitation Data'!$D$30,0,10*ROW('Sanitation Data'!D182))="","",OFFSET('Sanitation Data'!$D$30,0,10*ROW('Sanitation Data'!D182)))</f>
        <v/>
      </c>
      <c r="CN188" s="297" t="str">
        <f ca="true">+IF(OFFSET('Sanitation Data'!$D$31,0,10*ROW('Sanitation Data'!D182))="","",OFFSET('Sanitation Data'!$D$31,0,10*ROW('Sanitation Data'!D182)))</f>
        <v/>
      </c>
      <c r="CO188" s="297" t="str">
        <f ca="true">+IF(OFFSET('Sanitation Data'!$D$32,0,10*ROW('Sanitation Data'!D182))="","",OFFSET('Sanitation Data'!$D$32,0,10*ROW('Sanitation Data'!D182)))</f>
        <v/>
      </c>
      <c r="CP188" s="297" t="str">
        <f ca="true">+IF(OFFSET('Sanitation Data'!$E$28,0,10*ROW('Sanitation Data'!E182))="","",OFFSET('Sanitation Data'!$E$28,0,10*ROW('Sanitation Data'!E182)))</f>
        <v/>
      </c>
      <c r="CQ188" s="297" t="str">
        <f ca="true">+IF(OFFSET('Sanitation Data'!$E$29,0,10*ROW('Sanitation Data'!E182))="","",OFFSET('Sanitation Data'!$E$29,0,10*ROW('Sanitation Data'!E182)))</f>
        <v/>
      </c>
      <c r="CR188" s="297" t="str">
        <f ca="true">+IF(OFFSET('Sanitation Data'!$E$30,0,10*ROW('Sanitation Data'!E182))="","",OFFSET('Sanitation Data'!$E$30,0,10*ROW('Sanitation Data'!E182)))</f>
        <v/>
      </c>
      <c r="CS188" s="297" t="str">
        <f ca="true">+IF(OFFSET('Sanitation Data'!$E$31,0,10*ROW('Sanitation Data'!E182))="","",OFFSET('Sanitation Data'!$E$31,0,10*ROW('Sanitation Data'!E182)))</f>
        <v/>
      </c>
      <c r="CT188" s="297" t="str">
        <f ca="true">+IF(OFFSET('Sanitation Data'!$E$32,0,10*ROW('Sanitation Data'!E182))="","",OFFSET('Sanitation Data'!$E$32,0,10*ROW('Sanitation Data'!E182)))</f>
        <v/>
      </c>
      <c r="CU188" s="297" t="str">
        <f ca="true">+IF(OFFSET('Sanitation Data'!$F$28,0,10*ROW('Sanitation Data'!F182))="","",OFFSET('Sanitation Data'!$F$28,0,10*ROW('Sanitation Data'!F182)))</f>
        <v/>
      </c>
      <c r="CV188" s="297" t="str">
        <f ca="true">+IF(OFFSET('Sanitation Data'!$F$29,0,10*ROW('Sanitation Data'!F182))="","",OFFSET('Sanitation Data'!$F$29,0,10*ROW('Sanitation Data'!F182)))</f>
        <v/>
      </c>
      <c r="CW188" s="297" t="str">
        <f ca="true">+IF(OFFSET('Sanitation Data'!$F$30,0,10*ROW('Sanitation Data'!F182))="","",OFFSET('Sanitation Data'!$F$30,0,10*ROW('Sanitation Data'!F182)))</f>
        <v/>
      </c>
      <c r="CX188" s="297" t="str">
        <f ca="true">+IF(OFFSET('Sanitation Data'!$F$31,0,10*ROW('Sanitation Data'!F182))="","",OFFSET('Sanitation Data'!$F$31,0,10*ROW('Sanitation Data'!F182)))</f>
        <v/>
      </c>
      <c r="CY188" s="297" t="str">
        <f ca="true">+IF(OFFSET('Sanitation Data'!$F$32,0,10*ROW('Sanitation Data'!F182))="","",OFFSET('Sanitation Data'!$F$32,0,10*ROW('Sanitation Data'!F182)))</f>
        <v/>
      </c>
      <c r="CZ188" s="297" t="str">
        <f ca="true">+IF(OFFSET('Sanitation Data'!$G$28,0,10*ROW('Sanitation Data'!G182))="","",OFFSET('Sanitation Data'!$G$28,0,10*ROW('Sanitation Data'!G182)))</f>
        <v/>
      </c>
      <c r="DA188" s="297" t="str">
        <f ca="true">+IF(OFFSET('Sanitation Data'!$G$29,0,10*ROW('Sanitation Data'!G182))="","",OFFSET('Sanitation Data'!$G$29,0,10*ROW('Sanitation Data'!G182)))</f>
        <v/>
      </c>
      <c r="DB188" s="297" t="str">
        <f ca="true">+IF(OFFSET('Sanitation Data'!$G$30,0,10*ROW('Sanitation Data'!G182))="","",OFFSET('Sanitation Data'!$G$30,0,10*ROW('Sanitation Data'!G182)))</f>
        <v/>
      </c>
      <c r="DC188" s="297" t="str">
        <f ca="true">+IF(OFFSET('Sanitation Data'!$G$31,0,10*ROW('Sanitation Data'!G182))="","",OFFSET('Sanitation Data'!$G$31,0,10*ROW('Sanitation Data'!G182)))</f>
        <v/>
      </c>
      <c r="DD188" s="297" t="str">
        <f ca="true">+IF(OFFSET('Sanitation Data'!$G$32,0,10*ROW('Sanitation Data'!G182))="","",OFFSET('Sanitation Data'!$G$32,0,10*ROW('Sanitation Data'!G182)))</f>
        <v/>
      </c>
      <c r="DE188" s="297" t="str">
        <f ca="true">+IF(OFFSET('Sanitation Data'!$H$28,0,10*ROW('Sanitation Data'!H182))="","",OFFSET('Sanitation Data'!$H$28,0,10*ROW('Sanitation Data'!H182)))</f>
        <v/>
      </c>
      <c r="DF188" s="297" t="str">
        <f ca="true">+IF(OFFSET('Sanitation Data'!$H$29,0,10*ROW('Sanitation Data'!H182))="","",OFFSET('Sanitation Data'!$H$29,0,10*ROW('Sanitation Data'!H182)))</f>
        <v/>
      </c>
      <c r="DG188" s="297" t="str">
        <f ca="true">+IF(OFFSET('Sanitation Data'!$H$30,0,10*ROW('Sanitation Data'!H182))="","",OFFSET('Sanitation Data'!$H$30,0,10*ROW('Sanitation Data'!H182)))</f>
        <v/>
      </c>
      <c r="DH188" s="297" t="str">
        <f ca="true">+IF(OFFSET('Sanitation Data'!$H$31,0,10*ROW('Sanitation Data'!H182))="","",OFFSET('Sanitation Data'!$H$31,0,10*ROW('Sanitation Data'!H182)))</f>
        <v/>
      </c>
      <c r="DI188" s="297" t="str">
        <f ca="true">+IF(OFFSET('Sanitation Data'!$H$32,0,10*ROW('Sanitation Data'!H182))="","",OFFSET('Sanitation Data'!$H$32,0,10*ROW('Sanitation Data'!H182)))</f>
        <v/>
      </c>
      <c r="DJ188" s="297" t="str">
        <f ca="true">+IF(OFFSET('Sanitation Data'!$I$28,0,10*ROW('Sanitation Data'!I182))="","",OFFSET('Sanitation Data'!$I$28,0,10*ROW('Sanitation Data'!I182)))</f>
        <v/>
      </c>
      <c r="DK188" s="297" t="str">
        <f ca="true">+IF(OFFSET('Sanitation Data'!$I$29,0,10*ROW('Sanitation Data'!I182))="","",OFFSET('Sanitation Data'!$I$29,0,10*ROW('Sanitation Data'!I182)))</f>
        <v/>
      </c>
      <c r="DL188" s="297" t="str">
        <f ca="true">+IF(OFFSET('Sanitation Data'!$I$30,0,10*ROW('Sanitation Data'!I182))="","",OFFSET('Sanitation Data'!$I$30,0,10*ROW('Sanitation Data'!I182)))</f>
        <v/>
      </c>
      <c r="DM188" s="297" t="str">
        <f ca="true">+IF(OFFSET('Sanitation Data'!$I$31,0,10*ROW('Sanitation Data'!I182))="","",OFFSET('Sanitation Data'!$I$31,0,10*ROW('Sanitation Data'!I182)))</f>
        <v/>
      </c>
      <c r="DN188" s="297" t="str">
        <f ca="true">+IF(OFFSET('Sanitation Data'!$I$32,0,10*ROW('Sanitation Data'!I182))="","",OFFSET('Sanitation Data'!$I$32,0,10*ROW('Sanitation Data'!I182)))</f>
        <v/>
      </c>
      <c r="DO188" s="297" t="str">
        <f ca="true">+IF(OFFSET('Hygiene Data'!$D$11,0,10*ROW('Hygiene Data'!D182))="","",OFFSET('Hygiene Data'!$D$11,0,10*ROW('Hygiene Data'!D182)))</f>
        <v/>
      </c>
      <c r="DP188" s="297" t="str">
        <f ca="true">+IF(OFFSET('Hygiene Data'!$D$12,0,10*ROW('Hygiene Data'!D182))="","",OFFSET('Hygiene Data'!$D$12,0,10*ROW('Hygiene Data'!D182)))</f>
        <v/>
      </c>
      <c r="DQ188" s="297" t="str">
        <f ca="true">+IF(OFFSET('Hygiene Data'!$D$13,0,10*ROW('Hygiene Data'!D182))="","",OFFSET('Hygiene Data'!$D$13,0,10*ROW('Hygiene Data'!D182)))</f>
        <v/>
      </c>
      <c r="DR188" s="297" t="str">
        <f ca="true">+IF(OFFSET('Hygiene Data'!$E$11,0,10*ROW('Hygiene Data'!E182))="","",OFFSET('Hygiene Data'!$E$11,0,10*ROW('Hygiene Data'!E182)))</f>
        <v/>
      </c>
      <c r="DS188" s="297" t="str">
        <f ca="true">+IF(OFFSET('Hygiene Data'!$E$12,0,10*ROW('Hygiene Data'!E182))="","",OFFSET('Hygiene Data'!$E$12,0,10*ROW('Hygiene Data'!E182)))</f>
        <v/>
      </c>
      <c r="DT188" s="297" t="str">
        <f ca="true">+IF(OFFSET('Hygiene Data'!$E$13,0,10*ROW('Hygiene Data'!E182))="","",OFFSET('Hygiene Data'!$E$13,0,10*ROW('Hygiene Data'!E182)))</f>
        <v/>
      </c>
      <c r="DU188" s="297" t="str">
        <f ca="true">+IF(OFFSET('Hygiene Data'!$F$11,0,10*ROW('Hygiene Data'!F182))="","",OFFSET('Hygiene Data'!$F$11,0,10*ROW('Hygiene Data'!F182)))</f>
        <v/>
      </c>
      <c r="DV188" s="297" t="str">
        <f ca="true">+IF(OFFSET('Hygiene Data'!$F$12,0,10*ROW('Hygiene Data'!F182))="","",OFFSET('Hygiene Data'!$F$12,0,10*ROW('Hygiene Data'!F182)))</f>
        <v/>
      </c>
      <c r="DW188" s="297" t="str">
        <f ca="true">+IF(OFFSET('Hygiene Data'!$F$13,0,10*ROW('Hygiene Data'!F182))="","",OFFSET('Hygiene Data'!$F$13,0,10*ROW('Hygiene Data'!F182)))</f>
        <v/>
      </c>
      <c r="DX188" s="297" t="str">
        <f ca="true">+IF(OFFSET('Hygiene Data'!$G$11,0,10*ROW('Hygiene Data'!G182))="","",OFFSET('Hygiene Data'!$G$11,0,10*ROW('Hygiene Data'!G182)))</f>
        <v/>
      </c>
      <c r="DY188" s="297" t="str">
        <f ca="true">+IF(OFFSET('Hygiene Data'!$G$12,0,10*ROW('Hygiene Data'!G182))="","",OFFSET('Hygiene Data'!$G$12,0,10*ROW('Hygiene Data'!G182)))</f>
        <v/>
      </c>
      <c r="DZ188" s="297" t="str">
        <f ca="true">+IF(OFFSET('Hygiene Data'!$G$13,0,10*ROW('Hygiene Data'!G182))="","",OFFSET('Hygiene Data'!$G$13,0,10*ROW('Hygiene Data'!G182)))</f>
        <v/>
      </c>
      <c r="EA188" s="297" t="str">
        <f ca="true">+IF(OFFSET('Hygiene Data'!$H$11,0,10*ROW('Hygiene Data'!H182))="","",OFFSET('Hygiene Data'!$H$11,0,10*ROW('Hygiene Data'!H182)))</f>
        <v/>
      </c>
      <c r="EB188" s="297" t="str">
        <f ca="true">+IF(OFFSET('Hygiene Data'!$H$12,0,10*ROW('Hygiene Data'!H182))="","",OFFSET('Hygiene Data'!$H$12,0,10*ROW('Hygiene Data'!H182)))</f>
        <v/>
      </c>
      <c r="EC188" s="297" t="str">
        <f ca="true">+IF(OFFSET('Hygiene Data'!$H$13,0,10*ROW('Hygiene Data'!H182))="","",OFFSET('Hygiene Data'!$H$13,0,10*ROW('Hygiene Data'!H182)))</f>
        <v/>
      </c>
      <c r="ED188" s="297" t="str">
        <f ca="true">+IF(OFFSET('Hygiene Data'!$I$11,0,10*ROW('Hygiene Data'!I182))="","",OFFSET('Hygiene Data'!$I$11,0,10*ROW('Hygiene Data'!I182)))</f>
        <v/>
      </c>
      <c r="EE188" s="297" t="str">
        <f ca="true">+IF(OFFSET('Hygiene Data'!$I$12,0,10*ROW('Hygiene Data'!I182))="","",OFFSET('Hygiene Data'!$I$12,0,10*ROW('Hygiene Data'!I182)))</f>
        <v/>
      </c>
      <c r="EF188" s="297"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53"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97"/>
      <c r="BS189" s="297" t="str">
        <f ca="true">+IF(OFFSET('Water Data'!$D$27,0,10*ROW('Water Data'!D183))="","",OFFSET('Water Data'!$D$27,0,10*ROW('Water Data'!D183)))</f>
        <v/>
      </c>
      <c r="BT189" s="297" t="str">
        <f ca="true">+IF(OFFSET('Water Data'!$D$28,0,10*ROW('Water Data'!D183))="","",OFFSET('Water Data'!$D$28,0,10*ROW('Water Data'!D183)))</f>
        <v/>
      </c>
      <c r="BU189" s="297" t="str">
        <f ca="true">+IF(OFFSET('Water Data'!$D$29,0,10*ROW('Water Data'!D183))="","",OFFSET('Water Data'!$D$29,0,10*ROW('Water Data'!D183)))</f>
        <v/>
      </c>
      <c r="BV189" s="297" t="str">
        <f ca="true">+IF(OFFSET('Water Data'!$E$27,0,10*ROW('Water Data'!E183))="","",OFFSET('Water Data'!$E$27,0,10*ROW('Water Data'!E183)))</f>
        <v/>
      </c>
      <c r="BW189" s="297" t="str">
        <f ca="true">+IF(OFFSET('Water Data'!$E$28,0,10*ROW('Water Data'!E183))="","",OFFSET('Water Data'!$E$28,0,10*ROW('Water Data'!E183)))</f>
        <v/>
      </c>
      <c r="BX189" s="297" t="str">
        <f ca="true">+IF(OFFSET('Water Data'!$E$29,0,10*ROW('Water Data'!E183))="","",OFFSET('Water Data'!$E$29,0,10*ROW('Water Data'!E183)))</f>
        <v/>
      </c>
      <c r="BY189" s="297" t="str">
        <f ca="true">+IF(OFFSET('Water Data'!$F$27,0,10*ROW('Water Data'!F183))="","",OFFSET('Water Data'!$F$27,0,10*ROW('Water Data'!F183)))</f>
        <v/>
      </c>
      <c r="BZ189" s="297" t="str">
        <f ca="true">+IF(OFFSET('Water Data'!$F$28,0,10*ROW('Water Data'!F183))="","",OFFSET('Water Data'!$F$28,0,10*ROW('Water Data'!F183)))</f>
        <v/>
      </c>
      <c r="CA189" s="297" t="str">
        <f ca="true">+IF(OFFSET('Water Data'!$F$29,0,10*ROW('Water Data'!F183))="","",OFFSET('Water Data'!$F$29,0,10*ROW('Water Data'!F183)))</f>
        <v/>
      </c>
      <c r="CB189" s="297" t="str">
        <f ca="true">+IF(OFFSET('Water Data'!$G$27,0,10*ROW('Water Data'!G183))="","",OFFSET('Water Data'!$G$27,0,10*ROW('Water Data'!G183)))</f>
        <v/>
      </c>
      <c r="CC189" s="297" t="str">
        <f ca="true">+IF(OFFSET('Water Data'!$G$28,0,10*ROW('Water Data'!G183))="","",OFFSET('Water Data'!$G$28,0,10*ROW('Water Data'!G183)))</f>
        <v/>
      </c>
      <c r="CD189" s="297" t="str">
        <f ca="true">+IF(OFFSET('Water Data'!$G$29,0,10*ROW('Water Data'!G183))="","",OFFSET('Water Data'!$G$29,0,10*ROW('Water Data'!G183)))</f>
        <v/>
      </c>
      <c r="CE189" s="297" t="str">
        <f ca="true">+IF(OFFSET('Water Data'!$H$27,0,10*ROW('Water Data'!H183))="","",OFFSET('Water Data'!$H$27,0,10*ROW('Water Data'!H183)))</f>
        <v/>
      </c>
      <c r="CF189" s="297" t="str">
        <f ca="true">+IF(OFFSET('Water Data'!$H$28,0,10*ROW('Water Data'!H183))="","",OFFSET('Water Data'!$H$28,0,10*ROW('Water Data'!H183)))</f>
        <v/>
      </c>
      <c r="CG189" s="297" t="str">
        <f ca="true">+IF(OFFSET('Water Data'!$H$29,0,10*ROW('Water Data'!H183))="","",OFFSET('Water Data'!$H$29,0,10*ROW('Water Data'!H183)))</f>
        <v/>
      </c>
      <c r="CH189" s="297" t="str">
        <f ca="true">+IF(OFFSET('Water Data'!$I$27,0,10*ROW('Water Data'!I183))="","",OFFSET('Water Data'!$I$27,0,10*ROW('Water Data'!I183)))</f>
        <v/>
      </c>
      <c r="CI189" s="297" t="str">
        <f ca="true">+IF(OFFSET('Water Data'!$I$28,0,10*ROW('Water Data'!I183))="","",OFFSET('Water Data'!$I$28,0,10*ROW('Water Data'!I183)))</f>
        <v/>
      </c>
      <c r="CJ189" s="297" t="str">
        <f ca="true">+IF(OFFSET('Water Data'!$I$29,0,10*ROW('Water Data'!I183))="","",OFFSET('Water Data'!$I$29,0,10*ROW('Water Data'!I183)))</f>
        <v/>
      </c>
      <c r="CK189" s="297" t="str">
        <f ca="true">+IF(OFFSET('Sanitation Data'!$D$28,0,10*ROW('Sanitation Data'!D183))="","",OFFSET('Sanitation Data'!$D$28,0,10*ROW('Sanitation Data'!D183)))</f>
        <v/>
      </c>
      <c r="CL189" s="297" t="str">
        <f ca="true">+IF(OFFSET('Sanitation Data'!$D$29,0,10*ROW('Sanitation Data'!D183))="","",OFFSET('Sanitation Data'!$D$29,0,10*ROW('Sanitation Data'!D183)))</f>
        <v/>
      </c>
      <c r="CM189" s="297" t="str">
        <f ca="true">+IF(OFFSET('Sanitation Data'!$D$30,0,10*ROW('Sanitation Data'!D183))="","",OFFSET('Sanitation Data'!$D$30,0,10*ROW('Sanitation Data'!D183)))</f>
        <v/>
      </c>
      <c r="CN189" s="297" t="str">
        <f ca="true">+IF(OFFSET('Sanitation Data'!$D$31,0,10*ROW('Sanitation Data'!D183))="","",OFFSET('Sanitation Data'!$D$31,0,10*ROW('Sanitation Data'!D183)))</f>
        <v/>
      </c>
      <c r="CO189" s="297" t="str">
        <f ca="true">+IF(OFFSET('Sanitation Data'!$D$32,0,10*ROW('Sanitation Data'!D183))="","",OFFSET('Sanitation Data'!$D$32,0,10*ROW('Sanitation Data'!D183)))</f>
        <v/>
      </c>
      <c r="CP189" s="297" t="str">
        <f ca="true">+IF(OFFSET('Sanitation Data'!$E$28,0,10*ROW('Sanitation Data'!E183))="","",OFFSET('Sanitation Data'!$E$28,0,10*ROW('Sanitation Data'!E183)))</f>
        <v/>
      </c>
      <c r="CQ189" s="297" t="str">
        <f ca="true">+IF(OFFSET('Sanitation Data'!$E$29,0,10*ROW('Sanitation Data'!E183))="","",OFFSET('Sanitation Data'!$E$29,0,10*ROW('Sanitation Data'!E183)))</f>
        <v/>
      </c>
      <c r="CR189" s="297" t="str">
        <f ca="true">+IF(OFFSET('Sanitation Data'!$E$30,0,10*ROW('Sanitation Data'!E183))="","",OFFSET('Sanitation Data'!$E$30,0,10*ROW('Sanitation Data'!E183)))</f>
        <v/>
      </c>
      <c r="CS189" s="297" t="str">
        <f ca="true">+IF(OFFSET('Sanitation Data'!$E$31,0,10*ROW('Sanitation Data'!E183))="","",OFFSET('Sanitation Data'!$E$31,0,10*ROW('Sanitation Data'!E183)))</f>
        <v/>
      </c>
      <c r="CT189" s="297" t="str">
        <f ca="true">+IF(OFFSET('Sanitation Data'!$E$32,0,10*ROW('Sanitation Data'!E183))="","",OFFSET('Sanitation Data'!$E$32,0,10*ROW('Sanitation Data'!E183)))</f>
        <v/>
      </c>
      <c r="CU189" s="297" t="str">
        <f ca="true">+IF(OFFSET('Sanitation Data'!$F$28,0,10*ROW('Sanitation Data'!F183))="","",OFFSET('Sanitation Data'!$F$28,0,10*ROW('Sanitation Data'!F183)))</f>
        <v/>
      </c>
      <c r="CV189" s="297" t="str">
        <f ca="true">+IF(OFFSET('Sanitation Data'!$F$29,0,10*ROW('Sanitation Data'!F183))="","",OFFSET('Sanitation Data'!$F$29,0,10*ROW('Sanitation Data'!F183)))</f>
        <v/>
      </c>
      <c r="CW189" s="297" t="str">
        <f ca="true">+IF(OFFSET('Sanitation Data'!$F$30,0,10*ROW('Sanitation Data'!F183))="","",OFFSET('Sanitation Data'!$F$30,0,10*ROW('Sanitation Data'!F183)))</f>
        <v/>
      </c>
      <c r="CX189" s="297" t="str">
        <f ca="true">+IF(OFFSET('Sanitation Data'!$F$31,0,10*ROW('Sanitation Data'!F183))="","",OFFSET('Sanitation Data'!$F$31,0,10*ROW('Sanitation Data'!F183)))</f>
        <v/>
      </c>
      <c r="CY189" s="297" t="str">
        <f ca="true">+IF(OFFSET('Sanitation Data'!$F$32,0,10*ROW('Sanitation Data'!F183))="","",OFFSET('Sanitation Data'!$F$32,0,10*ROW('Sanitation Data'!F183)))</f>
        <v/>
      </c>
      <c r="CZ189" s="297" t="str">
        <f ca="true">+IF(OFFSET('Sanitation Data'!$G$28,0,10*ROW('Sanitation Data'!G183))="","",OFFSET('Sanitation Data'!$G$28,0,10*ROW('Sanitation Data'!G183)))</f>
        <v/>
      </c>
      <c r="DA189" s="297" t="str">
        <f ca="true">+IF(OFFSET('Sanitation Data'!$G$29,0,10*ROW('Sanitation Data'!G183))="","",OFFSET('Sanitation Data'!$G$29,0,10*ROW('Sanitation Data'!G183)))</f>
        <v/>
      </c>
      <c r="DB189" s="297" t="str">
        <f ca="true">+IF(OFFSET('Sanitation Data'!$G$30,0,10*ROW('Sanitation Data'!G183))="","",OFFSET('Sanitation Data'!$G$30,0,10*ROW('Sanitation Data'!G183)))</f>
        <v/>
      </c>
      <c r="DC189" s="297" t="str">
        <f ca="true">+IF(OFFSET('Sanitation Data'!$G$31,0,10*ROW('Sanitation Data'!G183))="","",OFFSET('Sanitation Data'!$G$31,0,10*ROW('Sanitation Data'!G183)))</f>
        <v/>
      </c>
      <c r="DD189" s="297" t="str">
        <f ca="true">+IF(OFFSET('Sanitation Data'!$G$32,0,10*ROW('Sanitation Data'!G183))="","",OFFSET('Sanitation Data'!$G$32,0,10*ROW('Sanitation Data'!G183)))</f>
        <v/>
      </c>
      <c r="DE189" s="297" t="str">
        <f ca="true">+IF(OFFSET('Sanitation Data'!$H$28,0,10*ROW('Sanitation Data'!H183))="","",OFFSET('Sanitation Data'!$H$28,0,10*ROW('Sanitation Data'!H183)))</f>
        <v/>
      </c>
      <c r="DF189" s="297" t="str">
        <f ca="true">+IF(OFFSET('Sanitation Data'!$H$29,0,10*ROW('Sanitation Data'!H183))="","",OFFSET('Sanitation Data'!$H$29,0,10*ROW('Sanitation Data'!H183)))</f>
        <v/>
      </c>
      <c r="DG189" s="297" t="str">
        <f ca="true">+IF(OFFSET('Sanitation Data'!$H$30,0,10*ROW('Sanitation Data'!H183))="","",OFFSET('Sanitation Data'!$H$30,0,10*ROW('Sanitation Data'!H183)))</f>
        <v/>
      </c>
      <c r="DH189" s="297" t="str">
        <f ca="true">+IF(OFFSET('Sanitation Data'!$H$31,0,10*ROW('Sanitation Data'!H183))="","",OFFSET('Sanitation Data'!$H$31,0,10*ROW('Sanitation Data'!H183)))</f>
        <v/>
      </c>
      <c r="DI189" s="297" t="str">
        <f ca="true">+IF(OFFSET('Sanitation Data'!$H$32,0,10*ROW('Sanitation Data'!H183))="","",OFFSET('Sanitation Data'!$H$32,0,10*ROW('Sanitation Data'!H183)))</f>
        <v/>
      </c>
      <c r="DJ189" s="297" t="str">
        <f ca="true">+IF(OFFSET('Sanitation Data'!$I$28,0,10*ROW('Sanitation Data'!I183))="","",OFFSET('Sanitation Data'!$I$28,0,10*ROW('Sanitation Data'!I183)))</f>
        <v/>
      </c>
      <c r="DK189" s="297" t="str">
        <f ca="true">+IF(OFFSET('Sanitation Data'!$I$29,0,10*ROW('Sanitation Data'!I183))="","",OFFSET('Sanitation Data'!$I$29,0,10*ROW('Sanitation Data'!I183)))</f>
        <v/>
      </c>
      <c r="DL189" s="297" t="str">
        <f ca="true">+IF(OFFSET('Sanitation Data'!$I$30,0,10*ROW('Sanitation Data'!I183))="","",OFFSET('Sanitation Data'!$I$30,0,10*ROW('Sanitation Data'!I183)))</f>
        <v/>
      </c>
      <c r="DM189" s="297" t="str">
        <f ca="true">+IF(OFFSET('Sanitation Data'!$I$31,0,10*ROW('Sanitation Data'!I183))="","",OFFSET('Sanitation Data'!$I$31,0,10*ROW('Sanitation Data'!I183)))</f>
        <v/>
      </c>
      <c r="DN189" s="297" t="str">
        <f ca="true">+IF(OFFSET('Sanitation Data'!$I$32,0,10*ROW('Sanitation Data'!I183))="","",OFFSET('Sanitation Data'!$I$32,0,10*ROW('Sanitation Data'!I183)))</f>
        <v/>
      </c>
      <c r="DO189" s="297" t="str">
        <f ca="true">+IF(OFFSET('Hygiene Data'!$D$11,0,10*ROW('Hygiene Data'!D183))="","",OFFSET('Hygiene Data'!$D$11,0,10*ROW('Hygiene Data'!D183)))</f>
        <v/>
      </c>
      <c r="DP189" s="297" t="str">
        <f ca="true">+IF(OFFSET('Hygiene Data'!$D$12,0,10*ROW('Hygiene Data'!D183))="","",OFFSET('Hygiene Data'!$D$12,0,10*ROW('Hygiene Data'!D183)))</f>
        <v/>
      </c>
      <c r="DQ189" s="297" t="str">
        <f ca="true">+IF(OFFSET('Hygiene Data'!$D$13,0,10*ROW('Hygiene Data'!D183))="","",OFFSET('Hygiene Data'!$D$13,0,10*ROW('Hygiene Data'!D183)))</f>
        <v/>
      </c>
      <c r="DR189" s="297" t="str">
        <f ca="true">+IF(OFFSET('Hygiene Data'!$E$11,0,10*ROW('Hygiene Data'!E183))="","",OFFSET('Hygiene Data'!$E$11,0,10*ROW('Hygiene Data'!E183)))</f>
        <v/>
      </c>
      <c r="DS189" s="297" t="str">
        <f ca="true">+IF(OFFSET('Hygiene Data'!$E$12,0,10*ROW('Hygiene Data'!E183))="","",OFFSET('Hygiene Data'!$E$12,0,10*ROW('Hygiene Data'!E183)))</f>
        <v/>
      </c>
      <c r="DT189" s="297" t="str">
        <f ca="true">+IF(OFFSET('Hygiene Data'!$E$13,0,10*ROW('Hygiene Data'!E183))="","",OFFSET('Hygiene Data'!$E$13,0,10*ROW('Hygiene Data'!E183)))</f>
        <v/>
      </c>
      <c r="DU189" s="297" t="str">
        <f ca="true">+IF(OFFSET('Hygiene Data'!$F$11,0,10*ROW('Hygiene Data'!F183))="","",OFFSET('Hygiene Data'!$F$11,0,10*ROW('Hygiene Data'!F183)))</f>
        <v/>
      </c>
      <c r="DV189" s="297" t="str">
        <f ca="true">+IF(OFFSET('Hygiene Data'!$F$12,0,10*ROW('Hygiene Data'!F183))="","",OFFSET('Hygiene Data'!$F$12,0,10*ROW('Hygiene Data'!F183)))</f>
        <v/>
      </c>
      <c r="DW189" s="297" t="str">
        <f ca="true">+IF(OFFSET('Hygiene Data'!$F$13,0,10*ROW('Hygiene Data'!F183))="","",OFFSET('Hygiene Data'!$F$13,0,10*ROW('Hygiene Data'!F183)))</f>
        <v/>
      </c>
      <c r="DX189" s="297" t="str">
        <f ca="true">+IF(OFFSET('Hygiene Data'!$G$11,0,10*ROW('Hygiene Data'!G183))="","",OFFSET('Hygiene Data'!$G$11,0,10*ROW('Hygiene Data'!G183)))</f>
        <v/>
      </c>
      <c r="DY189" s="297" t="str">
        <f ca="true">+IF(OFFSET('Hygiene Data'!$G$12,0,10*ROW('Hygiene Data'!G183))="","",OFFSET('Hygiene Data'!$G$12,0,10*ROW('Hygiene Data'!G183)))</f>
        <v/>
      </c>
      <c r="DZ189" s="297" t="str">
        <f ca="true">+IF(OFFSET('Hygiene Data'!$G$13,0,10*ROW('Hygiene Data'!G183))="","",OFFSET('Hygiene Data'!$G$13,0,10*ROW('Hygiene Data'!G183)))</f>
        <v/>
      </c>
      <c r="EA189" s="297" t="str">
        <f ca="true">+IF(OFFSET('Hygiene Data'!$H$11,0,10*ROW('Hygiene Data'!H183))="","",OFFSET('Hygiene Data'!$H$11,0,10*ROW('Hygiene Data'!H183)))</f>
        <v/>
      </c>
      <c r="EB189" s="297" t="str">
        <f ca="true">+IF(OFFSET('Hygiene Data'!$H$12,0,10*ROW('Hygiene Data'!H183))="","",OFFSET('Hygiene Data'!$H$12,0,10*ROW('Hygiene Data'!H183)))</f>
        <v/>
      </c>
      <c r="EC189" s="297" t="str">
        <f ca="true">+IF(OFFSET('Hygiene Data'!$H$13,0,10*ROW('Hygiene Data'!H183))="","",OFFSET('Hygiene Data'!$H$13,0,10*ROW('Hygiene Data'!H183)))</f>
        <v/>
      </c>
      <c r="ED189" s="297" t="str">
        <f ca="true">+IF(OFFSET('Hygiene Data'!$I$11,0,10*ROW('Hygiene Data'!I183))="","",OFFSET('Hygiene Data'!$I$11,0,10*ROW('Hygiene Data'!I183)))</f>
        <v/>
      </c>
      <c r="EE189" s="297" t="str">
        <f ca="true">+IF(OFFSET('Hygiene Data'!$I$12,0,10*ROW('Hygiene Data'!I183))="","",OFFSET('Hygiene Data'!$I$12,0,10*ROW('Hygiene Data'!I183)))</f>
        <v/>
      </c>
      <c r="EF189" s="297"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53"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97"/>
      <c r="BS190" s="297" t="str">
        <f ca="true">+IF(OFFSET('Water Data'!$D$27,0,10*ROW('Water Data'!D184))="","",OFFSET('Water Data'!$D$27,0,10*ROW('Water Data'!D184)))</f>
        <v/>
      </c>
      <c r="BT190" s="297" t="str">
        <f ca="true">+IF(OFFSET('Water Data'!$D$28,0,10*ROW('Water Data'!D184))="","",OFFSET('Water Data'!$D$28,0,10*ROW('Water Data'!D184)))</f>
        <v/>
      </c>
      <c r="BU190" s="297" t="str">
        <f ca="true">+IF(OFFSET('Water Data'!$D$29,0,10*ROW('Water Data'!D184))="","",OFFSET('Water Data'!$D$29,0,10*ROW('Water Data'!D184)))</f>
        <v/>
      </c>
      <c r="BV190" s="297" t="str">
        <f ca="true">+IF(OFFSET('Water Data'!$E$27,0,10*ROW('Water Data'!E184))="","",OFFSET('Water Data'!$E$27,0,10*ROW('Water Data'!E184)))</f>
        <v/>
      </c>
      <c r="BW190" s="297" t="str">
        <f ca="true">+IF(OFFSET('Water Data'!$E$28,0,10*ROW('Water Data'!E184))="","",OFFSET('Water Data'!$E$28,0,10*ROW('Water Data'!E184)))</f>
        <v/>
      </c>
      <c r="BX190" s="297" t="str">
        <f ca="true">+IF(OFFSET('Water Data'!$E$29,0,10*ROW('Water Data'!E184))="","",OFFSET('Water Data'!$E$29,0,10*ROW('Water Data'!E184)))</f>
        <v/>
      </c>
      <c r="BY190" s="297" t="str">
        <f ca="true">+IF(OFFSET('Water Data'!$F$27,0,10*ROW('Water Data'!F184))="","",OFFSET('Water Data'!$F$27,0,10*ROW('Water Data'!F184)))</f>
        <v/>
      </c>
      <c r="BZ190" s="297" t="str">
        <f ca="true">+IF(OFFSET('Water Data'!$F$28,0,10*ROW('Water Data'!F184))="","",OFFSET('Water Data'!$F$28,0,10*ROW('Water Data'!F184)))</f>
        <v/>
      </c>
      <c r="CA190" s="297" t="str">
        <f ca="true">+IF(OFFSET('Water Data'!$F$29,0,10*ROW('Water Data'!F184))="","",OFFSET('Water Data'!$F$29,0,10*ROW('Water Data'!F184)))</f>
        <v/>
      </c>
      <c r="CB190" s="297" t="str">
        <f ca="true">+IF(OFFSET('Water Data'!$G$27,0,10*ROW('Water Data'!G184))="","",OFFSET('Water Data'!$G$27,0,10*ROW('Water Data'!G184)))</f>
        <v/>
      </c>
      <c r="CC190" s="297" t="str">
        <f ca="true">+IF(OFFSET('Water Data'!$G$28,0,10*ROW('Water Data'!G184))="","",OFFSET('Water Data'!$G$28,0,10*ROW('Water Data'!G184)))</f>
        <v/>
      </c>
      <c r="CD190" s="297" t="str">
        <f ca="true">+IF(OFFSET('Water Data'!$G$29,0,10*ROW('Water Data'!G184))="","",OFFSET('Water Data'!$G$29,0,10*ROW('Water Data'!G184)))</f>
        <v/>
      </c>
      <c r="CE190" s="297" t="str">
        <f ca="true">+IF(OFFSET('Water Data'!$H$27,0,10*ROW('Water Data'!H184))="","",OFFSET('Water Data'!$H$27,0,10*ROW('Water Data'!H184)))</f>
        <v/>
      </c>
      <c r="CF190" s="297" t="str">
        <f ca="true">+IF(OFFSET('Water Data'!$H$28,0,10*ROW('Water Data'!H184))="","",OFFSET('Water Data'!$H$28,0,10*ROW('Water Data'!H184)))</f>
        <v/>
      </c>
      <c r="CG190" s="297" t="str">
        <f ca="true">+IF(OFFSET('Water Data'!$H$29,0,10*ROW('Water Data'!H184))="","",OFFSET('Water Data'!$H$29,0,10*ROW('Water Data'!H184)))</f>
        <v/>
      </c>
      <c r="CH190" s="297" t="str">
        <f ca="true">+IF(OFFSET('Water Data'!$I$27,0,10*ROW('Water Data'!I184))="","",OFFSET('Water Data'!$I$27,0,10*ROW('Water Data'!I184)))</f>
        <v/>
      </c>
      <c r="CI190" s="297" t="str">
        <f ca="true">+IF(OFFSET('Water Data'!$I$28,0,10*ROW('Water Data'!I184))="","",OFFSET('Water Data'!$I$28,0,10*ROW('Water Data'!I184)))</f>
        <v/>
      </c>
      <c r="CJ190" s="297" t="str">
        <f ca="true">+IF(OFFSET('Water Data'!$I$29,0,10*ROW('Water Data'!I184))="","",OFFSET('Water Data'!$I$29,0,10*ROW('Water Data'!I184)))</f>
        <v/>
      </c>
      <c r="CK190" s="297" t="str">
        <f ca="true">+IF(OFFSET('Sanitation Data'!$D$28,0,10*ROW('Sanitation Data'!D184))="","",OFFSET('Sanitation Data'!$D$28,0,10*ROW('Sanitation Data'!D184)))</f>
        <v/>
      </c>
      <c r="CL190" s="297" t="str">
        <f ca="true">+IF(OFFSET('Sanitation Data'!$D$29,0,10*ROW('Sanitation Data'!D184))="","",OFFSET('Sanitation Data'!$D$29,0,10*ROW('Sanitation Data'!D184)))</f>
        <v/>
      </c>
      <c r="CM190" s="297" t="str">
        <f ca="true">+IF(OFFSET('Sanitation Data'!$D$30,0,10*ROW('Sanitation Data'!D184))="","",OFFSET('Sanitation Data'!$D$30,0,10*ROW('Sanitation Data'!D184)))</f>
        <v/>
      </c>
      <c r="CN190" s="297" t="str">
        <f ca="true">+IF(OFFSET('Sanitation Data'!$D$31,0,10*ROW('Sanitation Data'!D184))="","",OFFSET('Sanitation Data'!$D$31,0,10*ROW('Sanitation Data'!D184)))</f>
        <v/>
      </c>
      <c r="CO190" s="297" t="str">
        <f ca="true">+IF(OFFSET('Sanitation Data'!$D$32,0,10*ROW('Sanitation Data'!D184))="","",OFFSET('Sanitation Data'!$D$32,0,10*ROW('Sanitation Data'!D184)))</f>
        <v/>
      </c>
      <c r="CP190" s="297" t="str">
        <f ca="true">+IF(OFFSET('Sanitation Data'!$E$28,0,10*ROW('Sanitation Data'!E184))="","",OFFSET('Sanitation Data'!$E$28,0,10*ROW('Sanitation Data'!E184)))</f>
        <v/>
      </c>
      <c r="CQ190" s="297" t="str">
        <f ca="true">+IF(OFFSET('Sanitation Data'!$E$29,0,10*ROW('Sanitation Data'!E184))="","",OFFSET('Sanitation Data'!$E$29,0,10*ROW('Sanitation Data'!E184)))</f>
        <v/>
      </c>
      <c r="CR190" s="297" t="str">
        <f ca="true">+IF(OFFSET('Sanitation Data'!$E$30,0,10*ROW('Sanitation Data'!E184))="","",OFFSET('Sanitation Data'!$E$30,0,10*ROW('Sanitation Data'!E184)))</f>
        <v/>
      </c>
      <c r="CS190" s="297" t="str">
        <f ca="true">+IF(OFFSET('Sanitation Data'!$E$31,0,10*ROW('Sanitation Data'!E184))="","",OFFSET('Sanitation Data'!$E$31,0,10*ROW('Sanitation Data'!E184)))</f>
        <v/>
      </c>
      <c r="CT190" s="297" t="str">
        <f ca="true">+IF(OFFSET('Sanitation Data'!$E$32,0,10*ROW('Sanitation Data'!E184))="","",OFFSET('Sanitation Data'!$E$32,0,10*ROW('Sanitation Data'!E184)))</f>
        <v/>
      </c>
      <c r="CU190" s="297" t="str">
        <f ca="true">+IF(OFFSET('Sanitation Data'!$F$28,0,10*ROW('Sanitation Data'!F184))="","",OFFSET('Sanitation Data'!$F$28,0,10*ROW('Sanitation Data'!F184)))</f>
        <v/>
      </c>
      <c r="CV190" s="297" t="str">
        <f ca="true">+IF(OFFSET('Sanitation Data'!$F$29,0,10*ROW('Sanitation Data'!F184))="","",OFFSET('Sanitation Data'!$F$29,0,10*ROW('Sanitation Data'!F184)))</f>
        <v/>
      </c>
      <c r="CW190" s="297" t="str">
        <f ca="true">+IF(OFFSET('Sanitation Data'!$F$30,0,10*ROW('Sanitation Data'!F184))="","",OFFSET('Sanitation Data'!$F$30,0,10*ROW('Sanitation Data'!F184)))</f>
        <v/>
      </c>
      <c r="CX190" s="297" t="str">
        <f ca="true">+IF(OFFSET('Sanitation Data'!$F$31,0,10*ROW('Sanitation Data'!F184))="","",OFFSET('Sanitation Data'!$F$31,0,10*ROW('Sanitation Data'!F184)))</f>
        <v/>
      </c>
      <c r="CY190" s="297" t="str">
        <f ca="true">+IF(OFFSET('Sanitation Data'!$F$32,0,10*ROW('Sanitation Data'!F184))="","",OFFSET('Sanitation Data'!$F$32,0,10*ROW('Sanitation Data'!F184)))</f>
        <v/>
      </c>
      <c r="CZ190" s="297" t="str">
        <f ca="true">+IF(OFFSET('Sanitation Data'!$G$28,0,10*ROW('Sanitation Data'!G184))="","",OFFSET('Sanitation Data'!$G$28,0,10*ROW('Sanitation Data'!G184)))</f>
        <v/>
      </c>
      <c r="DA190" s="297" t="str">
        <f ca="true">+IF(OFFSET('Sanitation Data'!$G$29,0,10*ROW('Sanitation Data'!G184))="","",OFFSET('Sanitation Data'!$G$29,0,10*ROW('Sanitation Data'!G184)))</f>
        <v/>
      </c>
      <c r="DB190" s="297" t="str">
        <f ca="true">+IF(OFFSET('Sanitation Data'!$G$30,0,10*ROW('Sanitation Data'!G184))="","",OFFSET('Sanitation Data'!$G$30,0,10*ROW('Sanitation Data'!G184)))</f>
        <v/>
      </c>
      <c r="DC190" s="297" t="str">
        <f ca="true">+IF(OFFSET('Sanitation Data'!$G$31,0,10*ROW('Sanitation Data'!G184))="","",OFFSET('Sanitation Data'!$G$31,0,10*ROW('Sanitation Data'!G184)))</f>
        <v/>
      </c>
      <c r="DD190" s="297" t="str">
        <f ca="true">+IF(OFFSET('Sanitation Data'!$G$32,0,10*ROW('Sanitation Data'!G184))="","",OFFSET('Sanitation Data'!$G$32,0,10*ROW('Sanitation Data'!G184)))</f>
        <v/>
      </c>
      <c r="DE190" s="297" t="str">
        <f ca="true">+IF(OFFSET('Sanitation Data'!$H$28,0,10*ROW('Sanitation Data'!H184))="","",OFFSET('Sanitation Data'!$H$28,0,10*ROW('Sanitation Data'!H184)))</f>
        <v/>
      </c>
      <c r="DF190" s="297" t="str">
        <f ca="true">+IF(OFFSET('Sanitation Data'!$H$29,0,10*ROW('Sanitation Data'!H184))="","",OFFSET('Sanitation Data'!$H$29,0,10*ROW('Sanitation Data'!H184)))</f>
        <v/>
      </c>
      <c r="DG190" s="297" t="str">
        <f ca="true">+IF(OFFSET('Sanitation Data'!$H$30,0,10*ROW('Sanitation Data'!H184))="","",OFFSET('Sanitation Data'!$H$30,0,10*ROW('Sanitation Data'!H184)))</f>
        <v/>
      </c>
      <c r="DH190" s="297" t="str">
        <f ca="true">+IF(OFFSET('Sanitation Data'!$H$31,0,10*ROW('Sanitation Data'!H184))="","",OFFSET('Sanitation Data'!$H$31,0,10*ROW('Sanitation Data'!H184)))</f>
        <v/>
      </c>
      <c r="DI190" s="297" t="str">
        <f ca="true">+IF(OFFSET('Sanitation Data'!$H$32,0,10*ROW('Sanitation Data'!H184))="","",OFFSET('Sanitation Data'!$H$32,0,10*ROW('Sanitation Data'!H184)))</f>
        <v/>
      </c>
      <c r="DJ190" s="297" t="str">
        <f ca="true">+IF(OFFSET('Sanitation Data'!$I$28,0,10*ROW('Sanitation Data'!I184))="","",OFFSET('Sanitation Data'!$I$28,0,10*ROW('Sanitation Data'!I184)))</f>
        <v/>
      </c>
      <c r="DK190" s="297" t="str">
        <f ca="true">+IF(OFFSET('Sanitation Data'!$I$29,0,10*ROW('Sanitation Data'!I184))="","",OFFSET('Sanitation Data'!$I$29,0,10*ROW('Sanitation Data'!I184)))</f>
        <v/>
      </c>
      <c r="DL190" s="297" t="str">
        <f ca="true">+IF(OFFSET('Sanitation Data'!$I$30,0,10*ROW('Sanitation Data'!I184))="","",OFFSET('Sanitation Data'!$I$30,0,10*ROW('Sanitation Data'!I184)))</f>
        <v/>
      </c>
      <c r="DM190" s="297" t="str">
        <f ca="true">+IF(OFFSET('Sanitation Data'!$I$31,0,10*ROW('Sanitation Data'!I184))="","",OFFSET('Sanitation Data'!$I$31,0,10*ROW('Sanitation Data'!I184)))</f>
        <v/>
      </c>
      <c r="DN190" s="297" t="str">
        <f ca="true">+IF(OFFSET('Sanitation Data'!$I$32,0,10*ROW('Sanitation Data'!I184))="","",OFFSET('Sanitation Data'!$I$32,0,10*ROW('Sanitation Data'!I184)))</f>
        <v/>
      </c>
      <c r="DO190" s="297" t="str">
        <f ca="true">+IF(OFFSET('Hygiene Data'!$D$11,0,10*ROW('Hygiene Data'!D184))="","",OFFSET('Hygiene Data'!$D$11,0,10*ROW('Hygiene Data'!D184)))</f>
        <v/>
      </c>
      <c r="DP190" s="297" t="str">
        <f ca="true">+IF(OFFSET('Hygiene Data'!$D$12,0,10*ROW('Hygiene Data'!D184))="","",OFFSET('Hygiene Data'!$D$12,0,10*ROW('Hygiene Data'!D184)))</f>
        <v/>
      </c>
      <c r="DQ190" s="297" t="str">
        <f ca="true">+IF(OFFSET('Hygiene Data'!$D$13,0,10*ROW('Hygiene Data'!D184))="","",OFFSET('Hygiene Data'!$D$13,0,10*ROW('Hygiene Data'!D184)))</f>
        <v/>
      </c>
      <c r="DR190" s="297" t="str">
        <f ca="true">+IF(OFFSET('Hygiene Data'!$E$11,0,10*ROW('Hygiene Data'!E184))="","",OFFSET('Hygiene Data'!$E$11,0,10*ROW('Hygiene Data'!E184)))</f>
        <v/>
      </c>
      <c r="DS190" s="297" t="str">
        <f ca="true">+IF(OFFSET('Hygiene Data'!$E$12,0,10*ROW('Hygiene Data'!E184))="","",OFFSET('Hygiene Data'!$E$12,0,10*ROW('Hygiene Data'!E184)))</f>
        <v/>
      </c>
      <c r="DT190" s="297" t="str">
        <f ca="true">+IF(OFFSET('Hygiene Data'!$E$13,0,10*ROW('Hygiene Data'!E184))="","",OFFSET('Hygiene Data'!$E$13,0,10*ROW('Hygiene Data'!E184)))</f>
        <v/>
      </c>
      <c r="DU190" s="297" t="str">
        <f ca="true">+IF(OFFSET('Hygiene Data'!$F$11,0,10*ROW('Hygiene Data'!F184))="","",OFFSET('Hygiene Data'!$F$11,0,10*ROW('Hygiene Data'!F184)))</f>
        <v/>
      </c>
      <c r="DV190" s="297" t="str">
        <f ca="true">+IF(OFFSET('Hygiene Data'!$F$12,0,10*ROW('Hygiene Data'!F184))="","",OFFSET('Hygiene Data'!$F$12,0,10*ROW('Hygiene Data'!F184)))</f>
        <v/>
      </c>
      <c r="DW190" s="297" t="str">
        <f ca="true">+IF(OFFSET('Hygiene Data'!$F$13,0,10*ROW('Hygiene Data'!F184))="","",OFFSET('Hygiene Data'!$F$13,0,10*ROW('Hygiene Data'!F184)))</f>
        <v/>
      </c>
      <c r="DX190" s="297" t="str">
        <f ca="true">+IF(OFFSET('Hygiene Data'!$G$11,0,10*ROW('Hygiene Data'!G184))="","",OFFSET('Hygiene Data'!$G$11,0,10*ROW('Hygiene Data'!G184)))</f>
        <v/>
      </c>
      <c r="DY190" s="297" t="str">
        <f ca="true">+IF(OFFSET('Hygiene Data'!$G$12,0,10*ROW('Hygiene Data'!G184))="","",OFFSET('Hygiene Data'!$G$12,0,10*ROW('Hygiene Data'!G184)))</f>
        <v/>
      </c>
      <c r="DZ190" s="297" t="str">
        <f ca="true">+IF(OFFSET('Hygiene Data'!$G$13,0,10*ROW('Hygiene Data'!G184))="","",OFFSET('Hygiene Data'!$G$13,0,10*ROW('Hygiene Data'!G184)))</f>
        <v/>
      </c>
      <c r="EA190" s="297" t="str">
        <f ca="true">+IF(OFFSET('Hygiene Data'!$H$11,0,10*ROW('Hygiene Data'!H184))="","",OFFSET('Hygiene Data'!$H$11,0,10*ROW('Hygiene Data'!H184)))</f>
        <v/>
      </c>
      <c r="EB190" s="297" t="str">
        <f ca="true">+IF(OFFSET('Hygiene Data'!$H$12,0,10*ROW('Hygiene Data'!H184))="","",OFFSET('Hygiene Data'!$H$12,0,10*ROW('Hygiene Data'!H184)))</f>
        <v/>
      </c>
      <c r="EC190" s="297" t="str">
        <f ca="true">+IF(OFFSET('Hygiene Data'!$H$13,0,10*ROW('Hygiene Data'!H184))="","",OFFSET('Hygiene Data'!$H$13,0,10*ROW('Hygiene Data'!H184)))</f>
        <v/>
      </c>
      <c r="ED190" s="297" t="str">
        <f ca="true">+IF(OFFSET('Hygiene Data'!$I$11,0,10*ROW('Hygiene Data'!I184))="","",OFFSET('Hygiene Data'!$I$11,0,10*ROW('Hygiene Data'!I184)))</f>
        <v/>
      </c>
      <c r="EE190" s="297" t="str">
        <f ca="true">+IF(OFFSET('Hygiene Data'!$I$12,0,10*ROW('Hygiene Data'!I184))="","",OFFSET('Hygiene Data'!$I$12,0,10*ROW('Hygiene Data'!I184)))</f>
        <v/>
      </c>
      <c r="EF190" s="297"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53"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97"/>
      <c r="BS191" s="297" t="str">
        <f ca="true">+IF(OFFSET('Water Data'!$D$27,0,10*ROW('Water Data'!D185))="","",OFFSET('Water Data'!$D$27,0,10*ROW('Water Data'!D185)))</f>
        <v/>
      </c>
      <c r="BT191" s="297" t="str">
        <f ca="true">+IF(OFFSET('Water Data'!$D$28,0,10*ROW('Water Data'!D185))="","",OFFSET('Water Data'!$D$28,0,10*ROW('Water Data'!D185)))</f>
        <v/>
      </c>
      <c r="BU191" s="297" t="str">
        <f ca="true">+IF(OFFSET('Water Data'!$D$29,0,10*ROW('Water Data'!D185))="","",OFFSET('Water Data'!$D$29,0,10*ROW('Water Data'!D185)))</f>
        <v/>
      </c>
      <c r="BV191" s="297" t="str">
        <f ca="true">+IF(OFFSET('Water Data'!$E$27,0,10*ROW('Water Data'!E185))="","",OFFSET('Water Data'!$E$27,0,10*ROW('Water Data'!E185)))</f>
        <v/>
      </c>
      <c r="BW191" s="297" t="str">
        <f ca="true">+IF(OFFSET('Water Data'!$E$28,0,10*ROW('Water Data'!E185))="","",OFFSET('Water Data'!$E$28,0,10*ROW('Water Data'!E185)))</f>
        <v/>
      </c>
      <c r="BX191" s="297" t="str">
        <f ca="true">+IF(OFFSET('Water Data'!$E$29,0,10*ROW('Water Data'!E185))="","",OFFSET('Water Data'!$E$29,0,10*ROW('Water Data'!E185)))</f>
        <v/>
      </c>
      <c r="BY191" s="297" t="str">
        <f ca="true">+IF(OFFSET('Water Data'!$F$27,0,10*ROW('Water Data'!F185))="","",OFFSET('Water Data'!$F$27,0,10*ROW('Water Data'!F185)))</f>
        <v/>
      </c>
      <c r="BZ191" s="297" t="str">
        <f ca="true">+IF(OFFSET('Water Data'!$F$28,0,10*ROW('Water Data'!F185))="","",OFFSET('Water Data'!$F$28,0,10*ROW('Water Data'!F185)))</f>
        <v/>
      </c>
      <c r="CA191" s="297" t="str">
        <f ca="true">+IF(OFFSET('Water Data'!$F$29,0,10*ROW('Water Data'!F185))="","",OFFSET('Water Data'!$F$29,0,10*ROW('Water Data'!F185)))</f>
        <v/>
      </c>
      <c r="CB191" s="297" t="str">
        <f ca="true">+IF(OFFSET('Water Data'!$G$27,0,10*ROW('Water Data'!G185))="","",OFFSET('Water Data'!$G$27,0,10*ROW('Water Data'!G185)))</f>
        <v/>
      </c>
      <c r="CC191" s="297" t="str">
        <f ca="true">+IF(OFFSET('Water Data'!$G$28,0,10*ROW('Water Data'!G185))="","",OFFSET('Water Data'!$G$28,0,10*ROW('Water Data'!G185)))</f>
        <v/>
      </c>
      <c r="CD191" s="297" t="str">
        <f ca="true">+IF(OFFSET('Water Data'!$G$29,0,10*ROW('Water Data'!G185))="","",OFFSET('Water Data'!$G$29,0,10*ROW('Water Data'!G185)))</f>
        <v/>
      </c>
      <c r="CE191" s="297" t="str">
        <f ca="true">+IF(OFFSET('Water Data'!$H$27,0,10*ROW('Water Data'!H185))="","",OFFSET('Water Data'!$H$27,0,10*ROW('Water Data'!H185)))</f>
        <v/>
      </c>
      <c r="CF191" s="297" t="str">
        <f ca="true">+IF(OFFSET('Water Data'!$H$28,0,10*ROW('Water Data'!H185))="","",OFFSET('Water Data'!$H$28,0,10*ROW('Water Data'!H185)))</f>
        <v/>
      </c>
      <c r="CG191" s="297" t="str">
        <f ca="true">+IF(OFFSET('Water Data'!$H$29,0,10*ROW('Water Data'!H185))="","",OFFSET('Water Data'!$H$29,0,10*ROW('Water Data'!H185)))</f>
        <v/>
      </c>
      <c r="CH191" s="297" t="str">
        <f ca="true">+IF(OFFSET('Water Data'!$I$27,0,10*ROW('Water Data'!I185))="","",OFFSET('Water Data'!$I$27,0,10*ROW('Water Data'!I185)))</f>
        <v/>
      </c>
      <c r="CI191" s="297" t="str">
        <f ca="true">+IF(OFFSET('Water Data'!$I$28,0,10*ROW('Water Data'!I185))="","",OFFSET('Water Data'!$I$28,0,10*ROW('Water Data'!I185)))</f>
        <v/>
      </c>
      <c r="CJ191" s="297" t="str">
        <f ca="true">+IF(OFFSET('Water Data'!$I$29,0,10*ROW('Water Data'!I185))="","",OFFSET('Water Data'!$I$29,0,10*ROW('Water Data'!I185)))</f>
        <v/>
      </c>
      <c r="CK191" s="297" t="str">
        <f ca="true">+IF(OFFSET('Sanitation Data'!$D$28,0,10*ROW('Sanitation Data'!D185))="","",OFFSET('Sanitation Data'!$D$28,0,10*ROW('Sanitation Data'!D185)))</f>
        <v/>
      </c>
      <c r="CL191" s="297" t="str">
        <f ca="true">+IF(OFFSET('Sanitation Data'!$D$29,0,10*ROW('Sanitation Data'!D185))="","",OFFSET('Sanitation Data'!$D$29,0,10*ROW('Sanitation Data'!D185)))</f>
        <v/>
      </c>
      <c r="CM191" s="297" t="str">
        <f ca="true">+IF(OFFSET('Sanitation Data'!$D$30,0,10*ROW('Sanitation Data'!D185))="","",OFFSET('Sanitation Data'!$D$30,0,10*ROW('Sanitation Data'!D185)))</f>
        <v/>
      </c>
      <c r="CN191" s="297" t="str">
        <f ca="true">+IF(OFFSET('Sanitation Data'!$D$31,0,10*ROW('Sanitation Data'!D185))="","",OFFSET('Sanitation Data'!$D$31,0,10*ROW('Sanitation Data'!D185)))</f>
        <v/>
      </c>
      <c r="CO191" s="297" t="str">
        <f ca="true">+IF(OFFSET('Sanitation Data'!$D$32,0,10*ROW('Sanitation Data'!D185))="","",OFFSET('Sanitation Data'!$D$32,0,10*ROW('Sanitation Data'!D185)))</f>
        <v/>
      </c>
      <c r="CP191" s="297" t="str">
        <f ca="true">+IF(OFFSET('Sanitation Data'!$E$28,0,10*ROW('Sanitation Data'!E185))="","",OFFSET('Sanitation Data'!$E$28,0,10*ROW('Sanitation Data'!E185)))</f>
        <v/>
      </c>
      <c r="CQ191" s="297" t="str">
        <f ca="true">+IF(OFFSET('Sanitation Data'!$E$29,0,10*ROW('Sanitation Data'!E185))="","",OFFSET('Sanitation Data'!$E$29,0,10*ROW('Sanitation Data'!E185)))</f>
        <v/>
      </c>
      <c r="CR191" s="297" t="str">
        <f ca="true">+IF(OFFSET('Sanitation Data'!$E$30,0,10*ROW('Sanitation Data'!E185))="","",OFFSET('Sanitation Data'!$E$30,0,10*ROW('Sanitation Data'!E185)))</f>
        <v/>
      </c>
      <c r="CS191" s="297" t="str">
        <f ca="true">+IF(OFFSET('Sanitation Data'!$E$31,0,10*ROW('Sanitation Data'!E185))="","",OFFSET('Sanitation Data'!$E$31,0,10*ROW('Sanitation Data'!E185)))</f>
        <v/>
      </c>
      <c r="CT191" s="297" t="str">
        <f ca="true">+IF(OFFSET('Sanitation Data'!$E$32,0,10*ROW('Sanitation Data'!E185))="","",OFFSET('Sanitation Data'!$E$32,0,10*ROW('Sanitation Data'!E185)))</f>
        <v/>
      </c>
      <c r="CU191" s="297" t="str">
        <f ca="true">+IF(OFFSET('Sanitation Data'!$F$28,0,10*ROW('Sanitation Data'!F185))="","",OFFSET('Sanitation Data'!$F$28,0,10*ROW('Sanitation Data'!F185)))</f>
        <v/>
      </c>
      <c r="CV191" s="297" t="str">
        <f ca="true">+IF(OFFSET('Sanitation Data'!$F$29,0,10*ROW('Sanitation Data'!F185))="","",OFFSET('Sanitation Data'!$F$29,0,10*ROW('Sanitation Data'!F185)))</f>
        <v/>
      </c>
      <c r="CW191" s="297" t="str">
        <f ca="true">+IF(OFFSET('Sanitation Data'!$F$30,0,10*ROW('Sanitation Data'!F185))="","",OFFSET('Sanitation Data'!$F$30,0,10*ROW('Sanitation Data'!F185)))</f>
        <v/>
      </c>
      <c r="CX191" s="297" t="str">
        <f ca="true">+IF(OFFSET('Sanitation Data'!$F$31,0,10*ROW('Sanitation Data'!F185))="","",OFFSET('Sanitation Data'!$F$31,0,10*ROW('Sanitation Data'!F185)))</f>
        <v/>
      </c>
      <c r="CY191" s="297" t="str">
        <f ca="true">+IF(OFFSET('Sanitation Data'!$F$32,0,10*ROW('Sanitation Data'!F185))="","",OFFSET('Sanitation Data'!$F$32,0,10*ROW('Sanitation Data'!F185)))</f>
        <v/>
      </c>
      <c r="CZ191" s="297" t="str">
        <f ca="true">+IF(OFFSET('Sanitation Data'!$G$28,0,10*ROW('Sanitation Data'!G185))="","",OFFSET('Sanitation Data'!$G$28,0,10*ROW('Sanitation Data'!G185)))</f>
        <v/>
      </c>
      <c r="DA191" s="297" t="str">
        <f ca="true">+IF(OFFSET('Sanitation Data'!$G$29,0,10*ROW('Sanitation Data'!G185))="","",OFFSET('Sanitation Data'!$G$29,0,10*ROW('Sanitation Data'!G185)))</f>
        <v/>
      </c>
      <c r="DB191" s="297" t="str">
        <f ca="true">+IF(OFFSET('Sanitation Data'!$G$30,0,10*ROW('Sanitation Data'!G185))="","",OFFSET('Sanitation Data'!$G$30,0,10*ROW('Sanitation Data'!G185)))</f>
        <v/>
      </c>
      <c r="DC191" s="297" t="str">
        <f ca="true">+IF(OFFSET('Sanitation Data'!$G$31,0,10*ROW('Sanitation Data'!G185))="","",OFFSET('Sanitation Data'!$G$31,0,10*ROW('Sanitation Data'!G185)))</f>
        <v/>
      </c>
      <c r="DD191" s="297" t="str">
        <f ca="true">+IF(OFFSET('Sanitation Data'!$G$32,0,10*ROW('Sanitation Data'!G185))="","",OFFSET('Sanitation Data'!$G$32,0,10*ROW('Sanitation Data'!G185)))</f>
        <v/>
      </c>
      <c r="DE191" s="297" t="str">
        <f ca="true">+IF(OFFSET('Sanitation Data'!$H$28,0,10*ROW('Sanitation Data'!H185))="","",OFFSET('Sanitation Data'!$H$28,0,10*ROW('Sanitation Data'!H185)))</f>
        <v/>
      </c>
      <c r="DF191" s="297" t="str">
        <f ca="true">+IF(OFFSET('Sanitation Data'!$H$29,0,10*ROW('Sanitation Data'!H185))="","",OFFSET('Sanitation Data'!$H$29,0,10*ROW('Sanitation Data'!H185)))</f>
        <v/>
      </c>
      <c r="DG191" s="297" t="str">
        <f ca="true">+IF(OFFSET('Sanitation Data'!$H$30,0,10*ROW('Sanitation Data'!H185))="","",OFFSET('Sanitation Data'!$H$30,0,10*ROW('Sanitation Data'!H185)))</f>
        <v/>
      </c>
      <c r="DH191" s="297" t="str">
        <f ca="true">+IF(OFFSET('Sanitation Data'!$H$31,0,10*ROW('Sanitation Data'!H185))="","",OFFSET('Sanitation Data'!$H$31,0,10*ROW('Sanitation Data'!H185)))</f>
        <v/>
      </c>
      <c r="DI191" s="297" t="str">
        <f ca="true">+IF(OFFSET('Sanitation Data'!$H$32,0,10*ROW('Sanitation Data'!H185))="","",OFFSET('Sanitation Data'!$H$32,0,10*ROW('Sanitation Data'!H185)))</f>
        <v/>
      </c>
      <c r="DJ191" s="297" t="str">
        <f ca="true">+IF(OFFSET('Sanitation Data'!$I$28,0,10*ROW('Sanitation Data'!I185))="","",OFFSET('Sanitation Data'!$I$28,0,10*ROW('Sanitation Data'!I185)))</f>
        <v/>
      </c>
      <c r="DK191" s="297" t="str">
        <f ca="true">+IF(OFFSET('Sanitation Data'!$I$29,0,10*ROW('Sanitation Data'!I185))="","",OFFSET('Sanitation Data'!$I$29,0,10*ROW('Sanitation Data'!I185)))</f>
        <v/>
      </c>
      <c r="DL191" s="297" t="str">
        <f ca="true">+IF(OFFSET('Sanitation Data'!$I$30,0,10*ROW('Sanitation Data'!I185))="","",OFFSET('Sanitation Data'!$I$30,0,10*ROW('Sanitation Data'!I185)))</f>
        <v/>
      </c>
      <c r="DM191" s="297" t="str">
        <f ca="true">+IF(OFFSET('Sanitation Data'!$I$31,0,10*ROW('Sanitation Data'!I185))="","",OFFSET('Sanitation Data'!$I$31,0,10*ROW('Sanitation Data'!I185)))</f>
        <v/>
      </c>
      <c r="DN191" s="297" t="str">
        <f ca="true">+IF(OFFSET('Sanitation Data'!$I$32,0,10*ROW('Sanitation Data'!I185))="","",OFFSET('Sanitation Data'!$I$32,0,10*ROW('Sanitation Data'!I185)))</f>
        <v/>
      </c>
      <c r="DO191" s="297" t="str">
        <f ca="true">+IF(OFFSET('Hygiene Data'!$D$11,0,10*ROW('Hygiene Data'!D185))="","",OFFSET('Hygiene Data'!$D$11,0,10*ROW('Hygiene Data'!D185)))</f>
        <v/>
      </c>
      <c r="DP191" s="297" t="str">
        <f ca="true">+IF(OFFSET('Hygiene Data'!$D$12,0,10*ROW('Hygiene Data'!D185))="","",OFFSET('Hygiene Data'!$D$12,0,10*ROW('Hygiene Data'!D185)))</f>
        <v/>
      </c>
      <c r="DQ191" s="297" t="str">
        <f ca="true">+IF(OFFSET('Hygiene Data'!$D$13,0,10*ROW('Hygiene Data'!D185))="","",OFFSET('Hygiene Data'!$D$13,0,10*ROW('Hygiene Data'!D185)))</f>
        <v/>
      </c>
      <c r="DR191" s="297" t="str">
        <f ca="true">+IF(OFFSET('Hygiene Data'!$E$11,0,10*ROW('Hygiene Data'!E185))="","",OFFSET('Hygiene Data'!$E$11,0,10*ROW('Hygiene Data'!E185)))</f>
        <v/>
      </c>
      <c r="DS191" s="297" t="str">
        <f ca="true">+IF(OFFSET('Hygiene Data'!$E$12,0,10*ROW('Hygiene Data'!E185))="","",OFFSET('Hygiene Data'!$E$12,0,10*ROW('Hygiene Data'!E185)))</f>
        <v/>
      </c>
      <c r="DT191" s="297" t="str">
        <f ca="true">+IF(OFFSET('Hygiene Data'!$E$13,0,10*ROW('Hygiene Data'!E185))="","",OFFSET('Hygiene Data'!$E$13,0,10*ROW('Hygiene Data'!E185)))</f>
        <v/>
      </c>
      <c r="DU191" s="297" t="str">
        <f ca="true">+IF(OFFSET('Hygiene Data'!$F$11,0,10*ROW('Hygiene Data'!F185))="","",OFFSET('Hygiene Data'!$F$11,0,10*ROW('Hygiene Data'!F185)))</f>
        <v/>
      </c>
      <c r="DV191" s="297" t="str">
        <f ca="true">+IF(OFFSET('Hygiene Data'!$F$12,0,10*ROW('Hygiene Data'!F185))="","",OFFSET('Hygiene Data'!$F$12,0,10*ROW('Hygiene Data'!F185)))</f>
        <v/>
      </c>
      <c r="DW191" s="297" t="str">
        <f ca="true">+IF(OFFSET('Hygiene Data'!$F$13,0,10*ROW('Hygiene Data'!F185))="","",OFFSET('Hygiene Data'!$F$13,0,10*ROW('Hygiene Data'!F185)))</f>
        <v/>
      </c>
      <c r="DX191" s="297" t="str">
        <f ca="true">+IF(OFFSET('Hygiene Data'!$G$11,0,10*ROW('Hygiene Data'!G185))="","",OFFSET('Hygiene Data'!$G$11,0,10*ROW('Hygiene Data'!G185)))</f>
        <v/>
      </c>
      <c r="DY191" s="297" t="str">
        <f ca="true">+IF(OFFSET('Hygiene Data'!$G$12,0,10*ROW('Hygiene Data'!G185))="","",OFFSET('Hygiene Data'!$G$12,0,10*ROW('Hygiene Data'!G185)))</f>
        <v/>
      </c>
      <c r="DZ191" s="297" t="str">
        <f ca="true">+IF(OFFSET('Hygiene Data'!$G$13,0,10*ROW('Hygiene Data'!G185))="","",OFFSET('Hygiene Data'!$G$13,0,10*ROW('Hygiene Data'!G185)))</f>
        <v/>
      </c>
      <c r="EA191" s="297" t="str">
        <f ca="true">+IF(OFFSET('Hygiene Data'!$H$11,0,10*ROW('Hygiene Data'!H185))="","",OFFSET('Hygiene Data'!$H$11,0,10*ROW('Hygiene Data'!H185)))</f>
        <v/>
      </c>
      <c r="EB191" s="297" t="str">
        <f ca="true">+IF(OFFSET('Hygiene Data'!$H$12,0,10*ROW('Hygiene Data'!H185))="","",OFFSET('Hygiene Data'!$H$12,0,10*ROW('Hygiene Data'!H185)))</f>
        <v/>
      </c>
      <c r="EC191" s="297" t="str">
        <f ca="true">+IF(OFFSET('Hygiene Data'!$H$13,0,10*ROW('Hygiene Data'!H185))="","",OFFSET('Hygiene Data'!$H$13,0,10*ROW('Hygiene Data'!H185)))</f>
        <v/>
      </c>
      <c r="ED191" s="297" t="str">
        <f ca="true">+IF(OFFSET('Hygiene Data'!$I$11,0,10*ROW('Hygiene Data'!I185))="","",OFFSET('Hygiene Data'!$I$11,0,10*ROW('Hygiene Data'!I185)))</f>
        <v/>
      </c>
      <c r="EE191" s="297" t="str">
        <f ca="true">+IF(OFFSET('Hygiene Data'!$I$12,0,10*ROW('Hygiene Data'!I185))="","",OFFSET('Hygiene Data'!$I$12,0,10*ROW('Hygiene Data'!I185)))</f>
        <v/>
      </c>
      <c r="EF191" s="297"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53"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97"/>
      <c r="BS192" s="297" t="str">
        <f ca="true">+IF(OFFSET('Water Data'!$D$27,0,10*ROW('Water Data'!D186))="","",OFFSET('Water Data'!$D$27,0,10*ROW('Water Data'!D186)))</f>
        <v/>
      </c>
      <c r="BT192" s="297" t="str">
        <f ca="true">+IF(OFFSET('Water Data'!$D$28,0,10*ROW('Water Data'!D186))="","",OFFSET('Water Data'!$D$28,0,10*ROW('Water Data'!D186)))</f>
        <v/>
      </c>
      <c r="BU192" s="297" t="str">
        <f ca="true">+IF(OFFSET('Water Data'!$D$29,0,10*ROW('Water Data'!D186))="","",OFFSET('Water Data'!$D$29,0,10*ROW('Water Data'!D186)))</f>
        <v/>
      </c>
      <c r="BV192" s="297" t="str">
        <f ca="true">+IF(OFFSET('Water Data'!$E$27,0,10*ROW('Water Data'!E186))="","",OFFSET('Water Data'!$E$27,0,10*ROW('Water Data'!E186)))</f>
        <v/>
      </c>
      <c r="BW192" s="297" t="str">
        <f ca="true">+IF(OFFSET('Water Data'!$E$28,0,10*ROW('Water Data'!E186))="","",OFFSET('Water Data'!$E$28,0,10*ROW('Water Data'!E186)))</f>
        <v/>
      </c>
      <c r="BX192" s="297" t="str">
        <f ca="true">+IF(OFFSET('Water Data'!$E$29,0,10*ROW('Water Data'!E186))="","",OFFSET('Water Data'!$E$29,0,10*ROW('Water Data'!E186)))</f>
        <v/>
      </c>
      <c r="BY192" s="297" t="str">
        <f ca="true">+IF(OFFSET('Water Data'!$F$27,0,10*ROW('Water Data'!F186))="","",OFFSET('Water Data'!$F$27,0,10*ROW('Water Data'!F186)))</f>
        <v/>
      </c>
      <c r="BZ192" s="297" t="str">
        <f ca="true">+IF(OFFSET('Water Data'!$F$28,0,10*ROW('Water Data'!F186))="","",OFFSET('Water Data'!$F$28,0,10*ROW('Water Data'!F186)))</f>
        <v/>
      </c>
      <c r="CA192" s="297" t="str">
        <f ca="true">+IF(OFFSET('Water Data'!$F$29,0,10*ROW('Water Data'!F186))="","",OFFSET('Water Data'!$F$29,0,10*ROW('Water Data'!F186)))</f>
        <v/>
      </c>
      <c r="CB192" s="297" t="str">
        <f ca="true">+IF(OFFSET('Water Data'!$G$27,0,10*ROW('Water Data'!G186))="","",OFFSET('Water Data'!$G$27,0,10*ROW('Water Data'!G186)))</f>
        <v/>
      </c>
      <c r="CC192" s="297" t="str">
        <f ca="true">+IF(OFFSET('Water Data'!$G$28,0,10*ROW('Water Data'!G186))="","",OFFSET('Water Data'!$G$28,0,10*ROW('Water Data'!G186)))</f>
        <v/>
      </c>
      <c r="CD192" s="297" t="str">
        <f ca="true">+IF(OFFSET('Water Data'!$G$29,0,10*ROW('Water Data'!G186))="","",OFFSET('Water Data'!$G$29,0,10*ROW('Water Data'!G186)))</f>
        <v/>
      </c>
      <c r="CE192" s="297" t="str">
        <f ca="true">+IF(OFFSET('Water Data'!$H$27,0,10*ROW('Water Data'!H186))="","",OFFSET('Water Data'!$H$27,0,10*ROW('Water Data'!H186)))</f>
        <v/>
      </c>
      <c r="CF192" s="297" t="str">
        <f ca="true">+IF(OFFSET('Water Data'!$H$28,0,10*ROW('Water Data'!H186))="","",OFFSET('Water Data'!$H$28,0,10*ROW('Water Data'!H186)))</f>
        <v/>
      </c>
      <c r="CG192" s="297" t="str">
        <f ca="true">+IF(OFFSET('Water Data'!$H$29,0,10*ROW('Water Data'!H186))="","",OFFSET('Water Data'!$H$29,0,10*ROW('Water Data'!H186)))</f>
        <v/>
      </c>
      <c r="CH192" s="297" t="str">
        <f ca="true">+IF(OFFSET('Water Data'!$I$27,0,10*ROW('Water Data'!I186))="","",OFFSET('Water Data'!$I$27,0,10*ROW('Water Data'!I186)))</f>
        <v/>
      </c>
      <c r="CI192" s="297" t="str">
        <f ca="true">+IF(OFFSET('Water Data'!$I$28,0,10*ROW('Water Data'!I186))="","",OFFSET('Water Data'!$I$28,0,10*ROW('Water Data'!I186)))</f>
        <v/>
      </c>
      <c r="CJ192" s="297" t="str">
        <f ca="true">+IF(OFFSET('Water Data'!$I$29,0,10*ROW('Water Data'!I186))="","",OFFSET('Water Data'!$I$29,0,10*ROW('Water Data'!I186)))</f>
        <v/>
      </c>
      <c r="CK192" s="297" t="str">
        <f ca="true">+IF(OFFSET('Sanitation Data'!$D$28,0,10*ROW('Sanitation Data'!D186))="","",OFFSET('Sanitation Data'!$D$28,0,10*ROW('Sanitation Data'!D186)))</f>
        <v/>
      </c>
      <c r="CL192" s="297" t="str">
        <f ca="true">+IF(OFFSET('Sanitation Data'!$D$29,0,10*ROW('Sanitation Data'!D186))="","",OFFSET('Sanitation Data'!$D$29,0,10*ROW('Sanitation Data'!D186)))</f>
        <v/>
      </c>
      <c r="CM192" s="297" t="str">
        <f ca="true">+IF(OFFSET('Sanitation Data'!$D$30,0,10*ROW('Sanitation Data'!D186))="","",OFFSET('Sanitation Data'!$D$30,0,10*ROW('Sanitation Data'!D186)))</f>
        <v/>
      </c>
      <c r="CN192" s="297" t="str">
        <f ca="true">+IF(OFFSET('Sanitation Data'!$D$31,0,10*ROW('Sanitation Data'!D186))="","",OFFSET('Sanitation Data'!$D$31,0,10*ROW('Sanitation Data'!D186)))</f>
        <v/>
      </c>
      <c r="CO192" s="297" t="str">
        <f ca="true">+IF(OFFSET('Sanitation Data'!$D$32,0,10*ROW('Sanitation Data'!D186))="","",OFFSET('Sanitation Data'!$D$32,0,10*ROW('Sanitation Data'!D186)))</f>
        <v/>
      </c>
      <c r="CP192" s="297" t="str">
        <f ca="true">+IF(OFFSET('Sanitation Data'!$E$28,0,10*ROW('Sanitation Data'!E186))="","",OFFSET('Sanitation Data'!$E$28,0,10*ROW('Sanitation Data'!E186)))</f>
        <v/>
      </c>
      <c r="CQ192" s="297" t="str">
        <f ca="true">+IF(OFFSET('Sanitation Data'!$E$29,0,10*ROW('Sanitation Data'!E186))="","",OFFSET('Sanitation Data'!$E$29,0,10*ROW('Sanitation Data'!E186)))</f>
        <v/>
      </c>
      <c r="CR192" s="297" t="str">
        <f ca="true">+IF(OFFSET('Sanitation Data'!$E$30,0,10*ROW('Sanitation Data'!E186))="","",OFFSET('Sanitation Data'!$E$30,0,10*ROW('Sanitation Data'!E186)))</f>
        <v/>
      </c>
      <c r="CS192" s="297" t="str">
        <f ca="true">+IF(OFFSET('Sanitation Data'!$E$31,0,10*ROW('Sanitation Data'!E186))="","",OFFSET('Sanitation Data'!$E$31,0,10*ROW('Sanitation Data'!E186)))</f>
        <v/>
      </c>
      <c r="CT192" s="297" t="str">
        <f ca="true">+IF(OFFSET('Sanitation Data'!$E$32,0,10*ROW('Sanitation Data'!E186))="","",OFFSET('Sanitation Data'!$E$32,0,10*ROW('Sanitation Data'!E186)))</f>
        <v/>
      </c>
      <c r="CU192" s="297" t="str">
        <f ca="true">+IF(OFFSET('Sanitation Data'!$F$28,0,10*ROW('Sanitation Data'!F186))="","",OFFSET('Sanitation Data'!$F$28,0,10*ROW('Sanitation Data'!F186)))</f>
        <v/>
      </c>
      <c r="CV192" s="297" t="str">
        <f ca="true">+IF(OFFSET('Sanitation Data'!$F$29,0,10*ROW('Sanitation Data'!F186))="","",OFFSET('Sanitation Data'!$F$29,0,10*ROW('Sanitation Data'!F186)))</f>
        <v/>
      </c>
      <c r="CW192" s="297" t="str">
        <f ca="true">+IF(OFFSET('Sanitation Data'!$F$30,0,10*ROW('Sanitation Data'!F186))="","",OFFSET('Sanitation Data'!$F$30,0,10*ROW('Sanitation Data'!F186)))</f>
        <v/>
      </c>
      <c r="CX192" s="297" t="str">
        <f ca="true">+IF(OFFSET('Sanitation Data'!$F$31,0,10*ROW('Sanitation Data'!F186))="","",OFFSET('Sanitation Data'!$F$31,0,10*ROW('Sanitation Data'!F186)))</f>
        <v/>
      </c>
      <c r="CY192" s="297" t="str">
        <f ca="true">+IF(OFFSET('Sanitation Data'!$F$32,0,10*ROW('Sanitation Data'!F186))="","",OFFSET('Sanitation Data'!$F$32,0,10*ROW('Sanitation Data'!F186)))</f>
        <v/>
      </c>
      <c r="CZ192" s="297" t="str">
        <f ca="true">+IF(OFFSET('Sanitation Data'!$G$28,0,10*ROW('Sanitation Data'!G186))="","",OFFSET('Sanitation Data'!$G$28,0,10*ROW('Sanitation Data'!G186)))</f>
        <v/>
      </c>
      <c r="DA192" s="297" t="str">
        <f ca="true">+IF(OFFSET('Sanitation Data'!$G$29,0,10*ROW('Sanitation Data'!G186))="","",OFFSET('Sanitation Data'!$G$29,0,10*ROW('Sanitation Data'!G186)))</f>
        <v/>
      </c>
      <c r="DB192" s="297" t="str">
        <f ca="true">+IF(OFFSET('Sanitation Data'!$G$30,0,10*ROW('Sanitation Data'!G186))="","",OFFSET('Sanitation Data'!$G$30,0,10*ROW('Sanitation Data'!G186)))</f>
        <v/>
      </c>
      <c r="DC192" s="297" t="str">
        <f ca="true">+IF(OFFSET('Sanitation Data'!$G$31,0,10*ROW('Sanitation Data'!G186))="","",OFFSET('Sanitation Data'!$G$31,0,10*ROW('Sanitation Data'!G186)))</f>
        <v/>
      </c>
      <c r="DD192" s="297" t="str">
        <f ca="true">+IF(OFFSET('Sanitation Data'!$G$32,0,10*ROW('Sanitation Data'!G186))="","",OFFSET('Sanitation Data'!$G$32,0,10*ROW('Sanitation Data'!G186)))</f>
        <v/>
      </c>
      <c r="DE192" s="297" t="str">
        <f ca="true">+IF(OFFSET('Sanitation Data'!$H$28,0,10*ROW('Sanitation Data'!H186))="","",OFFSET('Sanitation Data'!$H$28,0,10*ROW('Sanitation Data'!H186)))</f>
        <v/>
      </c>
      <c r="DF192" s="297" t="str">
        <f ca="true">+IF(OFFSET('Sanitation Data'!$H$29,0,10*ROW('Sanitation Data'!H186))="","",OFFSET('Sanitation Data'!$H$29,0,10*ROW('Sanitation Data'!H186)))</f>
        <v/>
      </c>
      <c r="DG192" s="297" t="str">
        <f ca="true">+IF(OFFSET('Sanitation Data'!$H$30,0,10*ROW('Sanitation Data'!H186))="","",OFFSET('Sanitation Data'!$H$30,0,10*ROW('Sanitation Data'!H186)))</f>
        <v/>
      </c>
      <c r="DH192" s="297" t="str">
        <f ca="true">+IF(OFFSET('Sanitation Data'!$H$31,0,10*ROW('Sanitation Data'!H186))="","",OFFSET('Sanitation Data'!$H$31,0,10*ROW('Sanitation Data'!H186)))</f>
        <v/>
      </c>
      <c r="DI192" s="297" t="str">
        <f ca="true">+IF(OFFSET('Sanitation Data'!$H$32,0,10*ROW('Sanitation Data'!H186))="","",OFFSET('Sanitation Data'!$H$32,0,10*ROW('Sanitation Data'!H186)))</f>
        <v/>
      </c>
      <c r="DJ192" s="297" t="str">
        <f ca="true">+IF(OFFSET('Sanitation Data'!$I$28,0,10*ROW('Sanitation Data'!I186))="","",OFFSET('Sanitation Data'!$I$28,0,10*ROW('Sanitation Data'!I186)))</f>
        <v/>
      </c>
      <c r="DK192" s="297" t="str">
        <f ca="true">+IF(OFFSET('Sanitation Data'!$I$29,0,10*ROW('Sanitation Data'!I186))="","",OFFSET('Sanitation Data'!$I$29,0,10*ROW('Sanitation Data'!I186)))</f>
        <v/>
      </c>
      <c r="DL192" s="297" t="str">
        <f ca="true">+IF(OFFSET('Sanitation Data'!$I$30,0,10*ROW('Sanitation Data'!I186))="","",OFFSET('Sanitation Data'!$I$30,0,10*ROW('Sanitation Data'!I186)))</f>
        <v/>
      </c>
      <c r="DM192" s="297" t="str">
        <f ca="true">+IF(OFFSET('Sanitation Data'!$I$31,0,10*ROW('Sanitation Data'!I186))="","",OFFSET('Sanitation Data'!$I$31,0,10*ROW('Sanitation Data'!I186)))</f>
        <v/>
      </c>
      <c r="DN192" s="297" t="str">
        <f ca="true">+IF(OFFSET('Sanitation Data'!$I$32,0,10*ROW('Sanitation Data'!I186))="","",OFFSET('Sanitation Data'!$I$32,0,10*ROW('Sanitation Data'!I186)))</f>
        <v/>
      </c>
      <c r="DO192" s="297" t="str">
        <f ca="true">+IF(OFFSET('Hygiene Data'!$D$11,0,10*ROW('Hygiene Data'!D186))="","",OFFSET('Hygiene Data'!$D$11,0,10*ROW('Hygiene Data'!D186)))</f>
        <v/>
      </c>
      <c r="DP192" s="297" t="str">
        <f ca="true">+IF(OFFSET('Hygiene Data'!$D$12,0,10*ROW('Hygiene Data'!D186))="","",OFFSET('Hygiene Data'!$D$12,0,10*ROW('Hygiene Data'!D186)))</f>
        <v/>
      </c>
      <c r="DQ192" s="297" t="str">
        <f ca="true">+IF(OFFSET('Hygiene Data'!$D$13,0,10*ROW('Hygiene Data'!D186))="","",OFFSET('Hygiene Data'!$D$13,0,10*ROW('Hygiene Data'!D186)))</f>
        <v/>
      </c>
      <c r="DR192" s="297" t="str">
        <f ca="true">+IF(OFFSET('Hygiene Data'!$E$11,0,10*ROW('Hygiene Data'!E186))="","",OFFSET('Hygiene Data'!$E$11,0,10*ROW('Hygiene Data'!E186)))</f>
        <v/>
      </c>
      <c r="DS192" s="297" t="str">
        <f ca="true">+IF(OFFSET('Hygiene Data'!$E$12,0,10*ROW('Hygiene Data'!E186))="","",OFFSET('Hygiene Data'!$E$12,0,10*ROW('Hygiene Data'!E186)))</f>
        <v/>
      </c>
      <c r="DT192" s="297" t="str">
        <f ca="true">+IF(OFFSET('Hygiene Data'!$E$13,0,10*ROW('Hygiene Data'!E186))="","",OFFSET('Hygiene Data'!$E$13,0,10*ROW('Hygiene Data'!E186)))</f>
        <v/>
      </c>
      <c r="DU192" s="297" t="str">
        <f ca="true">+IF(OFFSET('Hygiene Data'!$F$11,0,10*ROW('Hygiene Data'!F186))="","",OFFSET('Hygiene Data'!$F$11,0,10*ROW('Hygiene Data'!F186)))</f>
        <v/>
      </c>
      <c r="DV192" s="297" t="str">
        <f ca="true">+IF(OFFSET('Hygiene Data'!$F$12,0,10*ROW('Hygiene Data'!F186))="","",OFFSET('Hygiene Data'!$F$12,0,10*ROW('Hygiene Data'!F186)))</f>
        <v/>
      </c>
      <c r="DW192" s="297" t="str">
        <f ca="true">+IF(OFFSET('Hygiene Data'!$F$13,0,10*ROW('Hygiene Data'!F186))="","",OFFSET('Hygiene Data'!$F$13,0,10*ROW('Hygiene Data'!F186)))</f>
        <v/>
      </c>
      <c r="DX192" s="297" t="str">
        <f ca="true">+IF(OFFSET('Hygiene Data'!$G$11,0,10*ROW('Hygiene Data'!G186))="","",OFFSET('Hygiene Data'!$G$11,0,10*ROW('Hygiene Data'!G186)))</f>
        <v/>
      </c>
      <c r="DY192" s="297" t="str">
        <f ca="true">+IF(OFFSET('Hygiene Data'!$G$12,0,10*ROW('Hygiene Data'!G186))="","",OFFSET('Hygiene Data'!$G$12,0,10*ROW('Hygiene Data'!G186)))</f>
        <v/>
      </c>
      <c r="DZ192" s="297" t="str">
        <f ca="true">+IF(OFFSET('Hygiene Data'!$G$13,0,10*ROW('Hygiene Data'!G186))="","",OFFSET('Hygiene Data'!$G$13,0,10*ROW('Hygiene Data'!G186)))</f>
        <v/>
      </c>
      <c r="EA192" s="297" t="str">
        <f ca="true">+IF(OFFSET('Hygiene Data'!$H$11,0,10*ROW('Hygiene Data'!H186))="","",OFFSET('Hygiene Data'!$H$11,0,10*ROW('Hygiene Data'!H186)))</f>
        <v/>
      </c>
      <c r="EB192" s="297" t="str">
        <f ca="true">+IF(OFFSET('Hygiene Data'!$H$12,0,10*ROW('Hygiene Data'!H186))="","",OFFSET('Hygiene Data'!$H$12,0,10*ROW('Hygiene Data'!H186)))</f>
        <v/>
      </c>
      <c r="EC192" s="297" t="str">
        <f ca="true">+IF(OFFSET('Hygiene Data'!$H$13,0,10*ROW('Hygiene Data'!H186))="","",OFFSET('Hygiene Data'!$H$13,0,10*ROW('Hygiene Data'!H186)))</f>
        <v/>
      </c>
      <c r="ED192" s="297" t="str">
        <f ca="true">+IF(OFFSET('Hygiene Data'!$I$11,0,10*ROW('Hygiene Data'!I186))="","",OFFSET('Hygiene Data'!$I$11,0,10*ROW('Hygiene Data'!I186)))</f>
        <v/>
      </c>
      <c r="EE192" s="297" t="str">
        <f ca="true">+IF(OFFSET('Hygiene Data'!$I$12,0,10*ROW('Hygiene Data'!I186))="","",OFFSET('Hygiene Data'!$I$12,0,10*ROW('Hygiene Data'!I186)))</f>
        <v/>
      </c>
      <c r="EF192" s="297"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53"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97"/>
      <c r="BS193" s="297" t="str">
        <f ca="true">+IF(OFFSET('Water Data'!$D$27,0,10*ROW('Water Data'!D187))="","",OFFSET('Water Data'!$D$27,0,10*ROW('Water Data'!D187)))</f>
        <v/>
      </c>
      <c r="BT193" s="297" t="str">
        <f ca="true">+IF(OFFSET('Water Data'!$D$28,0,10*ROW('Water Data'!D187))="","",OFFSET('Water Data'!$D$28,0,10*ROW('Water Data'!D187)))</f>
        <v/>
      </c>
      <c r="BU193" s="297" t="str">
        <f ca="true">+IF(OFFSET('Water Data'!$D$29,0,10*ROW('Water Data'!D187))="","",OFFSET('Water Data'!$D$29,0,10*ROW('Water Data'!D187)))</f>
        <v/>
      </c>
      <c r="BV193" s="297" t="str">
        <f ca="true">+IF(OFFSET('Water Data'!$E$27,0,10*ROW('Water Data'!E187))="","",OFFSET('Water Data'!$E$27,0,10*ROW('Water Data'!E187)))</f>
        <v/>
      </c>
      <c r="BW193" s="297" t="str">
        <f ca="true">+IF(OFFSET('Water Data'!$E$28,0,10*ROW('Water Data'!E187))="","",OFFSET('Water Data'!$E$28,0,10*ROW('Water Data'!E187)))</f>
        <v/>
      </c>
      <c r="BX193" s="297" t="str">
        <f ca="true">+IF(OFFSET('Water Data'!$E$29,0,10*ROW('Water Data'!E187))="","",OFFSET('Water Data'!$E$29,0,10*ROW('Water Data'!E187)))</f>
        <v/>
      </c>
      <c r="BY193" s="297" t="str">
        <f ca="true">+IF(OFFSET('Water Data'!$F$27,0,10*ROW('Water Data'!F187))="","",OFFSET('Water Data'!$F$27,0,10*ROW('Water Data'!F187)))</f>
        <v/>
      </c>
      <c r="BZ193" s="297" t="str">
        <f ca="true">+IF(OFFSET('Water Data'!$F$28,0,10*ROW('Water Data'!F187))="","",OFFSET('Water Data'!$F$28,0,10*ROW('Water Data'!F187)))</f>
        <v/>
      </c>
      <c r="CA193" s="297" t="str">
        <f ca="true">+IF(OFFSET('Water Data'!$F$29,0,10*ROW('Water Data'!F187))="","",OFFSET('Water Data'!$F$29,0,10*ROW('Water Data'!F187)))</f>
        <v/>
      </c>
      <c r="CB193" s="297" t="str">
        <f ca="true">+IF(OFFSET('Water Data'!$G$27,0,10*ROW('Water Data'!G187))="","",OFFSET('Water Data'!$G$27,0,10*ROW('Water Data'!G187)))</f>
        <v/>
      </c>
      <c r="CC193" s="297" t="str">
        <f ca="true">+IF(OFFSET('Water Data'!$G$28,0,10*ROW('Water Data'!G187))="","",OFFSET('Water Data'!$G$28,0,10*ROW('Water Data'!G187)))</f>
        <v/>
      </c>
      <c r="CD193" s="297" t="str">
        <f ca="true">+IF(OFFSET('Water Data'!$G$29,0,10*ROW('Water Data'!G187))="","",OFFSET('Water Data'!$G$29,0,10*ROW('Water Data'!G187)))</f>
        <v/>
      </c>
      <c r="CE193" s="297" t="str">
        <f ca="true">+IF(OFFSET('Water Data'!$H$27,0,10*ROW('Water Data'!H187))="","",OFFSET('Water Data'!$H$27,0,10*ROW('Water Data'!H187)))</f>
        <v/>
      </c>
      <c r="CF193" s="297" t="str">
        <f ca="true">+IF(OFFSET('Water Data'!$H$28,0,10*ROW('Water Data'!H187))="","",OFFSET('Water Data'!$H$28,0,10*ROW('Water Data'!H187)))</f>
        <v/>
      </c>
      <c r="CG193" s="297" t="str">
        <f ca="true">+IF(OFFSET('Water Data'!$H$29,0,10*ROW('Water Data'!H187))="","",OFFSET('Water Data'!$H$29,0,10*ROW('Water Data'!H187)))</f>
        <v/>
      </c>
      <c r="CH193" s="297" t="str">
        <f ca="true">+IF(OFFSET('Water Data'!$I$27,0,10*ROW('Water Data'!I187))="","",OFFSET('Water Data'!$I$27,0,10*ROW('Water Data'!I187)))</f>
        <v/>
      </c>
      <c r="CI193" s="297" t="str">
        <f ca="true">+IF(OFFSET('Water Data'!$I$28,0,10*ROW('Water Data'!I187))="","",OFFSET('Water Data'!$I$28,0,10*ROW('Water Data'!I187)))</f>
        <v/>
      </c>
      <c r="CJ193" s="297" t="str">
        <f ca="true">+IF(OFFSET('Water Data'!$I$29,0,10*ROW('Water Data'!I187))="","",OFFSET('Water Data'!$I$29,0,10*ROW('Water Data'!I187)))</f>
        <v/>
      </c>
      <c r="CK193" s="297" t="str">
        <f ca="true">+IF(OFFSET('Sanitation Data'!$D$28,0,10*ROW('Sanitation Data'!D187))="","",OFFSET('Sanitation Data'!$D$28,0,10*ROW('Sanitation Data'!D187)))</f>
        <v/>
      </c>
      <c r="CL193" s="297" t="str">
        <f ca="true">+IF(OFFSET('Sanitation Data'!$D$29,0,10*ROW('Sanitation Data'!D187))="","",OFFSET('Sanitation Data'!$D$29,0,10*ROW('Sanitation Data'!D187)))</f>
        <v/>
      </c>
      <c r="CM193" s="297" t="str">
        <f ca="true">+IF(OFFSET('Sanitation Data'!$D$30,0,10*ROW('Sanitation Data'!D187))="","",OFFSET('Sanitation Data'!$D$30,0,10*ROW('Sanitation Data'!D187)))</f>
        <v/>
      </c>
      <c r="CN193" s="297" t="str">
        <f ca="true">+IF(OFFSET('Sanitation Data'!$D$31,0,10*ROW('Sanitation Data'!D187))="","",OFFSET('Sanitation Data'!$D$31,0,10*ROW('Sanitation Data'!D187)))</f>
        <v/>
      </c>
      <c r="CO193" s="297" t="str">
        <f ca="true">+IF(OFFSET('Sanitation Data'!$D$32,0,10*ROW('Sanitation Data'!D187))="","",OFFSET('Sanitation Data'!$D$32,0,10*ROW('Sanitation Data'!D187)))</f>
        <v/>
      </c>
      <c r="CP193" s="297" t="str">
        <f ca="true">+IF(OFFSET('Sanitation Data'!$E$28,0,10*ROW('Sanitation Data'!E187))="","",OFFSET('Sanitation Data'!$E$28,0,10*ROW('Sanitation Data'!E187)))</f>
        <v/>
      </c>
      <c r="CQ193" s="297" t="str">
        <f ca="true">+IF(OFFSET('Sanitation Data'!$E$29,0,10*ROW('Sanitation Data'!E187))="","",OFFSET('Sanitation Data'!$E$29,0,10*ROW('Sanitation Data'!E187)))</f>
        <v/>
      </c>
      <c r="CR193" s="297" t="str">
        <f ca="true">+IF(OFFSET('Sanitation Data'!$E$30,0,10*ROW('Sanitation Data'!E187))="","",OFFSET('Sanitation Data'!$E$30,0,10*ROW('Sanitation Data'!E187)))</f>
        <v/>
      </c>
      <c r="CS193" s="297" t="str">
        <f ca="true">+IF(OFFSET('Sanitation Data'!$E$31,0,10*ROW('Sanitation Data'!E187))="","",OFFSET('Sanitation Data'!$E$31,0,10*ROW('Sanitation Data'!E187)))</f>
        <v/>
      </c>
      <c r="CT193" s="297" t="str">
        <f ca="true">+IF(OFFSET('Sanitation Data'!$E$32,0,10*ROW('Sanitation Data'!E187))="","",OFFSET('Sanitation Data'!$E$32,0,10*ROW('Sanitation Data'!E187)))</f>
        <v/>
      </c>
      <c r="CU193" s="297" t="str">
        <f ca="true">+IF(OFFSET('Sanitation Data'!$F$28,0,10*ROW('Sanitation Data'!F187))="","",OFFSET('Sanitation Data'!$F$28,0,10*ROW('Sanitation Data'!F187)))</f>
        <v/>
      </c>
      <c r="CV193" s="297" t="str">
        <f ca="true">+IF(OFFSET('Sanitation Data'!$F$29,0,10*ROW('Sanitation Data'!F187))="","",OFFSET('Sanitation Data'!$F$29,0,10*ROW('Sanitation Data'!F187)))</f>
        <v/>
      </c>
      <c r="CW193" s="297" t="str">
        <f ca="true">+IF(OFFSET('Sanitation Data'!$F$30,0,10*ROW('Sanitation Data'!F187))="","",OFFSET('Sanitation Data'!$F$30,0,10*ROW('Sanitation Data'!F187)))</f>
        <v/>
      </c>
      <c r="CX193" s="297" t="str">
        <f ca="true">+IF(OFFSET('Sanitation Data'!$F$31,0,10*ROW('Sanitation Data'!F187))="","",OFFSET('Sanitation Data'!$F$31,0,10*ROW('Sanitation Data'!F187)))</f>
        <v/>
      </c>
      <c r="CY193" s="297" t="str">
        <f ca="true">+IF(OFFSET('Sanitation Data'!$F$32,0,10*ROW('Sanitation Data'!F187))="","",OFFSET('Sanitation Data'!$F$32,0,10*ROW('Sanitation Data'!F187)))</f>
        <v/>
      </c>
      <c r="CZ193" s="297" t="str">
        <f ca="true">+IF(OFFSET('Sanitation Data'!$G$28,0,10*ROW('Sanitation Data'!G187))="","",OFFSET('Sanitation Data'!$G$28,0,10*ROW('Sanitation Data'!G187)))</f>
        <v/>
      </c>
      <c r="DA193" s="297" t="str">
        <f ca="true">+IF(OFFSET('Sanitation Data'!$G$29,0,10*ROW('Sanitation Data'!G187))="","",OFFSET('Sanitation Data'!$G$29,0,10*ROW('Sanitation Data'!G187)))</f>
        <v/>
      </c>
      <c r="DB193" s="297" t="str">
        <f ca="true">+IF(OFFSET('Sanitation Data'!$G$30,0,10*ROW('Sanitation Data'!G187))="","",OFFSET('Sanitation Data'!$G$30,0,10*ROW('Sanitation Data'!G187)))</f>
        <v/>
      </c>
      <c r="DC193" s="297" t="str">
        <f ca="true">+IF(OFFSET('Sanitation Data'!$G$31,0,10*ROW('Sanitation Data'!G187))="","",OFFSET('Sanitation Data'!$G$31,0,10*ROW('Sanitation Data'!G187)))</f>
        <v/>
      </c>
      <c r="DD193" s="297" t="str">
        <f ca="true">+IF(OFFSET('Sanitation Data'!$G$32,0,10*ROW('Sanitation Data'!G187))="","",OFFSET('Sanitation Data'!$G$32,0,10*ROW('Sanitation Data'!G187)))</f>
        <v/>
      </c>
      <c r="DE193" s="297" t="str">
        <f ca="true">+IF(OFFSET('Sanitation Data'!$H$28,0,10*ROW('Sanitation Data'!H187))="","",OFFSET('Sanitation Data'!$H$28,0,10*ROW('Sanitation Data'!H187)))</f>
        <v/>
      </c>
      <c r="DF193" s="297" t="str">
        <f ca="true">+IF(OFFSET('Sanitation Data'!$H$29,0,10*ROW('Sanitation Data'!H187))="","",OFFSET('Sanitation Data'!$H$29,0,10*ROW('Sanitation Data'!H187)))</f>
        <v/>
      </c>
      <c r="DG193" s="297" t="str">
        <f ca="true">+IF(OFFSET('Sanitation Data'!$H$30,0,10*ROW('Sanitation Data'!H187))="","",OFFSET('Sanitation Data'!$H$30,0,10*ROW('Sanitation Data'!H187)))</f>
        <v/>
      </c>
      <c r="DH193" s="297" t="str">
        <f ca="true">+IF(OFFSET('Sanitation Data'!$H$31,0,10*ROW('Sanitation Data'!H187))="","",OFFSET('Sanitation Data'!$H$31,0,10*ROW('Sanitation Data'!H187)))</f>
        <v/>
      </c>
      <c r="DI193" s="297" t="str">
        <f ca="true">+IF(OFFSET('Sanitation Data'!$H$32,0,10*ROW('Sanitation Data'!H187))="","",OFFSET('Sanitation Data'!$H$32,0,10*ROW('Sanitation Data'!H187)))</f>
        <v/>
      </c>
      <c r="DJ193" s="297" t="str">
        <f ca="true">+IF(OFFSET('Sanitation Data'!$I$28,0,10*ROW('Sanitation Data'!I187))="","",OFFSET('Sanitation Data'!$I$28,0,10*ROW('Sanitation Data'!I187)))</f>
        <v/>
      </c>
      <c r="DK193" s="297" t="str">
        <f ca="true">+IF(OFFSET('Sanitation Data'!$I$29,0,10*ROW('Sanitation Data'!I187))="","",OFFSET('Sanitation Data'!$I$29,0,10*ROW('Sanitation Data'!I187)))</f>
        <v/>
      </c>
      <c r="DL193" s="297" t="str">
        <f ca="true">+IF(OFFSET('Sanitation Data'!$I$30,0,10*ROW('Sanitation Data'!I187))="","",OFFSET('Sanitation Data'!$I$30,0,10*ROW('Sanitation Data'!I187)))</f>
        <v/>
      </c>
      <c r="DM193" s="297" t="str">
        <f ca="true">+IF(OFFSET('Sanitation Data'!$I$31,0,10*ROW('Sanitation Data'!I187))="","",OFFSET('Sanitation Data'!$I$31,0,10*ROW('Sanitation Data'!I187)))</f>
        <v/>
      </c>
      <c r="DN193" s="297" t="str">
        <f ca="true">+IF(OFFSET('Sanitation Data'!$I$32,0,10*ROW('Sanitation Data'!I187))="","",OFFSET('Sanitation Data'!$I$32,0,10*ROW('Sanitation Data'!I187)))</f>
        <v/>
      </c>
      <c r="DO193" s="297" t="str">
        <f ca="true">+IF(OFFSET('Hygiene Data'!$D$11,0,10*ROW('Hygiene Data'!D187))="","",OFFSET('Hygiene Data'!$D$11,0,10*ROW('Hygiene Data'!D187)))</f>
        <v/>
      </c>
      <c r="DP193" s="297" t="str">
        <f ca="true">+IF(OFFSET('Hygiene Data'!$D$12,0,10*ROW('Hygiene Data'!D187))="","",OFFSET('Hygiene Data'!$D$12,0,10*ROW('Hygiene Data'!D187)))</f>
        <v/>
      </c>
      <c r="DQ193" s="297" t="str">
        <f ca="true">+IF(OFFSET('Hygiene Data'!$D$13,0,10*ROW('Hygiene Data'!D187))="","",OFFSET('Hygiene Data'!$D$13,0,10*ROW('Hygiene Data'!D187)))</f>
        <v/>
      </c>
      <c r="DR193" s="297" t="str">
        <f ca="true">+IF(OFFSET('Hygiene Data'!$E$11,0,10*ROW('Hygiene Data'!E187))="","",OFFSET('Hygiene Data'!$E$11,0,10*ROW('Hygiene Data'!E187)))</f>
        <v/>
      </c>
      <c r="DS193" s="297" t="str">
        <f ca="true">+IF(OFFSET('Hygiene Data'!$E$12,0,10*ROW('Hygiene Data'!E187))="","",OFFSET('Hygiene Data'!$E$12,0,10*ROW('Hygiene Data'!E187)))</f>
        <v/>
      </c>
      <c r="DT193" s="297" t="str">
        <f ca="true">+IF(OFFSET('Hygiene Data'!$E$13,0,10*ROW('Hygiene Data'!E187))="","",OFFSET('Hygiene Data'!$E$13,0,10*ROW('Hygiene Data'!E187)))</f>
        <v/>
      </c>
      <c r="DU193" s="297" t="str">
        <f ca="true">+IF(OFFSET('Hygiene Data'!$F$11,0,10*ROW('Hygiene Data'!F187))="","",OFFSET('Hygiene Data'!$F$11,0,10*ROW('Hygiene Data'!F187)))</f>
        <v/>
      </c>
      <c r="DV193" s="297" t="str">
        <f ca="true">+IF(OFFSET('Hygiene Data'!$F$12,0,10*ROW('Hygiene Data'!F187))="","",OFFSET('Hygiene Data'!$F$12,0,10*ROW('Hygiene Data'!F187)))</f>
        <v/>
      </c>
      <c r="DW193" s="297" t="str">
        <f ca="true">+IF(OFFSET('Hygiene Data'!$F$13,0,10*ROW('Hygiene Data'!F187))="","",OFFSET('Hygiene Data'!$F$13,0,10*ROW('Hygiene Data'!F187)))</f>
        <v/>
      </c>
      <c r="DX193" s="297" t="str">
        <f ca="true">+IF(OFFSET('Hygiene Data'!$G$11,0,10*ROW('Hygiene Data'!G187))="","",OFFSET('Hygiene Data'!$G$11,0,10*ROW('Hygiene Data'!G187)))</f>
        <v/>
      </c>
      <c r="DY193" s="297" t="str">
        <f ca="true">+IF(OFFSET('Hygiene Data'!$G$12,0,10*ROW('Hygiene Data'!G187))="","",OFFSET('Hygiene Data'!$G$12,0,10*ROW('Hygiene Data'!G187)))</f>
        <v/>
      </c>
      <c r="DZ193" s="297" t="str">
        <f ca="true">+IF(OFFSET('Hygiene Data'!$G$13,0,10*ROW('Hygiene Data'!G187))="","",OFFSET('Hygiene Data'!$G$13,0,10*ROW('Hygiene Data'!G187)))</f>
        <v/>
      </c>
      <c r="EA193" s="297" t="str">
        <f ca="true">+IF(OFFSET('Hygiene Data'!$H$11,0,10*ROW('Hygiene Data'!H187))="","",OFFSET('Hygiene Data'!$H$11,0,10*ROW('Hygiene Data'!H187)))</f>
        <v/>
      </c>
      <c r="EB193" s="297" t="str">
        <f ca="true">+IF(OFFSET('Hygiene Data'!$H$12,0,10*ROW('Hygiene Data'!H187))="","",OFFSET('Hygiene Data'!$H$12,0,10*ROW('Hygiene Data'!H187)))</f>
        <v/>
      </c>
      <c r="EC193" s="297" t="str">
        <f ca="true">+IF(OFFSET('Hygiene Data'!$H$13,0,10*ROW('Hygiene Data'!H187))="","",OFFSET('Hygiene Data'!$H$13,0,10*ROW('Hygiene Data'!H187)))</f>
        <v/>
      </c>
      <c r="ED193" s="297" t="str">
        <f ca="true">+IF(OFFSET('Hygiene Data'!$I$11,0,10*ROW('Hygiene Data'!I187))="","",OFFSET('Hygiene Data'!$I$11,0,10*ROW('Hygiene Data'!I187)))</f>
        <v/>
      </c>
      <c r="EE193" s="297" t="str">
        <f ca="true">+IF(OFFSET('Hygiene Data'!$I$12,0,10*ROW('Hygiene Data'!I187))="","",OFFSET('Hygiene Data'!$I$12,0,10*ROW('Hygiene Data'!I187)))</f>
        <v/>
      </c>
      <c r="EF193" s="297"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53"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97"/>
      <c r="BS194" s="297" t="str">
        <f ca="true">+IF(OFFSET('Water Data'!$D$27,0,10*ROW('Water Data'!D188))="","",OFFSET('Water Data'!$D$27,0,10*ROW('Water Data'!D188)))</f>
        <v/>
      </c>
      <c r="BT194" s="297" t="str">
        <f ca="true">+IF(OFFSET('Water Data'!$D$28,0,10*ROW('Water Data'!D188))="","",OFFSET('Water Data'!$D$28,0,10*ROW('Water Data'!D188)))</f>
        <v/>
      </c>
      <c r="BU194" s="297" t="str">
        <f ca="true">+IF(OFFSET('Water Data'!$D$29,0,10*ROW('Water Data'!D188))="","",OFFSET('Water Data'!$D$29,0,10*ROW('Water Data'!D188)))</f>
        <v/>
      </c>
      <c r="BV194" s="297" t="str">
        <f ca="true">+IF(OFFSET('Water Data'!$E$27,0,10*ROW('Water Data'!E188))="","",OFFSET('Water Data'!$E$27,0,10*ROW('Water Data'!E188)))</f>
        <v/>
      </c>
      <c r="BW194" s="297" t="str">
        <f ca="true">+IF(OFFSET('Water Data'!$E$28,0,10*ROW('Water Data'!E188))="","",OFFSET('Water Data'!$E$28,0,10*ROW('Water Data'!E188)))</f>
        <v/>
      </c>
      <c r="BX194" s="297" t="str">
        <f ca="true">+IF(OFFSET('Water Data'!$E$29,0,10*ROW('Water Data'!E188))="","",OFFSET('Water Data'!$E$29,0,10*ROW('Water Data'!E188)))</f>
        <v/>
      </c>
      <c r="BY194" s="297" t="str">
        <f ca="true">+IF(OFFSET('Water Data'!$F$27,0,10*ROW('Water Data'!F188))="","",OFFSET('Water Data'!$F$27,0,10*ROW('Water Data'!F188)))</f>
        <v/>
      </c>
      <c r="BZ194" s="297" t="str">
        <f ca="true">+IF(OFFSET('Water Data'!$F$28,0,10*ROW('Water Data'!F188))="","",OFFSET('Water Data'!$F$28,0,10*ROW('Water Data'!F188)))</f>
        <v/>
      </c>
      <c r="CA194" s="297" t="str">
        <f ca="true">+IF(OFFSET('Water Data'!$F$29,0,10*ROW('Water Data'!F188))="","",OFFSET('Water Data'!$F$29,0,10*ROW('Water Data'!F188)))</f>
        <v/>
      </c>
      <c r="CB194" s="297" t="str">
        <f ca="true">+IF(OFFSET('Water Data'!$G$27,0,10*ROW('Water Data'!G188))="","",OFFSET('Water Data'!$G$27,0,10*ROW('Water Data'!G188)))</f>
        <v/>
      </c>
      <c r="CC194" s="297" t="str">
        <f ca="true">+IF(OFFSET('Water Data'!$G$28,0,10*ROW('Water Data'!G188))="","",OFFSET('Water Data'!$G$28,0,10*ROW('Water Data'!G188)))</f>
        <v/>
      </c>
      <c r="CD194" s="297" t="str">
        <f ca="true">+IF(OFFSET('Water Data'!$G$29,0,10*ROW('Water Data'!G188))="","",OFFSET('Water Data'!$G$29,0,10*ROW('Water Data'!G188)))</f>
        <v/>
      </c>
      <c r="CE194" s="297" t="str">
        <f ca="true">+IF(OFFSET('Water Data'!$H$27,0,10*ROW('Water Data'!H188))="","",OFFSET('Water Data'!$H$27,0,10*ROW('Water Data'!H188)))</f>
        <v/>
      </c>
      <c r="CF194" s="297" t="str">
        <f ca="true">+IF(OFFSET('Water Data'!$H$28,0,10*ROW('Water Data'!H188))="","",OFFSET('Water Data'!$H$28,0,10*ROW('Water Data'!H188)))</f>
        <v/>
      </c>
      <c r="CG194" s="297" t="str">
        <f ca="true">+IF(OFFSET('Water Data'!$H$29,0,10*ROW('Water Data'!H188))="","",OFFSET('Water Data'!$H$29,0,10*ROW('Water Data'!H188)))</f>
        <v/>
      </c>
      <c r="CH194" s="297" t="str">
        <f ca="true">+IF(OFFSET('Water Data'!$I$27,0,10*ROW('Water Data'!I188))="","",OFFSET('Water Data'!$I$27,0,10*ROW('Water Data'!I188)))</f>
        <v/>
      </c>
      <c r="CI194" s="297" t="str">
        <f ca="true">+IF(OFFSET('Water Data'!$I$28,0,10*ROW('Water Data'!I188))="","",OFFSET('Water Data'!$I$28,0,10*ROW('Water Data'!I188)))</f>
        <v/>
      </c>
      <c r="CJ194" s="297" t="str">
        <f ca="true">+IF(OFFSET('Water Data'!$I$29,0,10*ROW('Water Data'!I188))="","",OFFSET('Water Data'!$I$29,0,10*ROW('Water Data'!I188)))</f>
        <v/>
      </c>
      <c r="CK194" s="297" t="str">
        <f ca="true">+IF(OFFSET('Sanitation Data'!$D$28,0,10*ROW('Sanitation Data'!D188))="","",OFFSET('Sanitation Data'!$D$28,0,10*ROW('Sanitation Data'!D188)))</f>
        <v/>
      </c>
      <c r="CL194" s="297" t="str">
        <f ca="true">+IF(OFFSET('Sanitation Data'!$D$29,0,10*ROW('Sanitation Data'!D188))="","",OFFSET('Sanitation Data'!$D$29,0,10*ROW('Sanitation Data'!D188)))</f>
        <v/>
      </c>
      <c r="CM194" s="297" t="str">
        <f ca="true">+IF(OFFSET('Sanitation Data'!$D$30,0,10*ROW('Sanitation Data'!D188))="","",OFFSET('Sanitation Data'!$D$30,0,10*ROW('Sanitation Data'!D188)))</f>
        <v/>
      </c>
      <c r="CN194" s="297" t="str">
        <f ca="true">+IF(OFFSET('Sanitation Data'!$D$31,0,10*ROW('Sanitation Data'!D188))="","",OFFSET('Sanitation Data'!$D$31,0,10*ROW('Sanitation Data'!D188)))</f>
        <v/>
      </c>
      <c r="CO194" s="297" t="str">
        <f ca="true">+IF(OFFSET('Sanitation Data'!$D$32,0,10*ROW('Sanitation Data'!D188))="","",OFFSET('Sanitation Data'!$D$32,0,10*ROW('Sanitation Data'!D188)))</f>
        <v/>
      </c>
      <c r="CP194" s="297" t="str">
        <f ca="true">+IF(OFFSET('Sanitation Data'!$E$28,0,10*ROW('Sanitation Data'!E188))="","",OFFSET('Sanitation Data'!$E$28,0,10*ROW('Sanitation Data'!E188)))</f>
        <v/>
      </c>
      <c r="CQ194" s="297" t="str">
        <f ca="true">+IF(OFFSET('Sanitation Data'!$E$29,0,10*ROW('Sanitation Data'!E188))="","",OFFSET('Sanitation Data'!$E$29,0,10*ROW('Sanitation Data'!E188)))</f>
        <v/>
      </c>
      <c r="CR194" s="297" t="str">
        <f ca="true">+IF(OFFSET('Sanitation Data'!$E$30,0,10*ROW('Sanitation Data'!E188))="","",OFFSET('Sanitation Data'!$E$30,0,10*ROW('Sanitation Data'!E188)))</f>
        <v/>
      </c>
      <c r="CS194" s="297" t="str">
        <f ca="true">+IF(OFFSET('Sanitation Data'!$E$31,0,10*ROW('Sanitation Data'!E188))="","",OFFSET('Sanitation Data'!$E$31,0,10*ROW('Sanitation Data'!E188)))</f>
        <v/>
      </c>
      <c r="CT194" s="297" t="str">
        <f ca="true">+IF(OFFSET('Sanitation Data'!$E$32,0,10*ROW('Sanitation Data'!E188))="","",OFFSET('Sanitation Data'!$E$32,0,10*ROW('Sanitation Data'!E188)))</f>
        <v/>
      </c>
      <c r="CU194" s="297" t="str">
        <f ca="true">+IF(OFFSET('Sanitation Data'!$F$28,0,10*ROW('Sanitation Data'!F188))="","",OFFSET('Sanitation Data'!$F$28,0,10*ROW('Sanitation Data'!F188)))</f>
        <v/>
      </c>
      <c r="CV194" s="297" t="str">
        <f ca="true">+IF(OFFSET('Sanitation Data'!$F$29,0,10*ROW('Sanitation Data'!F188))="","",OFFSET('Sanitation Data'!$F$29,0,10*ROW('Sanitation Data'!F188)))</f>
        <v/>
      </c>
      <c r="CW194" s="297" t="str">
        <f ca="true">+IF(OFFSET('Sanitation Data'!$F$30,0,10*ROW('Sanitation Data'!F188))="","",OFFSET('Sanitation Data'!$F$30,0,10*ROW('Sanitation Data'!F188)))</f>
        <v/>
      </c>
      <c r="CX194" s="297" t="str">
        <f ca="true">+IF(OFFSET('Sanitation Data'!$F$31,0,10*ROW('Sanitation Data'!F188))="","",OFFSET('Sanitation Data'!$F$31,0,10*ROW('Sanitation Data'!F188)))</f>
        <v/>
      </c>
      <c r="CY194" s="297" t="str">
        <f ca="true">+IF(OFFSET('Sanitation Data'!$F$32,0,10*ROW('Sanitation Data'!F188))="","",OFFSET('Sanitation Data'!$F$32,0,10*ROW('Sanitation Data'!F188)))</f>
        <v/>
      </c>
      <c r="CZ194" s="297" t="str">
        <f ca="true">+IF(OFFSET('Sanitation Data'!$G$28,0,10*ROW('Sanitation Data'!G188))="","",OFFSET('Sanitation Data'!$G$28,0,10*ROW('Sanitation Data'!G188)))</f>
        <v/>
      </c>
      <c r="DA194" s="297" t="str">
        <f ca="true">+IF(OFFSET('Sanitation Data'!$G$29,0,10*ROW('Sanitation Data'!G188))="","",OFFSET('Sanitation Data'!$G$29,0,10*ROW('Sanitation Data'!G188)))</f>
        <v/>
      </c>
      <c r="DB194" s="297" t="str">
        <f ca="true">+IF(OFFSET('Sanitation Data'!$G$30,0,10*ROW('Sanitation Data'!G188))="","",OFFSET('Sanitation Data'!$G$30,0,10*ROW('Sanitation Data'!G188)))</f>
        <v/>
      </c>
      <c r="DC194" s="297" t="str">
        <f ca="true">+IF(OFFSET('Sanitation Data'!$G$31,0,10*ROW('Sanitation Data'!G188))="","",OFFSET('Sanitation Data'!$G$31,0,10*ROW('Sanitation Data'!G188)))</f>
        <v/>
      </c>
      <c r="DD194" s="297" t="str">
        <f ca="true">+IF(OFFSET('Sanitation Data'!$G$32,0,10*ROW('Sanitation Data'!G188))="","",OFFSET('Sanitation Data'!$G$32,0,10*ROW('Sanitation Data'!G188)))</f>
        <v/>
      </c>
      <c r="DE194" s="297" t="str">
        <f ca="true">+IF(OFFSET('Sanitation Data'!$H$28,0,10*ROW('Sanitation Data'!H188))="","",OFFSET('Sanitation Data'!$H$28,0,10*ROW('Sanitation Data'!H188)))</f>
        <v/>
      </c>
      <c r="DF194" s="297" t="str">
        <f ca="true">+IF(OFFSET('Sanitation Data'!$H$29,0,10*ROW('Sanitation Data'!H188))="","",OFFSET('Sanitation Data'!$H$29,0,10*ROW('Sanitation Data'!H188)))</f>
        <v/>
      </c>
      <c r="DG194" s="297" t="str">
        <f ca="true">+IF(OFFSET('Sanitation Data'!$H$30,0,10*ROW('Sanitation Data'!H188))="","",OFFSET('Sanitation Data'!$H$30,0,10*ROW('Sanitation Data'!H188)))</f>
        <v/>
      </c>
      <c r="DH194" s="297" t="str">
        <f ca="true">+IF(OFFSET('Sanitation Data'!$H$31,0,10*ROW('Sanitation Data'!H188))="","",OFFSET('Sanitation Data'!$H$31,0,10*ROW('Sanitation Data'!H188)))</f>
        <v/>
      </c>
      <c r="DI194" s="297" t="str">
        <f ca="true">+IF(OFFSET('Sanitation Data'!$H$32,0,10*ROW('Sanitation Data'!H188))="","",OFFSET('Sanitation Data'!$H$32,0,10*ROW('Sanitation Data'!H188)))</f>
        <v/>
      </c>
      <c r="DJ194" s="297" t="str">
        <f ca="true">+IF(OFFSET('Sanitation Data'!$I$28,0,10*ROW('Sanitation Data'!I188))="","",OFFSET('Sanitation Data'!$I$28,0,10*ROW('Sanitation Data'!I188)))</f>
        <v/>
      </c>
      <c r="DK194" s="297" t="str">
        <f ca="true">+IF(OFFSET('Sanitation Data'!$I$29,0,10*ROW('Sanitation Data'!I188))="","",OFFSET('Sanitation Data'!$I$29,0,10*ROW('Sanitation Data'!I188)))</f>
        <v/>
      </c>
      <c r="DL194" s="297" t="str">
        <f ca="true">+IF(OFFSET('Sanitation Data'!$I$30,0,10*ROW('Sanitation Data'!I188))="","",OFFSET('Sanitation Data'!$I$30,0,10*ROW('Sanitation Data'!I188)))</f>
        <v/>
      </c>
      <c r="DM194" s="297" t="str">
        <f ca="true">+IF(OFFSET('Sanitation Data'!$I$31,0,10*ROW('Sanitation Data'!I188))="","",OFFSET('Sanitation Data'!$I$31,0,10*ROW('Sanitation Data'!I188)))</f>
        <v/>
      </c>
      <c r="DN194" s="297" t="str">
        <f ca="true">+IF(OFFSET('Sanitation Data'!$I$32,0,10*ROW('Sanitation Data'!I188))="","",OFFSET('Sanitation Data'!$I$32,0,10*ROW('Sanitation Data'!I188)))</f>
        <v/>
      </c>
      <c r="DO194" s="297" t="str">
        <f ca="true">+IF(OFFSET('Hygiene Data'!$D$11,0,10*ROW('Hygiene Data'!D188))="","",OFFSET('Hygiene Data'!$D$11,0,10*ROW('Hygiene Data'!D188)))</f>
        <v/>
      </c>
      <c r="DP194" s="297" t="str">
        <f ca="true">+IF(OFFSET('Hygiene Data'!$D$12,0,10*ROW('Hygiene Data'!D188))="","",OFFSET('Hygiene Data'!$D$12,0,10*ROW('Hygiene Data'!D188)))</f>
        <v/>
      </c>
      <c r="DQ194" s="297" t="str">
        <f ca="true">+IF(OFFSET('Hygiene Data'!$D$13,0,10*ROW('Hygiene Data'!D188))="","",OFFSET('Hygiene Data'!$D$13,0,10*ROW('Hygiene Data'!D188)))</f>
        <v/>
      </c>
      <c r="DR194" s="297" t="str">
        <f ca="true">+IF(OFFSET('Hygiene Data'!$E$11,0,10*ROW('Hygiene Data'!E188))="","",OFFSET('Hygiene Data'!$E$11,0,10*ROW('Hygiene Data'!E188)))</f>
        <v/>
      </c>
      <c r="DS194" s="297" t="str">
        <f ca="true">+IF(OFFSET('Hygiene Data'!$E$12,0,10*ROW('Hygiene Data'!E188))="","",OFFSET('Hygiene Data'!$E$12,0,10*ROW('Hygiene Data'!E188)))</f>
        <v/>
      </c>
      <c r="DT194" s="297" t="str">
        <f ca="true">+IF(OFFSET('Hygiene Data'!$E$13,0,10*ROW('Hygiene Data'!E188))="","",OFFSET('Hygiene Data'!$E$13,0,10*ROW('Hygiene Data'!E188)))</f>
        <v/>
      </c>
      <c r="DU194" s="297" t="str">
        <f ca="true">+IF(OFFSET('Hygiene Data'!$F$11,0,10*ROW('Hygiene Data'!F188))="","",OFFSET('Hygiene Data'!$F$11,0,10*ROW('Hygiene Data'!F188)))</f>
        <v/>
      </c>
      <c r="DV194" s="297" t="str">
        <f ca="true">+IF(OFFSET('Hygiene Data'!$F$12,0,10*ROW('Hygiene Data'!F188))="","",OFFSET('Hygiene Data'!$F$12,0,10*ROW('Hygiene Data'!F188)))</f>
        <v/>
      </c>
      <c r="DW194" s="297" t="str">
        <f ca="true">+IF(OFFSET('Hygiene Data'!$F$13,0,10*ROW('Hygiene Data'!F188))="","",OFFSET('Hygiene Data'!$F$13,0,10*ROW('Hygiene Data'!F188)))</f>
        <v/>
      </c>
      <c r="DX194" s="297" t="str">
        <f ca="true">+IF(OFFSET('Hygiene Data'!$G$11,0,10*ROW('Hygiene Data'!G188))="","",OFFSET('Hygiene Data'!$G$11,0,10*ROW('Hygiene Data'!G188)))</f>
        <v/>
      </c>
      <c r="DY194" s="297" t="str">
        <f ca="true">+IF(OFFSET('Hygiene Data'!$G$12,0,10*ROW('Hygiene Data'!G188))="","",OFFSET('Hygiene Data'!$G$12,0,10*ROW('Hygiene Data'!G188)))</f>
        <v/>
      </c>
      <c r="DZ194" s="297" t="str">
        <f ca="true">+IF(OFFSET('Hygiene Data'!$G$13,0,10*ROW('Hygiene Data'!G188))="","",OFFSET('Hygiene Data'!$G$13,0,10*ROW('Hygiene Data'!G188)))</f>
        <v/>
      </c>
      <c r="EA194" s="297" t="str">
        <f ca="true">+IF(OFFSET('Hygiene Data'!$H$11,0,10*ROW('Hygiene Data'!H188))="","",OFFSET('Hygiene Data'!$H$11,0,10*ROW('Hygiene Data'!H188)))</f>
        <v/>
      </c>
      <c r="EB194" s="297" t="str">
        <f ca="true">+IF(OFFSET('Hygiene Data'!$H$12,0,10*ROW('Hygiene Data'!H188))="","",OFFSET('Hygiene Data'!$H$12,0,10*ROW('Hygiene Data'!H188)))</f>
        <v/>
      </c>
      <c r="EC194" s="297" t="str">
        <f ca="true">+IF(OFFSET('Hygiene Data'!$H$13,0,10*ROW('Hygiene Data'!H188))="","",OFFSET('Hygiene Data'!$H$13,0,10*ROW('Hygiene Data'!H188)))</f>
        <v/>
      </c>
      <c r="ED194" s="297" t="str">
        <f ca="true">+IF(OFFSET('Hygiene Data'!$I$11,0,10*ROW('Hygiene Data'!I188))="","",OFFSET('Hygiene Data'!$I$11,0,10*ROW('Hygiene Data'!I188)))</f>
        <v/>
      </c>
      <c r="EE194" s="297" t="str">
        <f ca="true">+IF(OFFSET('Hygiene Data'!$I$12,0,10*ROW('Hygiene Data'!I188))="","",OFFSET('Hygiene Data'!$I$12,0,10*ROW('Hygiene Data'!I188)))</f>
        <v/>
      </c>
      <c r="EF194" s="297"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53"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97"/>
      <c r="BS195" s="297" t="str">
        <f ca="true">+IF(OFFSET('Water Data'!$D$27,0,10*ROW('Water Data'!D189))="","",OFFSET('Water Data'!$D$27,0,10*ROW('Water Data'!D189)))</f>
        <v/>
      </c>
      <c r="BT195" s="297" t="str">
        <f ca="true">+IF(OFFSET('Water Data'!$D$28,0,10*ROW('Water Data'!D189))="","",OFFSET('Water Data'!$D$28,0,10*ROW('Water Data'!D189)))</f>
        <v/>
      </c>
      <c r="BU195" s="297" t="str">
        <f ca="true">+IF(OFFSET('Water Data'!$D$29,0,10*ROW('Water Data'!D189))="","",OFFSET('Water Data'!$D$29,0,10*ROW('Water Data'!D189)))</f>
        <v/>
      </c>
      <c r="BV195" s="297" t="str">
        <f ca="true">+IF(OFFSET('Water Data'!$E$27,0,10*ROW('Water Data'!E189))="","",OFFSET('Water Data'!$E$27,0,10*ROW('Water Data'!E189)))</f>
        <v/>
      </c>
      <c r="BW195" s="297" t="str">
        <f ca="true">+IF(OFFSET('Water Data'!$E$28,0,10*ROW('Water Data'!E189))="","",OFFSET('Water Data'!$E$28,0,10*ROW('Water Data'!E189)))</f>
        <v/>
      </c>
      <c r="BX195" s="297" t="str">
        <f ca="true">+IF(OFFSET('Water Data'!$E$29,0,10*ROW('Water Data'!E189))="","",OFFSET('Water Data'!$E$29,0,10*ROW('Water Data'!E189)))</f>
        <v/>
      </c>
      <c r="BY195" s="297" t="str">
        <f ca="true">+IF(OFFSET('Water Data'!$F$27,0,10*ROW('Water Data'!F189))="","",OFFSET('Water Data'!$F$27,0,10*ROW('Water Data'!F189)))</f>
        <v/>
      </c>
      <c r="BZ195" s="297" t="str">
        <f ca="true">+IF(OFFSET('Water Data'!$F$28,0,10*ROW('Water Data'!F189))="","",OFFSET('Water Data'!$F$28,0,10*ROW('Water Data'!F189)))</f>
        <v/>
      </c>
      <c r="CA195" s="297" t="str">
        <f ca="true">+IF(OFFSET('Water Data'!$F$29,0,10*ROW('Water Data'!F189))="","",OFFSET('Water Data'!$F$29,0,10*ROW('Water Data'!F189)))</f>
        <v/>
      </c>
      <c r="CB195" s="297" t="str">
        <f ca="true">+IF(OFFSET('Water Data'!$G$27,0,10*ROW('Water Data'!G189))="","",OFFSET('Water Data'!$G$27,0,10*ROW('Water Data'!G189)))</f>
        <v/>
      </c>
      <c r="CC195" s="297" t="str">
        <f ca="true">+IF(OFFSET('Water Data'!$G$28,0,10*ROW('Water Data'!G189))="","",OFFSET('Water Data'!$G$28,0,10*ROW('Water Data'!G189)))</f>
        <v/>
      </c>
      <c r="CD195" s="297" t="str">
        <f ca="true">+IF(OFFSET('Water Data'!$G$29,0,10*ROW('Water Data'!G189))="","",OFFSET('Water Data'!$G$29,0,10*ROW('Water Data'!G189)))</f>
        <v/>
      </c>
      <c r="CE195" s="297" t="str">
        <f ca="true">+IF(OFFSET('Water Data'!$H$27,0,10*ROW('Water Data'!H189))="","",OFFSET('Water Data'!$H$27,0,10*ROW('Water Data'!H189)))</f>
        <v/>
      </c>
      <c r="CF195" s="297" t="str">
        <f ca="true">+IF(OFFSET('Water Data'!$H$28,0,10*ROW('Water Data'!H189))="","",OFFSET('Water Data'!$H$28,0,10*ROW('Water Data'!H189)))</f>
        <v/>
      </c>
      <c r="CG195" s="297" t="str">
        <f ca="true">+IF(OFFSET('Water Data'!$H$29,0,10*ROW('Water Data'!H189))="","",OFFSET('Water Data'!$H$29,0,10*ROW('Water Data'!H189)))</f>
        <v/>
      </c>
      <c r="CH195" s="297" t="str">
        <f ca="true">+IF(OFFSET('Water Data'!$I$27,0,10*ROW('Water Data'!I189))="","",OFFSET('Water Data'!$I$27,0,10*ROW('Water Data'!I189)))</f>
        <v/>
      </c>
      <c r="CI195" s="297" t="str">
        <f ca="true">+IF(OFFSET('Water Data'!$I$28,0,10*ROW('Water Data'!I189))="","",OFFSET('Water Data'!$I$28,0,10*ROW('Water Data'!I189)))</f>
        <v/>
      </c>
      <c r="CJ195" s="297" t="str">
        <f ca="true">+IF(OFFSET('Water Data'!$I$29,0,10*ROW('Water Data'!I189))="","",OFFSET('Water Data'!$I$29,0,10*ROW('Water Data'!I189)))</f>
        <v/>
      </c>
      <c r="CK195" s="297" t="str">
        <f ca="true">+IF(OFFSET('Sanitation Data'!$D$28,0,10*ROW('Sanitation Data'!D189))="","",OFFSET('Sanitation Data'!$D$28,0,10*ROW('Sanitation Data'!D189)))</f>
        <v/>
      </c>
      <c r="CL195" s="297" t="str">
        <f ca="true">+IF(OFFSET('Sanitation Data'!$D$29,0,10*ROW('Sanitation Data'!D189))="","",OFFSET('Sanitation Data'!$D$29,0,10*ROW('Sanitation Data'!D189)))</f>
        <v/>
      </c>
      <c r="CM195" s="297" t="str">
        <f ca="true">+IF(OFFSET('Sanitation Data'!$D$30,0,10*ROW('Sanitation Data'!D189))="","",OFFSET('Sanitation Data'!$D$30,0,10*ROW('Sanitation Data'!D189)))</f>
        <v/>
      </c>
      <c r="CN195" s="297" t="str">
        <f ca="true">+IF(OFFSET('Sanitation Data'!$D$31,0,10*ROW('Sanitation Data'!D189))="","",OFFSET('Sanitation Data'!$D$31,0,10*ROW('Sanitation Data'!D189)))</f>
        <v/>
      </c>
      <c r="CO195" s="297" t="str">
        <f ca="true">+IF(OFFSET('Sanitation Data'!$D$32,0,10*ROW('Sanitation Data'!D189))="","",OFFSET('Sanitation Data'!$D$32,0,10*ROW('Sanitation Data'!D189)))</f>
        <v/>
      </c>
      <c r="CP195" s="297" t="str">
        <f ca="true">+IF(OFFSET('Sanitation Data'!$E$28,0,10*ROW('Sanitation Data'!E189))="","",OFFSET('Sanitation Data'!$E$28,0,10*ROW('Sanitation Data'!E189)))</f>
        <v/>
      </c>
      <c r="CQ195" s="297" t="str">
        <f ca="true">+IF(OFFSET('Sanitation Data'!$E$29,0,10*ROW('Sanitation Data'!E189))="","",OFFSET('Sanitation Data'!$E$29,0,10*ROW('Sanitation Data'!E189)))</f>
        <v/>
      </c>
      <c r="CR195" s="297" t="str">
        <f ca="true">+IF(OFFSET('Sanitation Data'!$E$30,0,10*ROW('Sanitation Data'!E189))="","",OFFSET('Sanitation Data'!$E$30,0,10*ROW('Sanitation Data'!E189)))</f>
        <v/>
      </c>
      <c r="CS195" s="297" t="str">
        <f ca="true">+IF(OFFSET('Sanitation Data'!$E$31,0,10*ROW('Sanitation Data'!E189))="","",OFFSET('Sanitation Data'!$E$31,0,10*ROW('Sanitation Data'!E189)))</f>
        <v/>
      </c>
      <c r="CT195" s="297" t="str">
        <f ca="true">+IF(OFFSET('Sanitation Data'!$E$32,0,10*ROW('Sanitation Data'!E189))="","",OFFSET('Sanitation Data'!$E$32,0,10*ROW('Sanitation Data'!E189)))</f>
        <v/>
      </c>
      <c r="CU195" s="297" t="str">
        <f ca="true">+IF(OFFSET('Sanitation Data'!$F$28,0,10*ROW('Sanitation Data'!F189))="","",OFFSET('Sanitation Data'!$F$28,0,10*ROW('Sanitation Data'!F189)))</f>
        <v/>
      </c>
      <c r="CV195" s="297" t="str">
        <f ca="true">+IF(OFFSET('Sanitation Data'!$F$29,0,10*ROW('Sanitation Data'!F189))="","",OFFSET('Sanitation Data'!$F$29,0,10*ROW('Sanitation Data'!F189)))</f>
        <v/>
      </c>
      <c r="CW195" s="297" t="str">
        <f ca="true">+IF(OFFSET('Sanitation Data'!$F$30,0,10*ROW('Sanitation Data'!F189))="","",OFFSET('Sanitation Data'!$F$30,0,10*ROW('Sanitation Data'!F189)))</f>
        <v/>
      </c>
      <c r="CX195" s="297" t="str">
        <f ca="true">+IF(OFFSET('Sanitation Data'!$F$31,0,10*ROW('Sanitation Data'!F189))="","",OFFSET('Sanitation Data'!$F$31,0,10*ROW('Sanitation Data'!F189)))</f>
        <v/>
      </c>
      <c r="CY195" s="297" t="str">
        <f ca="true">+IF(OFFSET('Sanitation Data'!$F$32,0,10*ROW('Sanitation Data'!F189))="","",OFFSET('Sanitation Data'!$F$32,0,10*ROW('Sanitation Data'!F189)))</f>
        <v/>
      </c>
      <c r="CZ195" s="297" t="str">
        <f ca="true">+IF(OFFSET('Sanitation Data'!$G$28,0,10*ROW('Sanitation Data'!G189))="","",OFFSET('Sanitation Data'!$G$28,0,10*ROW('Sanitation Data'!G189)))</f>
        <v/>
      </c>
      <c r="DA195" s="297" t="str">
        <f ca="true">+IF(OFFSET('Sanitation Data'!$G$29,0,10*ROW('Sanitation Data'!G189))="","",OFFSET('Sanitation Data'!$G$29,0,10*ROW('Sanitation Data'!G189)))</f>
        <v/>
      </c>
      <c r="DB195" s="297" t="str">
        <f ca="true">+IF(OFFSET('Sanitation Data'!$G$30,0,10*ROW('Sanitation Data'!G189))="","",OFFSET('Sanitation Data'!$G$30,0,10*ROW('Sanitation Data'!G189)))</f>
        <v/>
      </c>
      <c r="DC195" s="297" t="str">
        <f ca="true">+IF(OFFSET('Sanitation Data'!$G$31,0,10*ROW('Sanitation Data'!G189))="","",OFFSET('Sanitation Data'!$G$31,0,10*ROW('Sanitation Data'!G189)))</f>
        <v/>
      </c>
      <c r="DD195" s="297" t="str">
        <f ca="true">+IF(OFFSET('Sanitation Data'!$G$32,0,10*ROW('Sanitation Data'!G189))="","",OFFSET('Sanitation Data'!$G$32,0,10*ROW('Sanitation Data'!G189)))</f>
        <v/>
      </c>
      <c r="DE195" s="297" t="str">
        <f ca="true">+IF(OFFSET('Sanitation Data'!$H$28,0,10*ROW('Sanitation Data'!H189))="","",OFFSET('Sanitation Data'!$H$28,0,10*ROW('Sanitation Data'!H189)))</f>
        <v/>
      </c>
      <c r="DF195" s="297" t="str">
        <f ca="true">+IF(OFFSET('Sanitation Data'!$H$29,0,10*ROW('Sanitation Data'!H189))="","",OFFSET('Sanitation Data'!$H$29,0,10*ROW('Sanitation Data'!H189)))</f>
        <v/>
      </c>
      <c r="DG195" s="297" t="str">
        <f ca="true">+IF(OFFSET('Sanitation Data'!$H$30,0,10*ROW('Sanitation Data'!H189))="","",OFFSET('Sanitation Data'!$H$30,0,10*ROW('Sanitation Data'!H189)))</f>
        <v/>
      </c>
      <c r="DH195" s="297" t="str">
        <f ca="true">+IF(OFFSET('Sanitation Data'!$H$31,0,10*ROW('Sanitation Data'!H189))="","",OFFSET('Sanitation Data'!$H$31,0,10*ROW('Sanitation Data'!H189)))</f>
        <v/>
      </c>
      <c r="DI195" s="297" t="str">
        <f ca="true">+IF(OFFSET('Sanitation Data'!$H$32,0,10*ROW('Sanitation Data'!H189))="","",OFFSET('Sanitation Data'!$H$32,0,10*ROW('Sanitation Data'!H189)))</f>
        <v/>
      </c>
      <c r="DJ195" s="297" t="str">
        <f ca="true">+IF(OFFSET('Sanitation Data'!$I$28,0,10*ROW('Sanitation Data'!I189))="","",OFFSET('Sanitation Data'!$I$28,0,10*ROW('Sanitation Data'!I189)))</f>
        <v/>
      </c>
      <c r="DK195" s="297" t="str">
        <f ca="true">+IF(OFFSET('Sanitation Data'!$I$29,0,10*ROW('Sanitation Data'!I189))="","",OFFSET('Sanitation Data'!$I$29,0,10*ROW('Sanitation Data'!I189)))</f>
        <v/>
      </c>
      <c r="DL195" s="297" t="str">
        <f ca="true">+IF(OFFSET('Sanitation Data'!$I$30,0,10*ROW('Sanitation Data'!I189))="","",OFFSET('Sanitation Data'!$I$30,0,10*ROW('Sanitation Data'!I189)))</f>
        <v/>
      </c>
      <c r="DM195" s="297" t="str">
        <f ca="true">+IF(OFFSET('Sanitation Data'!$I$31,0,10*ROW('Sanitation Data'!I189))="","",OFFSET('Sanitation Data'!$I$31,0,10*ROW('Sanitation Data'!I189)))</f>
        <v/>
      </c>
      <c r="DN195" s="297" t="str">
        <f ca="true">+IF(OFFSET('Sanitation Data'!$I$32,0,10*ROW('Sanitation Data'!I189))="","",OFFSET('Sanitation Data'!$I$32,0,10*ROW('Sanitation Data'!I189)))</f>
        <v/>
      </c>
      <c r="DO195" s="297" t="str">
        <f ca="true">+IF(OFFSET('Hygiene Data'!$D$11,0,10*ROW('Hygiene Data'!D189))="","",OFFSET('Hygiene Data'!$D$11,0,10*ROW('Hygiene Data'!D189)))</f>
        <v/>
      </c>
      <c r="DP195" s="297" t="str">
        <f ca="true">+IF(OFFSET('Hygiene Data'!$D$12,0,10*ROW('Hygiene Data'!D189))="","",OFFSET('Hygiene Data'!$D$12,0,10*ROW('Hygiene Data'!D189)))</f>
        <v/>
      </c>
      <c r="DQ195" s="297" t="str">
        <f ca="true">+IF(OFFSET('Hygiene Data'!$D$13,0,10*ROW('Hygiene Data'!D189))="","",OFFSET('Hygiene Data'!$D$13,0,10*ROW('Hygiene Data'!D189)))</f>
        <v/>
      </c>
      <c r="DR195" s="297" t="str">
        <f ca="true">+IF(OFFSET('Hygiene Data'!$E$11,0,10*ROW('Hygiene Data'!E189))="","",OFFSET('Hygiene Data'!$E$11,0,10*ROW('Hygiene Data'!E189)))</f>
        <v/>
      </c>
      <c r="DS195" s="297" t="str">
        <f ca="true">+IF(OFFSET('Hygiene Data'!$E$12,0,10*ROW('Hygiene Data'!E189))="","",OFFSET('Hygiene Data'!$E$12,0,10*ROW('Hygiene Data'!E189)))</f>
        <v/>
      </c>
      <c r="DT195" s="297" t="str">
        <f ca="true">+IF(OFFSET('Hygiene Data'!$E$13,0,10*ROW('Hygiene Data'!E189))="","",OFFSET('Hygiene Data'!$E$13,0,10*ROW('Hygiene Data'!E189)))</f>
        <v/>
      </c>
      <c r="DU195" s="297" t="str">
        <f ca="true">+IF(OFFSET('Hygiene Data'!$F$11,0,10*ROW('Hygiene Data'!F189))="","",OFFSET('Hygiene Data'!$F$11,0,10*ROW('Hygiene Data'!F189)))</f>
        <v/>
      </c>
      <c r="DV195" s="297" t="str">
        <f ca="true">+IF(OFFSET('Hygiene Data'!$F$12,0,10*ROW('Hygiene Data'!F189))="","",OFFSET('Hygiene Data'!$F$12,0,10*ROW('Hygiene Data'!F189)))</f>
        <v/>
      </c>
      <c r="DW195" s="297" t="str">
        <f ca="true">+IF(OFFSET('Hygiene Data'!$F$13,0,10*ROW('Hygiene Data'!F189))="","",OFFSET('Hygiene Data'!$F$13,0,10*ROW('Hygiene Data'!F189)))</f>
        <v/>
      </c>
      <c r="DX195" s="297" t="str">
        <f ca="true">+IF(OFFSET('Hygiene Data'!$G$11,0,10*ROW('Hygiene Data'!G189))="","",OFFSET('Hygiene Data'!$G$11,0,10*ROW('Hygiene Data'!G189)))</f>
        <v/>
      </c>
      <c r="DY195" s="297" t="str">
        <f ca="true">+IF(OFFSET('Hygiene Data'!$G$12,0,10*ROW('Hygiene Data'!G189))="","",OFFSET('Hygiene Data'!$G$12,0,10*ROW('Hygiene Data'!G189)))</f>
        <v/>
      </c>
      <c r="DZ195" s="297" t="str">
        <f ca="true">+IF(OFFSET('Hygiene Data'!$G$13,0,10*ROW('Hygiene Data'!G189))="","",OFFSET('Hygiene Data'!$G$13,0,10*ROW('Hygiene Data'!G189)))</f>
        <v/>
      </c>
      <c r="EA195" s="297" t="str">
        <f ca="true">+IF(OFFSET('Hygiene Data'!$H$11,0,10*ROW('Hygiene Data'!H189))="","",OFFSET('Hygiene Data'!$H$11,0,10*ROW('Hygiene Data'!H189)))</f>
        <v/>
      </c>
      <c r="EB195" s="297" t="str">
        <f ca="true">+IF(OFFSET('Hygiene Data'!$H$12,0,10*ROW('Hygiene Data'!H189))="","",OFFSET('Hygiene Data'!$H$12,0,10*ROW('Hygiene Data'!H189)))</f>
        <v/>
      </c>
      <c r="EC195" s="297" t="str">
        <f ca="true">+IF(OFFSET('Hygiene Data'!$H$13,0,10*ROW('Hygiene Data'!H189))="","",OFFSET('Hygiene Data'!$H$13,0,10*ROW('Hygiene Data'!H189)))</f>
        <v/>
      </c>
      <c r="ED195" s="297" t="str">
        <f ca="true">+IF(OFFSET('Hygiene Data'!$I$11,0,10*ROW('Hygiene Data'!I189))="","",OFFSET('Hygiene Data'!$I$11,0,10*ROW('Hygiene Data'!I189)))</f>
        <v/>
      </c>
      <c r="EE195" s="297" t="str">
        <f ca="true">+IF(OFFSET('Hygiene Data'!$I$12,0,10*ROW('Hygiene Data'!I189))="","",OFFSET('Hygiene Data'!$I$12,0,10*ROW('Hygiene Data'!I189)))</f>
        <v/>
      </c>
      <c r="EF195" s="297"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53"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97"/>
      <c r="BS196" s="297" t="str">
        <f ca="true">+IF(OFFSET('Water Data'!$D$27,0,10*ROW('Water Data'!D190))="","",OFFSET('Water Data'!$D$27,0,10*ROW('Water Data'!D190)))</f>
        <v/>
      </c>
      <c r="BT196" s="297" t="str">
        <f ca="true">+IF(OFFSET('Water Data'!$D$28,0,10*ROW('Water Data'!D190))="","",OFFSET('Water Data'!$D$28,0,10*ROW('Water Data'!D190)))</f>
        <v/>
      </c>
      <c r="BU196" s="297" t="str">
        <f ca="true">+IF(OFFSET('Water Data'!$D$29,0,10*ROW('Water Data'!D190))="","",OFFSET('Water Data'!$D$29,0,10*ROW('Water Data'!D190)))</f>
        <v/>
      </c>
      <c r="BV196" s="297" t="str">
        <f ca="true">+IF(OFFSET('Water Data'!$E$27,0,10*ROW('Water Data'!E190))="","",OFFSET('Water Data'!$E$27,0,10*ROW('Water Data'!E190)))</f>
        <v/>
      </c>
      <c r="BW196" s="297" t="str">
        <f ca="true">+IF(OFFSET('Water Data'!$E$28,0,10*ROW('Water Data'!E190))="","",OFFSET('Water Data'!$E$28,0,10*ROW('Water Data'!E190)))</f>
        <v/>
      </c>
      <c r="BX196" s="297" t="str">
        <f ca="true">+IF(OFFSET('Water Data'!$E$29,0,10*ROW('Water Data'!E190))="","",OFFSET('Water Data'!$E$29,0,10*ROW('Water Data'!E190)))</f>
        <v/>
      </c>
      <c r="BY196" s="297" t="str">
        <f ca="true">+IF(OFFSET('Water Data'!$F$27,0,10*ROW('Water Data'!F190))="","",OFFSET('Water Data'!$F$27,0,10*ROW('Water Data'!F190)))</f>
        <v/>
      </c>
      <c r="BZ196" s="297" t="str">
        <f ca="true">+IF(OFFSET('Water Data'!$F$28,0,10*ROW('Water Data'!F190))="","",OFFSET('Water Data'!$F$28,0,10*ROW('Water Data'!F190)))</f>
        <v/>
      </c>
      <c r="CA196" s="297" t="str">
        <f ca="true">+IF(OFFSET('Water Data'!$F$29,0,10*ROW('Water Data'!F190))="","",OFFSET('Water Data'!$F$29,0,10*ROW('Water Data'!F190)))</f>
        <v/>
      </c>
      <c r="CB196" s="297" t="str">
        <f ca="true">+IF(OFFSET('Water Data'!$G$27,0,10*ROW('Water Data'!G190))="","",OFFSET('Water Data'!$G$27,0,10*ROW('Water Data'!G190)))</f>
        <v/>
      </c>
      <c r="CC196" s="297" t="str">
        <f ca="true">+IF(OFFSET('Water Data'!$G$28,0,10*ROW('Water Data'!G190))="","",OFFSET('Water Data'!$G$28,0,10*ROW('Water Data'!G190)))</f>
        <v/>
      </c>
      <c r="CD196" s="297" t="str">
        <f ca="true">+IF(OFFSET('Water Data'!$G$29,0,10*ROW('Water Data'!G190))="","",OFFSET('Water Data'!$G$29,0,10*ROW('Water Data'!G190)))</f>
        <v/>
      </c>
      <c r="CE196" s="297" t="str">
        <f ca="true">+IF(OFFSET('Water Data'!$H$27,0,10*ROW('Water Data'!H190))="","",OFFSET('Water Data'!$H$27,0,10*ROW('Water Data'!H190)))</f>
        <v/>
      </c>
      <c r="CF196" s="297" t="str">
        <f ca="true">+IF(OFFSET('Water Data'!$H$28,0,10*ROW('Water Data'!H190))="","",OFFSET('Water Data'!$H$28,0,10*ROW('Water Data'!H190)))</f>
        <v/>
      </c>
      <c r="CG196" s="297" t="str">
        <f ca="true">+IF(OFFSET('Water Data'!$H$29,0,10*ROW('Water Data'!H190))="","",OFFSET('Water Data'!$H$29,0,10*ROW('Water Data'!H190)))</f>
        <v/>
      </c>
      <c r="CH196" s="297" t="str">
        <f ca="true">+IF(OFFSET('Water Data'!$I$27,0,10*ROW('Water Data'!I190))="","",OFFSET('Water Data'!$I$27,0,10*ROW('Water Data'!I190)))</f>
        <v/>
      </c>
      <c r="CI196" s="297" t="str">
        <f ca="true">+IF(OFFSET('Water Data'!$I$28,0,10*ROW('Water Data'!I190))="","",OFFSET('Water Data'!$I$28,0,10*ROW('Water Data'!I190)))</f>
        <v/>
      </c>
      <c r="CJ196" s="297" t="str">
        <f ca="true">+IF(OFFSET('Water Data'!$I$29,0,10*ROW('Water Data'!I190))="","",OFFSET('Water Data'!$I$29,0,10*ROW('Water Data'!I190)))</f>
        <v/>
      </c>
      <c r="CK196" s="297" t="str">
        <f ca="true">+IF(OFFSET('Sanitation Data'!$D$28,0,10*ROW('Sanitation Data'!D190))="","",OFFSET('Sanitation Data'!$D$28,0,10*ROW('Sanitation Data'!D190)))</f>
        <v/>
      </c>
      <c r="CL196" s="297" t="str">
        <f ca="true">+IF(OFFSET('Sanitation Data'!$D$29,0,10*ROW('Sanitation Data'!D190))="","",OFFSET('Sanitation Data'!$D$29,0,10*ROW('Sanitation Data'!D190)))</f>
        <v/>
      </c>
      <c r="CM196" s="297" t="str">
        <f ca="true">+IF(OFFSET('Sanitation Data'!$D$30,0,10*ROW('Sanitation Data'!D190))="","",OFFSET('Sanitation Data'!$D$30,0,10*ROW('Sanitation Data'!D190)))</f>
        <v/>
      </c>
      <c r="CN196" s="297" t="str">
        <f ca="true">+IF(OFFSET('Sanitation Data'!$D$31,0,10*ROW('Sanitation Data'!D190))="","",OFFSET('Sanitation Data'!$D$31,0,10*ROW('Sanitation Data'!D190)))</f>
        <v/>
      </c>
      <c r="CO196" s="297" t="str">
        <f ca="true">+IF(OFFSET('Sanitation Data'!$D$32,0,10*ROW('Sanitation Data'!D190))="","",OFFSET('Sanitation Data'!$D$32,0,10*ROW('Sanitation Data'!D190)))</f>
        <v/>
      </c>
      <c r="CP196" s="297" t="str">
        <f ca="true">+IF(OFFSET('Sanitation Data'!$E$28,0,10*ROW('Sanitation Data'!E190))="","",OFFSET('Sanitation Data'!$E$28,0,10*ROW('Sanitation Data'!E190)))</f>
        <v/>
      </c>
      <c r="CQ196" s="297" t="str">
        <f ca="true">+IF(OFFSET('Sanitation Data'!$E$29,0,10*ROW('Sanitation Data'!E190))="","",OFFSET('Sanitation Data'!$E$29,0,10*ROW('Sanitation Data'!E190)))</f>
        <v/>
      </c>
      <c r="CR196" s="297" t="str">
        <f ca="true">+IF(OFFSET('Sanitation Data'!$E$30,0,10*ROW('Sanitation Data'!E190))="","",OFFSET('Sanitation Data'!$E$30,0,10*ROW('Sanitation Data'!E190)))</f>
        <v/>
      </c>
      <c r="CS196" s="297" t="str">
        <f ca="true">+IF(OFFSET('Sanitation Data'!$E$31,0,10*ROW('Sanitation Data'!E190))="","",OFFSET('Sanitation Data'!$E$31,0,10*ROW('Sanitation Data'!E190)))</f>
        <v/>
      </c>
      <c r="CT196" s="297" t="str">
        <f ca="true">+IF(OFFSET('Sanitation Data'!$E$32,0,10*ROW('Sanitation Data'!E190))="","",OFFSET('Sanitation Data'!$E$32,0,10*ROW('Sanitation Data'!E190)))</f>
        <v/>
      </c>
      <c r="CU196" s="297" t="str">
        <f ca="true">+IF(OFFSET('Sanitation Data'!$F$28,0,10*ROW('Sanitation Data'!F190))="","",OFFSET('Sanitation Data'!$F$28,0,10*ROW('Sanitation Data'!F190)))</f>
        <v/>
      </c>
      <c r="CV196" s="297" t="str">
        <f ca="true">+IF(OFFSET('Sanitation Data'!$F$29,0,10*ROW('Sanitation Data'!F190))="","",OFFSET('Sanitation Data'!$F$29,0,10*ROW('Sanitation Data'!F190)))</f>
        <v/>
      </c>
      <c r="CW196" s="297" t="str">
        <f ca="true">+IF(OFFSET('Sanitation Data'!$F$30,0,10*ROW('Sanitation Data'!F190))="","",OFFSET('Sanitation Data'!$F$30,0,10*ROW('Sanitation Data'!F190)))</f>
        <v/>
      </c>
      <c r="CX196" s="297" t="str">
        <f ca="true">+IF(OFFSET('Sanitation Data'!$F$31,0,10*ROW('Sanitation Data'!F190))="","",OFFSET('Sanitation Data'!$F$31,0,10*ROW('Sanitation Data'!F190)))</f>
        <v/>
      </c>
      <c r="CY196" s="297" t="str">
        <f ca="true">+IF(OFFSET('Sanitation Data'!$F$32,0,10*ROW('Sanitation Data'!F190))="","",OFFSET('Sanitation Data'!$F$32,0,10*ROW('Sanitation Data'!F190)))</f>
        <v/>
      </c>
      <c r="CZ196" s="297" t="str">
        <f ca="true">+IF(OFFSET('Sanitation Data'!$G$28,0,10*ROW('Sanitation Data'!G190))="","",OFFSET('Sanitation Data'!$G$28,0,10*ROW('Sanitation Data'!G190)))</f>
        <v/>
      </c>
      <c r="DA196" s="297" t="str">
        <f ca="true">+IF(OFFSET('Sanitation Data'!$G$29,0,10*ROW('Sanitation Data'!G190))="","",OFFSET('Sanitation Data'!$G$29,0,10*ROW('Sanitation Data'!G190)))</f>
        <v/>
      </c>
      <c r="DB196" s="297" t="str">
        <f ca="true">+IF(OFFSET('Sanitation Data'!$G$30,0,10*ROW('Sanitation Data'!G190))="","",OFFSET('Sanitation Data'!$G$30,0,10*ROW('Sanitation Data'!G190)))</f>
        <v/>
      </c>
      <c r="DC196" s="297" t="str">
        <f ca="true">+IF(OFFSET('Sanitation Data'!$G$31,0,10*ROW('Sanitation Data'!G190))="","",OFFSET('Sanitation Data'!$G$31,0,10*ROW('Sanitation Data'!G190)))</f>
        <v/>
      </c>
      <c r="DD196" s="297" t="str">
        <f ca="true">+IF(OFFSET('Sanitation Data'!$G$32,0,10*ROW('Sanitation Data'!G190))="","",OFFSET('Sanitation Data'!$G$32,0,10*ROW('Sanitation Data'!G190)))</f>
        <v/>
      </c>
      <c r="DE196" s="297" t="str">
        <f ca="true">+IF(OFFSET('Sanitation Data'!$H$28,0,10*ROW('Sanitation Data'!H190))="","",OFFSET('Sanitation Data'!$H$28,0,10*ROW('Sanitation Data'!H190)))</f>
        <v/>
      </c>
      <c r="DF196" s="297" t="str">
        <f ca="true">+IF(OFFSET('Sanitation Data'!$H$29,0,10*ROW('Sanitation Data'!H190))="","",OFFSET('Sanitation Data'!$H$29,0,10*ROW('Sanitation Data'!H190)))</f>
        <v/>
      </c>
      <c r="DG196" s="297" t="str">
        <f ca="true">+IF(OFFSET('Sanitation Data'!$H$30,0,10*ROW('Sanitation Data'!H190))="","",OFFSET('Sanitation Data'!$H$30,0,10*ROW('Sanitation Data'!H190)))</f>
        <v/>
      </c>
      <c r="DH196" s="297" t="str">
        <f ca="true">+IF(OFFSET('Sanitation Data'!$H$31,0,10*ROW('Sanitation Data'!H190))="","",OFFSET('Sanitation Data'!$H$31,0,10*ROW('Sanitation Data'!H190)))</f>
        <v/>
      </c>
      <c r="DI196" s="297" t="str">
        <f ca="true">+IF(OFFSET('Sanitation Data'!$H$32,0,10*ROW('Sanitation Data'!H190))="","",OFFSET('Sanitation Data'!$H$32,0,10*ROW('Sanitation Data'!H190)))</f>
        <v/>
      </c>
      <c r="DJ196" s="297" t="str">
        <f ca="true">+IF(OFFSET('Sanitation Data'!$I$28,0,10*ROW('Sanitation Data'!I190))="","",OFFSET('Sanitation Data'!$I$28,0,10*ROW('Sanitation Data'!I190)))</f>
        <v/>
      </c>
      <c r="DK196" s="297" t="str">
        <f ca="true">+IF(OFFSET('Sanitation Data'!$I$29,0,10*ROW('Sanitation Data'!I190))="","",OFFSET('Sanitation Data'!$I$29,0,10*ROW('Sanitation Data'!I190)))</f>
        <v/>
      </c>
      <c r="DL196" s="297" t="str">
        <f ca="true">+IF(OFFSET('Sanitation Data'!$I$30,0,10*ROW('Sanitation Data'!I190))="","",OFFSET('Sanitation Data'!$I$30,0,10*ROW('Sanitation Data'!I190)))</f>
        <v/>
      </c>
      <c r="DM196" s="297" t="str">
        <f ca="true">+IF(OFFSET('Sanitation Data'!$I$31,0,10*ROW('Sanitation Data'!I190))="","",OFFSET('Sanitation Data'!$I$31,0,10*ROW('Sanitation Data'!I190)))</f>
        <v/>
      </c>
      <c r="DN196" s="297" t="str">
        <f ca="true">+IF(OFFSET('Sanitation Data'!$I$32,0,10*ROW('Sanitation Data'!I190))="","",OFFSET('Sanitation Data'!$I$32,0,10*ROW('Sanitation Data'!I190)))</f>
        <v/>
      </c>
      <c r="DO196" s="297" t="str">
        <f ca="true">+IF(OFFSET('Hygiene Data'!$D$11,0,10*ROW('Hygiene Data'!D190))="","",OFFSET('Hygiene Data'!$D$11,0,10*ROW('Hygiene Data'!D190)))</f>
        <v/>
      </c>
      <c r="DP196" s="297" t="str">
        <f ca="true">+IF(OFFSET('Hygiene Data'!$D$12,0,10*ROW('Hygiene Data'!D190))="","",OFFSET('Hygiene Data'!$D$12,0,10*ROW('Hygiene Data'!D190)))</f>
        <v/>
      </c>
      <c r="DQ196" s="297" t="str">
        <f ca="true">+IF(OFFSET('Hygiene Data'!$D$13,0,10*ROW('Hygiene Data'!D190))="","",OFFSET('Hygiene Data'!$D$13,0,10*ROW('Hygiene Data'!D190)))</f>
        <v/>
      </c>
      <c r="DR196" s="297" t="str">
        <f ca="true">+IF(OFFSET('Hygiene Data'!$E$11,0,10*ROW('Hygiene Data'!E190))="","",OFFSET('Hygiene Data'!$E$11,0,10*ROW('Hygiene Data'!E190)))</f>
        <v/>
      </c>
      <c r="DS196" s="297" t="str">
        <f ca="true">+IF(OFFSET('Hygiene Data'!$E$12,0,10*ROW('Hygiene Data'!E190))="","",OFFSET('Hygiene Data'!$E$12,0,10*ROW('Hygiene Data'!E190)))</f>
        <v/>
      </c>
      <c r="DT196" s="297" t="str">
        <f ca="true">+IF(OFFSET('Hygiene Data'!$E$13,0,10*ROW('Hygiene Data'!E190))="","",OFFSET('Hygiene Data'!$E$13,0,10*ROW('Hygiene Data'!E190)))</f>
        <v/>
      </c>
      <c r="DU196" s="297" t="str">
        <f ca="true">+IF(OFFSET('Hygiene Data'!$F$11,0,10*ROW('Hygiene Data'!F190))="","",OFFSET('Hygiene Data'!$F$11,0,10*ROW('Hygiene Data'!F190)))</f>
        <v/>
      </c>
      <c r="DV196" s="297" t="str">
        <f ca="true">+IF(OFFSET('Hygiene Data'!$F$12,0,10*ROW('Hygiene Data'!F190))="","",OFFSET('Hygiene Data'!$F$12,0,10*ROW('Hygiene Data'!F190)))</f>
        <v/>
      </c>
      <c r="DW196" s="297" t="str">
        <f ca="true">+IF(OFFSET('Hygiene Data'!$F$13,0,10*ROW('Hygiene Data'!F190))="","",OFFSET('Hygiene Data'!$F$13,0,10*ROW('Hygiene Data'!F190)))</f>
        <v/>
      </c>
      <c r="DX196" s="297" t="str">
        <f ca="true">+IF(OFFSET('Hygiene Data'!$G$11,0,10*ROW('Hygiene Data'!G190))="","",OFFSET('Hygiene Data'!$G$11,0,10*ROW('Hygiene Data'!G190)))</f>
        <v/>
      </c>
      <c r="DY196" s="297" t="str">
        <f ca="true">+IF(OFFSET('Hygiene Data'!$G$12,0,10*ROW('Hygiene Data'!G190))="","",OFFSET('Hygiene Data'!$G$12,0,10*ROW('Hygiene Data'!G190)))</f>
        <v/>
      </c>
      <c r="DZ196" s="297" t="str">
        <f ca="true">+IF(OFFSET('Hygiene Data'!$G$13,0,10*ROW('Hygiene Data'!G190))="","",OFFSET('Hygiene Data'!$G$13,0,10*ROW('Hygiene Data'!G190)))</f>
        <v/>
      </c>
      <c r="EA196" s="297" t="str">
        <f ca="true">+IF(OFFSET('Hygiene Data'!$H$11,0,10*ROW('Hygiene Data'!H190))="","",OFFSET('Hygiene Data'!$H$11,0,10*ROW('Hygiene Data'!H190)))</f>
        <v/>
      </c>
      <c r="EB196" s="297" t="str">
        <f ca="true">+IF(OFFSET('Hygiene Data'!$H$12,0,10*ROW('Hygiene Data'!H190))="","",OFFSET('Hygiene Data'!$H$12,0,10*ROW('Hygiene Data'!H190)))</f>
        <v/>
      </c>
      <c r="EC196" s="297" t="str">
        <f ca="true">+IF(OFFSET('Hygiene Data'!$H$13,0,10*ROW('Hygiene Data'!H190))="","",OFFSET('Hygiene Data'!$H$13,0,10*ROW('Hygiene Data'!H190)))</f>
        <v/>
      </c>
      <c r="ED196" s="297" t="str">
        <f ca="true">+IF(OFFSET('Hygiene Data'!$I$11,0,10*ROW('Hygiene Data'!I190))="","",OFFSET('Hygiene Data'!$I$11,0,10*ROW('Hygiene Data'!I190)))</f>
        <v/>
      </c>
      <c r="EE196" s="297" t="str">
        <f ca="true">+IF(OFFSET('Hygiene Data'!$I$12,0,10*ROW('Hygiene Data'!I190))="","",OFFSET('Hygiene Data'!$I$12,0,10*ROW('Hygiene Data'!I190)))</f>
        <v/>
      </c>
      <c r="EF196" s="297"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53"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97"/>
      <c r="BS197" s="297" t="str">
        <f ca="true">+IF(OFFSET('Water Data'!$D$27,0,10*ROW('Water Data'!D191))="","",OFFSET('Water Data'!$D$27,0,10*ROW('Water Data'!D191)))</f>
        <v/>
      </c>
      <c r="BT197" s="297" t="str">
        <f ca="true">+IF(OFFSET('Water Data'!$D$28,0,10*ROW('Water Data'!D191))="","",OFFSET('Water Data'!$D$28,0,10*ROW('Water Data'!D191)))</f>
        <v/>
      </c>
      <c r="BU197" s="297" t="str">
        <f ca="true">+IF(OFFSET('Water Data'!$D$29,0,10*ROW('Water Data'!D191))="","",OFFSET('Water Data'!$D$29,0,10*ROW('Water Data'!D191)))</f>
        <v/>
      </c>
      <c r="BV197" s="297" t="str">
        <f ca="true">+IF(OFFSET('Water Data'!$E$27,0,10*ROW('Water Data'!E191))="","",OFFSET('Water Data'!$E$27,0,10*ROW('Water Data'!E191)))</f>
        <v/>
      </c>
      <c r="BW197" s="297" t="str">
        <f ca="true">+IF(OFFSET('Water Data'!$E$28,0,10*ROW('Water Data'!E191))="","",OFFSET('Water Data'!$E$28,0,10*ROW('Water Data'!E191)))</f>
        <v/>
      </c>
      <c r="BX197" s="297" t="str">
        <f ca="true">+IF(OFFSET('Water Data'!$E$29,0,10*ROW('Water Data'!E191))="","",OFFSET('Water Data'!$E$29,0,10*ROW('Water Data'!E191)))</f>
        <v/>
      </c>
      <c r="BY197" s="297" t="str">
        <f ca="true">+IF(OFFSET('Water Data'!$F$27,0,10*ROW('Water Data'!F191))="","",OFFSET('Water Data'!$F$27,0,10*ROW('Water Data'!F191)))</f>
        <v/>
      </c>
      <c r="BZ197" s="297" t="str">
        <f ca="true">+IF(OFFSET('Water Data'!$F$28,0,10*ROW('Water Data'!F191))="","",OFFSET('Water Data'!$F$28,0,10*ROW('Water Data'!F191)))</f>
        <v/>
      </c>
      <c r="CA197" s="297" t="str">
        <f ca="true">+IF(OFFSET('Water Data'!$F$29,0,10*ROW('Water Data'!F191))="","",OFFSET('Water Data'!$F$29,0,10*ROW('Water Data'!F191)))</f>
        <v/>
      </c>
      <c r="CB197" s="297" t="str">
        <f ca="true">+IF(OFFSET('Water Data'!$G$27,0,10*ROW('Water Data'!G191))="","",OFFSET('Water Data'!$G$27,0,10*ROW('Water Data'!G191)))</f>
        <v/>
      </c>
      <c r="CC197" s="297" t="str">
        <f ca="true">+IF(OFFSET('Water Data'!$G$28,0,10*ROW('Water Data'!G191))="","",OFFSET('Water Data'!$G$28,0,10*ROW('Water Data'!G191)))</f>
        <v/>
      </c>
      <c r="CD197" s="297" t="str">
        <f ca="true">+IF(OFFSET('Water Data'!$G$29,0,10*ROW('Water Data'!G191))="","",OFFSET('Water Data'!$G$29,0,10*ROW('Water Data'!G191)))</f>
        <v/>
      </c>
      <c r="CE197" s="297" t="str">
        <f ca="true">+IF(OFFSET('Water Data'!$H$27,0,10*ROW('Water Data'!H191))="","",OFFSET('Water Data'!$H$27,0,10*ROW('Water Data'!H191)))</f>
        <v/>
      </c>
      <c r="CF197" s="297" t="str">
        <f ca="true">+IF(OFFSET('Water Data'!$H$28,0,10*ROW('Water Data'!H191))="","",OFFSET('Water Data'!$H$28,0,10*ROW('Water Data'!H191)))</f>
        <v/>
      </c>
      <c r="CG197" s="297" t="str">
        <f ca="true">+IF(OFFSET('Water Data'!$H$29,0,10*ROW('Water Data'!H191))="","",OFFSET('Water Data'!$H$29,0,10*ROW('Water Data'!H191)))</f>
        <v/>
      </c>
      <c r="CH197" s="297" t="str">
        <f ca="true">+IF(OFFSET('Water Data'!$I$27,0,10*ROW('Water Data'!I191))="","",OFFSET('Water Data'!$I$27,0,10*ROW('Water Data'!I191)))</f>
        <v/>
      </c>
      <c r="CI197" s="297" t="str">
        <f ca="true">+IF(OFFSET('Water Data'!$I$28,0,10*ROW('Water Data'!I191))="","",OFFSET('Water Data'!$I$28,0,10*ROW('Water Data'!I191)))</f>
        <v/>
      </c>
      <c r="CJ197" s="297" t="str">
        <f ca="true">+IF(OFFSET('Water Data'!$I$29,0,10*ROW('Water Data'!I191))="","",OFFSET('Water Data'!$I$29,0,10*ROW('Water Data'!I191)))</f>
        <v/>
      </c>
      <c r="CK197" s="297" t="str">
        <f ca="true">+IF(OFFSET('Sanitation Data'!$D$28,0,10*ROW('Sanitation Data'!D191))="","",OFFSET('Sanitation Data'!$D$28,0,10*ROW('Sanitation Data'!D191)))</f>
        <v/>
      </c>
      <c r="CL197" s="297" t="str">
        <f ca="true">+IF(OFFSET('Sanitation Data'!$D$29,0,10*ROW('Sanitation Data'!D191))="","",OFFSET('Sanitation Data'!$D$29,0,10*ROW('Sanitation Data'!D191)))</f>
        <v/>
      </c>
      <c r="CM197" s="297" t="str">
        <f ca="true">+IF(OFFSET('Sanitation Data'!$D$30,0,10*ROW('Sanitation Data'!D191))="","",OFFSET('Sanitation Data'!$D$30,0,10*ROW('Sanitation Data'!D191)))</f>
        <v/>
      </c>
      <c r="CN197" s="297" t="str">
        <f ca="true">+IF(OFFSET('Sanitation Data'!$D$31,0,10*ROW('Sanitation Data'!D191))="","",OFFSET('Sanitation Data'!$D$31,0,10*ROW('Sanitation Data'!D191)))</f>
        <v/>
      </c>
      <c r="CO197" s="297" t="str">
        <f ca="true">+IF(OFFSET('Sanitation Data'!$D$32,0,10*ROW('Sanitation Data'!D191))="","",OFFSET('Sanitation Data'!$D$32,0,10*ROW('Sanitation Data'!D191)))</f>
        <v/>
      </c>
      <c r="CP197" s="297" t="str">
        <f ca="true">+IF(OFFSET('Sanitation Data'!$E$28,0,10*ROW('Sanitation Data'!E191))="","",OFFSET('Sanitation Data'!$E$28,0,10*ROW('Sanitation Data'!E191)))</f>
        <v/>
      </c>
      <c r="CQ197" s="297" t="str">
        <f ca="true">+IF(OFFSET('Sanitation Data'!$E$29,0,10*ROW('Sanitation Data'!E191))="","",OFFSET('Sanitation Data'!$E$29,0,10*ROW('Sanitation Data'!E191)))</f>
        <v/>
      </c>
      <c r="CR197" s="297" t="str">
        <f ca="true">+IF(OFFSET('Sanitation Data'!$E$30,0,10*ROW('Sanitation Data'!E191))="","",OFFSET('Sanitation Data'!$E$30,0,10*ROW('Sanitation Data'!E191)))</f>
        <v/>
      </c>
      <c r="CS197" s="297" t="str">
        <f ca="true">+IF(OFFSET('Sanitation Data'!$E$31,0,10*ROW('Sanitation Data'!E191))="","",OFFSET('Sanitation Data'!$E$31,0,10*ROW('Sanitation Data'!E191)))</f>
        <v/>
      </c>
      <c r="CT197" s="297" t="str">
        <f ca="true">+IF(OFFSET('Sanitation Data'!$E$32,0,10*ROW('Sanitation Data'!E191))="","",OFFSET('Sanitation Data'!$E$32,0,10*ROW('Sanitation Data'!E191)))</f>
        <v/>
      </c>
      <c r="CU197" s="297" t="str">
        <f ca="true">+IF(OFFSET('Sanitation Data'!$F$28,0,10*ROW('Sanitation Data'!F191))="","",OFFSET('Sanitation Data'!$F$28,0,10*ROW('Sanitation Data'!F191)))</f>
        <v/>
      </c>
      <c r="CV197" s="297" t="str">
        <f ca="true">+IF(OFFSET('Sanitation Data'!$F$29,0,10*ROW('Sanitation Data'!F191))="","",OFFSET('Sanitation Data'!$F$29,0,10*ROW('Sanitation Data'!F191)))</f>
        <v/>
      </c>
      <c r="CW197" s="297" t="str">
        <f ca="true">+IF(OFFSET('Sanitation Data'!$F$30,0,10*ROW('Sanitation Data'!F191))="","",OFFSET('Sanitation Data'!$F$30,0,10*ROW('Sanitation Data'!F191)))</f>
        <v/>
      </c>
      <c r="CX197" s="297" t="str">
        <f ca="true">+IF(OFFSET('Sanitation Data'!$F$31,0,10*ROW('Sanitation Data'!F191))="","",OFFSET('Sanitation Data'!$F$31,0,10*ROW('Sanitation Data'!F191)))</f>
        <v/>
      </c>
      <c r="CY197" s="297" t="str">
        <f ca="true">+IF(OFFSET('Sanitation Data'!$F$32,0,10*ROW('Sanitation Data'!F191))="","",OFFSET('Sanitation Data'!$F$32,0,10*ROW('Sanitation Data'!F191)))</f>
        <v/>
      </c>
      <c r="CZ197" s="297" t="str">
        <f ca="true">+IF(OFFSET('Sanitation Data'!$G$28,0,10*ROW('Sanitation Data'!G191))="","",OFFSET('Sanitation Data'!$G$28,0,10*ROW('Sanitation Data'!G191)))</f>
        <v/>
      </c>
      <c r="DA197" s="297" t="str">
        <f ca="true">+IF(OFFSET('Sanitation Data'!$G$29,0,10*ROW('Sanitation Data'!G191))="","",OFFSET('Sanitation Data'!$G$29,0,10*ROW('Sanitation Data'!G191)))</f>
        <v/>
      </c>
      <c r="DB197" s="297" t="str">
        <f ca="true">+IF(OFFSET('Sanitation Data'!$G$30,0,10*ROW('Sanitation Data'!G191))="","",OFFSET('Sanitation Data'!$G$30,0,10*ROW('Sanitation Data'!G191)))</f>
        <v/>
      </c>
      <c r="DC197" s="297" t="str">
        <f ca="true">+IF(OFFSET('Sanitation Data'!$G$31,0,10*ROW('Sanitation Data'!G191))="","",OFFSET('Sanitation Data'!$G$31,0,10*ROW('Sanitation Data'!G191)))</f>
        <v/>
      </c>
      <c r="DD197" s="297" t="str">
        <f ca="true">+IF(OFFSET('Sanitation Data'!$G$32,0,10*ROW('Sanitation Data'!G191))="","",OFFSET('Sanitation Data'!$G$32,0,10*ROW('Sanitation Data'!G191)))</f>
        <v/>
      </c>
      <c r="DE197" s="297" t="str">
        <f ca="true">+IF(OFFSET('Sanitation Data'!$H$28,0,10*ROW('Sanitation Data'!H191))="","",OFFSET('Sanitation Data'!$H$28,0,10*ROW('Sanitation Data'!H191)))</f>
        <v/>
      </c>
      <c r="DF197" s="297" t="str">
        <f ca="true">+IF(OFFSET('Sanitation Data'!$H$29,0,10*ROW('Sanitation Data'!H191))="","",OFFSET('Sanitation Data'!$H$29,0,10*ROW('Sanitation Data'!H191)))</f>
        <v/>
      </c>
      <c r="DG197" s="297" t="str">
        <f ca="true">+IF(OFFSET('Sanitation Data'!$H$30,0,10*ROW('Sanitation Data'!H191))="","",OFFSET('Sanitation Data'!$H$30,0,10*ROW('Sanitation Data'!H191)))</f>
        <v/>
      </c>
      <c r="DH197" s="297" t="str">
        <f ca="true">+IF(OFFSET('Sanitation Data'!$H$31,0,10*ROW('Sanitation Data'!H191))="","",OFFSET('Sanitation Data'!$H$31,0,10*ROW('Sanitation Data'!H191)))</f>
        <v/>
      </c>
      <c r="DI197" s="297" t="str">
        <f ca="true">+IF(OFFSET('Sanitation Data'!$H$32,0,10*ROW('Sanitation Data'!H191))="","",OFFSET('Sanitation Data'!$H$32,0,10*ROW('Sanitation Data'!H191)))</f>
        <v/>
      </c>
      <c r="DJ197" s="297" t="str">
        <f ca="true">+IF(OFFSET('Sanitation Data'!$I$28,0,10*ROW('Sanitation Data'!I191))="","",OFFSET('Sanitation Data'!$I$28,0,10*ROW('Sanitation Data'!I191)))</f>
        <v/>
      </c>
      <c r="DK197" s="297" t="str">
        <f ca="true">+IF(OFFSET('Sanitation Data'!$I$29,0,10*ROW('Sanitation Data'!I191))="","",OFFSET('Sanitation Data'!$I$29,0,10*ROW('Sanitation Data'!I191)))</f>
        <v/>
      </c>
      <c r="DL197" s="297" t="str">
        <f ca="true">+IF(OFFSET('Sanitation Data'!$I$30,0,10*ROW('Sanitation Data'!I191))="","",OFFSET('Sanitation Data'!$I$30,0,10*ROW('Sanitation Data'!I191)))</f>
        <v/>
      </c>
      <c r="DM197" s="297" t="str">
        <f ca="true">+IF(OFFSET('Sanitation Data'!$I$31,0,10*ROW('Sanitation Data'!I191))="","",OFFSET('Sanitation Data'!$I$31,0,10*ROW('Sanitation Data'!I191)))</f>
        <v/>
      </c>
      <c r="DN197" s="297" t="str">
        <f ca="true">+IF(OFFSET('Sanitation Data'!$I$32,0,10*ROW('Sanitation Data'!I191))="","",OFFSET('Sanitation Data'!$I$32,0,10*ROW('Sanitation Data'!I191)))</f>
        <v/>
      </c>
      <c r="DO197" s="297" t="str">
        <f ca="true">+IF(OFFSET('Hygiene Data'!$D$11,0,10*ROW('Hygiene Data'!D191))="","",OFFSET('Hygiene Data'!$D$11,0,10*ROW('Hygiene Data'!D191)))</f>
        <v/>
      </c>
      <c r="DP197" s="297" t="str">
        <f ca="true">+IF(OFFSET('Hygiene Data'!$D$12,0,10*ROW('Hygiene Data'!D191))="","",OFFSET('Hygiene Data'!$D$12,0,10*ROW('Hygiene Data'!D191)))</f>
        <v/>
      </c>
      <c r="DQ197" s="297" t="str">
        <f ca="true">+IF(OFFSET('Hygiene Data'!$D$13,0,10*ROW('Hygiene Data'!D191))="","",OFFSET('Hygiene Data'!$D$13,0,10*ROW('Hygiene Data'!D191)))</f>
        <v/>
      </c>
      <c r="DR197" s="297" t="str">
        <f ca="true">+IF(OFFSET('Hygiene Data'!$E$11,0,10*ROW('Hygiene Data'!E191))="","",OFFSET('Hygiene Data'!$E$11,0,10*ROW('Hygiene Data'!E191)))</f>
        <v/>
      </c>
      <c r="DS197" s="297" t="str">
        <f ca="true">+IF(OFFSET('Hygiene Data'!$E$12,0,10*ROW('Hygiene Data'!E191))="","",OFFSET('Hygiene Data'!$E$12,0,10*ROW('Hygiene Data'!E191)))</f>
        <v/>
      </c>
      <c r="DT197" s="297" t="str">
        <f ca="true">+IF(OFFSET('Hygiene Data'!$E$13,0,10*ROW('Hygiene Data'!E191))="","",OFFSET('Hygiene Data'!$E$13,0,10*ROW('Hygiene Data'!E191)))</f>
        <v/>
      </c>
      <c r="DU197" s="297" t="str">
        <f ca="true">+IF(OFFSET('Hygiene Data'!$F$11,0,10*ROW('Hygiene Data'!F191))="","",OFFSET('Hygiene Data'!$F$11,0,10*ROW('Hygiene Data'!F191)))</f>
        <v/>
      </c>
      <c r="DV197" s="297" t="str">
        <f ca="true">+IF(OFFSET('Hygiene Data'!$F$12,0,10*ROW('Hygiene Data'!F191))="","",OFFSET('Hygiene Data'!$F$12,0,10*ROW('Hygiene Data'!F191)))</f>
        <v/>
      </c>
      <c r="DW197" s="297" t="str">
        <f ca="true">+IF(OFFSET('Hygiene Data'!$F$13,0,10*ROW('Hygiene Data'!F191))="","",OFFSET('Hygiene Data'!$F$13,0,10*ROW('Hygiene Data'!F191)))</f>
        <v/>
      </c>
      <c r="DX197" s="297" t="str">
        <f ca="true">+IF(OFFSET('Hygiene Data'!$G$11,0,10*ROW('Hygiene Data'!G191))="","",OFFSET('Hygiene Data'!$G$11,0,10*ROW('Hygiene Data'!G191)))</f>
        <v/>
      </c>
      <c r="DY197" s="297" t="str">
        <f ca="true">+IF(OFFSET('Hygiene Data'!$G$12,0,10*ROW('Hygiene Data'!G191))="","",OFFSET('Hygiene Data'!$G$12,0,10*ROW('Hygiene Data'!G191)))</f>
        <v/>
      </c>
      <c r="DZ197" s="297" t="str">
        <f ca="true">+IF(OFFSET('Hygiene Data'!$G$13,0,10*ROW('Hygiene Data'!G191))="","",OFFSET('Hygiene Data'!$G$13,0,10*ROW('Hygiene Data'!G191)))</f>
        <v/>
      </c>
      <c r="EA197" s="297" t="str">
        <f ca="true">+IF(OFFSET('Hygiene Data'!$H$11,0,10*ROW('Hygiene Data'!H191))="","",OFFSET('Hygiene Data'!$H$11,0,10*ROW('Hygiene Data'!H191)))</f>
        <v/>
      </c>
      <c r="EB197" s="297" t="str">
        <f ca="true">+IF(OFFSET('Hygiene Data'!$H$12,0,10*ROW('Hygiene Data'!H191))="","",OFFSET('Hygiene Data'!$H$12,0,10*ROW('Hygiene Data'!H191)))</f>
        <v/>
      </c>
      <c r="EC197" s="297" t="str">
        <f ca="true">+IF(OFFSET('Hygiene Data'!$H$13,0,10*ROW('Hygiene Data'!H191))="","",OFFSET('Hygiene Data'!$H$13,0,10*ROW('Hygiene Data'!H191)))</f>
        <v/>
      </c>
      <c r="ED197" s="297" t="str">
        <f ca="true">+IF(OFFSET('Hygiene Data'!$I$11,0,10*ROW('Hygiene Data'!I191))="","",OFFSET('Hygiene Data'!$I$11,0,10*ROW('Hygiene Data'!I191)))</f>
        <v/>
      </c>
      <c r="EE197" s="297" t="str">
        <f ca="true">+IF(OFFSET('Hygiene Data'!$I$12,0,10*ROW('Hygiene Data'!I191))="","",OFFSET('Hygiene Data'!$I$12,0,10*ROW('Hygiene Data'!I191)))</f>
        <v/>
      </c>
      <c r="EF197" s="297"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53"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97"/>
      <c r="BS198" s="297" t="str">
        <f ca="true">+IF(OFFSET('Water Data'!$D$27,0,10*ROW('Water Data'!D192))="","",OFFSET('Water Data'!$D$27,0,10*ROW('Water Data'!D192)))</f>
        <v/>
      </c>
      <c r="BT198" s="297" t="str">
        <f ca="true">+IF(OFFSET('Water Data'!$D$28,0,10*ROW('Water Data'!D192))="","",OFFSET('Water Data'!$D$28,0,10*ROW('Water Data'!D192)))</f>
        <v/>
      </c>
      <c r="BU198" s="297" t="str">
        <f ca="true">+IF(OFFSET('Water Data'!$D$29,0,10*ROW('Water Data'!D192))="","",OFFSET('Water Data'!$D$29,0,10*ROW('Water Data'!D192)))</f>
        <v/>
      </c>
      <c r="BV198" s="297" t="str">
        <f ca="true">+IF(OFFSET('Water Data'!$E$27,0,10*ROW('Water Data'!E192))="","",OFFSET('Water Data'!$E$27,0,10*ROW('Water Data'!E192)))</f>
        <v/>
      </c>
      <c r="BW198" s="297" t="str">
        <f ca="true">+IF(OFFSET('Water Data'!$E$28,0,10*ROW('Water Data'!E192))="","",OFFSET('Water Data'!$E$28,0,10*ROW('Water Data'!E192)))</f>
        <v/>
      </c>
      <c r="BX198" s="297" t="str">
        <f ca="true">+IF(OFFSET('Water Data'!$E$29,0,10*ROW('Water Data'!E192))="","",OFFSET('Water Data'!$E$29,0,10*ROW('Water Data'!E192)))</f>
        <v/>
      </c>
      <c r="BY198" s="297" t="str">
        <f ca="true">+IF(OFFSET('Water Data'!$F$27,0,10*ROW('Water Data'!F192))="","",OFFSET('Water Data'!$F$27,0,10*ROW('Water Data'!F192)))</f>
        <v/>
      </c>
      <c r="BZ198" s="297" t="str">
        <f ca="true">+IF(OFFSET('Water Data'!$F$28,0,10*ROW('Water Data'!F192))="","",OFFSET('Water Data'!$F$28,0,10*ROW('Water Data'!F192)))</f>
        <v/>
      </c>
      <c r="CA198" s="297" t="str">
        <f ca="true">+IF(OFFSET('Water Data'!$F$29,0,10*ROW('Water Data'!F192))="","",OFFSET('Water Data'!$F$29,0,10*ROW('Water Data'!F192)))</f>
        <v/>
      </c>
      <c r="CB198" s="297" t="str">
        <f ca="true">+IF(OFFSET('Water Data'!$G$27,0,10*ROW('Water Data'!G192))="","",OFFSET('Water Data'!$G$27,0,10*ROW('Water Data'!G192)))</f>
        <v/>
      </c>
      <c r="CC198" s="297" t="str">
        <f ca="true">+IF(OFFSET('Water Data'!$G$28,0,10*ROW('Water Data'!G192))="","",OFFSET('Water Data'!$G$28,0,10*ROW('Water Data'!G192)))</f>
        <v/>
      </c>
      <c r="CD198" s="297" t="str">
        <f ca="true">+IF(OFFSET('Water Data'!$G$29,0,10*ROW('Water Data'!G192))="","",OFFSET('Water Data'!$G$29,0,10*ROW('Water Data'!G192)))</f>
        <v/>
      </c>
      <c r="CE198" s="297" t="str">
        <f ca="true">+IF(OFFSET('Water Data'!$H$27,0,10*ROW('Water Data'!H192))="","",OFFSET('Water Data'!$H$27,0,10*ROW('Water Data'!H192)))</f>
        <v/>
      </c>
      <c r="CF198" s="297" t="str">
        <f ca="true">+IF(OFFSET('Water Data'!$H$28,0,10*ROW('Water Data'!H192))="","",OFFSET('Water Data'!$H$28,0,10*ROW('Water Data'!H192)))</f>
        <v/>
      </c>
      <c r="CG198" s="297" t="str">
        <f ca="true">+IF(OFFSET('Water Data'!$H$29,0,10*ROW('Water Data'!H192))="","",OFFSET('Water Data'!$H$29,0,10*ROW('Water Data'!H192)))</f>
        <v/>
      </c>
      <c r="CH198" s="297" t="str">
        <f ca="true">+IF(OFFSET('Water Data'!$I$27,0,10*ROW('Water Data'!I192))="","",OFFSET('Water Data'!$I$27,0,10*ROW('Water Data'!I192)))</f>
        <v/>
      </c>
      <c r="CI198" s="297" t="str">
        <f ca="true">+IF(OFFSET('Water Data'!$I$28,0,10*ROW('Water Data'!I192))="","",OFFSET('Water Data'!$I$28,0,10*ROW('Water Data'!I192)))</f>
        <v/>
      </c>
      <c r="CJ198" s="297" t="str">
        <f ca="true">+IF(OFFSET('Water Data'!$I$29,0,10*ROW('Water Data'!I192))="","",OFFSET('Water Data'!$I$29,0,10*ROW('Water Data'!I192)))</f>
        <v/>
      </c>
      <c r="CK198" s="297" t="str">
        <f ca="true">+IF(OFFSET('Sanitation Data'!$D$28,0,10*ROW('Sanitation Data'!D192))="","",OFFSET('Sanitation Data'!$D$28,0,10*ROW('Sanitation Data'!D192)))</f>
        <v/>
      </c>
      <c r="CL198" s="297" t="str">
        <f ca="true">+IF(OFFSET('Sanitation Data'!$D$29,0,10*ROW('Sanitation Data'!D192))="","",OFFSET('Sanitation Data'!$D$29,0,10*ROW('Sanitation Data'!D192)))</f>
        <v/>
      </c>
      <c r="CM198" s="297" t="str">
        <f ca="true">+IF(OFFSET('Sanitation Data'!$D$30,0,10*ROW('Sanitation Data'!D192))="","",OFFSET('Sanitation Data'!$D$30,0,10*ROW('Sanitation Data'!D192)))</f>
        <v/>
      </c>
      <c r="CN198" s="297" t="str">
        <f ca="true">+IF(OFFSET('Sanitation Data'!$D$31,0,10*ROW('Sanitation Data'!D192))="","",OFFSET('Sanitation Data'!$D$31,0,10*ROW('Sanitation Data'!D192)))</f>
        <v/>
      </c>
      <c r="CO198" s="297" t="str">
        <f ca="true">+IF(OFFSET('Sanitation Data'!$D$32,0,10*ROW('Sanitation Data'!D192))="","",OFFSET('Sanitation Data'!$D$32,0,10*ROW('Sanitation Data'!D192)))</f>
        <v/>
      </c>
      <c r="CP198" s="297" t="str">
        <f ca="true">+IF(OFFSET('Sanitation Data'!$E$28,0,10*ROW('Sanitation Data'!E192))="","",OFFSET('Sanitation Data'!$E$28,0,10*ROW('Sanitation Data'!E192)))</f>
        <v/>
      </c>
      <c r="CQ198" s="297" t="str">
        <f ca="true">+IF(OFFSET('Sanitation Data'!$E$29,0,10*ROW('Sanitation Data'!E192))="","",OFFSET('Sanitation Data'!$E$29,0,10*ROW('Sanitation Data'!E192)))</f>
        <v/>
      </c>
      <c r="CR198" s="297" t="str">
        <f ca="true">+IF(OFFSET('Sanitation Data'!$E$30,0,10*ROW('Sanitation Data'!E192))="","",OFFSET('Sanitation Data'!$E$30,0,10*ROW('Sanitation Data'!E192)))</f>
        <v/>
      </c>
      <c r="CS198" s="297" t="str">
        <f ca="true">+IF(OFFSET('Sanitation Data'!$E$31,0,10*ROW('Sanitation Data'!E192))="","",OFFSET('Sanitation Data'!$E$31,0,10*ROW('Sanitation Data'!E192)))</f>
        <v/>
      </c>
      <c r="CT198" s="297" t="str">
        <f ca="true">+IF(OFFSET('Sanitation Data'!$E$32,0,10*ROW('Sanitation Data'!E192))="","",OFFSET('Sanitation Data'!$E$32,0,10*ROW('Sanitation Data'!E192)))</f>
        <v/>
      </c>
      <c r="CU198" s="297" t="str">
        <f ca="true">+IF(OFFSET('Sanitation Data'!$F$28,0,10*ROW('Sanitation Data'!F192))="","",OFFSET('Sanitation Data'!$F$28,0,10*ROW('Sanitation Data'!F192)))</f>
        <v/>
      </c>
      <c r="CV198" s="297" t="str">
        <f ca="true">+IF(OFFSET('Sanitation Data'!$F$29,0,10*ROW('Sanitation Data'!F192))="","",OFFSET('Sanitation Data'!$F$29,0,10*ROW('Sanitation Data'!F192)))</f>
        <v/>
      </c>
      <c r="CW198" s="297" t="str">
        <f ca="true">+IF(OFFSET('Sanitation Data'!$F$30,0,10*ROW('Sanitation Data'!F192))="","",OFFSET('Sanitation Data'!$F$30,0,10*ROW('Sanitation Data'!F192)))</f>
        <v/>
      </c>
      <c r="CX198" s="297" t="str">
        <f ca="true">+IF(OFFSET('Sanitation Data'!$F$31,0,10*ROW('Sanitation Data'!F192))="","",OFFSET('Sanitation Data'!$F$31,0,10*ROW('Sanitation Data'!F192)))</f>
        <v/>
      </c>
      <c r="CY198" s="297" t="str">
        <f ca="true">+IF(OFFSET('Sanitation Data'!$F$32,0,10*ROW('Sanitation Data'!F192))="","",OFFSET('Sanitation Data'!$F$32,0,10*ROW('Sanitation Data'!F192)))</f>
        <v/>
      </c>
      <c r="CZ198" s="297" t="str">
        <f ca="true">+IF(OFFSET('Sanitation Data'!$G$28,0,10*ROW('Sanitation Data'!G192))="","",OFFSET('Sanitation Data'!$G$28,0,10*ROW('Sanitation Data'!G192)))</f>
        <v/>
      </c>
      <c r="DA198" s="297" t="str">
        <f ca="true">+IF(OFFSET('Sanitation Data'!$G$29,0,10*ROW('Sanitation Data'!G192))="","",OFFSET('Sanitation Data'!$G$29,0,10*ROW('Sanitation Data'!G192)))</f>
        <v/>
      </c>
      <c r="DB198" s="297" t="str">
        <f ca="true">+IF(OFFSET('Sanitation Data'!$G$30,0,10*ROW('Sanitation Data'!G192))="","",OFFSET('Sanitation Data'!$G$30,0,10*ROW('Sanitation Data'!G192)))</f>
        <v/>
      </c>
      <c r="DC198" s="297" t="str">
        <f ca="true">+IF(OFFSET('Sanitation Data'!$G$31,0,10*ROW('Sanitation Data'!G192))="","",OFFSET('Sanitation Data'!$G$31,0,10*ROW('Sanitation Data'!G192)))</f>
        <v/>
      </c>
      <c r="DD198" s="297" t="str">
        <f ca="true">+IF(OFFSET('Sanitation Data'!$G$32,0,10*ROW('Sanitation Data'!G192))="","",OFFSET('Sanitation Data'!$G$32,0,10*ROW('Sanitation Data'!G192)))</f>
        <v/>
      </c>
      <c r="DE198" s="297" t="str">
        <f ca="true">+IF(OFFSET('Sanitation Data'!$H$28,0,10*ROW('Sanitation Data'!H192))="","",OFFSET('Sanitation Data'!$H$28,0,10*ROW('Sanitation Data'!H192)))</f>
        <v/>
      </c>
      <c r="DF198" s="297" t="str">
        <f ca="true">+IF(OFFSET('Sanitation Data'!$H$29,0,10*ROW('Sanitation Data'!H192))="","",OFFSET('Sanitation Data'!$H$29,0,10*ROW('Sanitation Data'!H192)))</f>
        <v/>
      </c>
      <c r="DG198" s="297" t="str">
        <f ca="true">+IF(OFFSET('Sanitation Data'!$H$30,0,10*ROW('Sanitation Data'!H192))="","",OFFSET('Sanitation Data'!$H$30,0,10*ROW('Sanitation Data'!H192)))</f>
        <v/>
      </c>
      <c r="DH198" s="297" t="str">
        <f ca="true">+IF(OFFSET('Sanitation Data'!$H$31,0,10*ROW('Sanitation Data'!H192))="","",OFFSET('Sanitation Data'!$H$31,0,10*ROW('Sanitation Data'!H192)))</f>
        <v/>
      </c>
      <c r="DI198" s="297" t="str">
        <f ca="true">+IF(OFFSET('Sanitation Data'!$H$32,0,10*ROW('Sanitation Data'!H192))="","",OFFSET('Sanitation Data'!$H$32,0,10*ROW('Sanitation Data'!H192)))</f>
        <v/>
      </c>
      <c r="DJ198" s="297" t="str">
        <f ca="true">+IF(OFFSET('Sanitation Data'!$I$28,0,10*ROW('Sanitation Data'!I192))="","",OFFSET('Sanitation Data'!$I$28,0,10*ROW('Sanitation Data'!I192)))</f>
        <v/>
      </c>
      <c r="DK198" s="297" t="str">
        <f ca="true">+IF(OFFSET('Sanitation Data'!$I$29,0,10*ROW('Sanitation Data'!I192))="","",OFFSET('Sanitation Data'!$I$29,0,10*ROW('Sanitation Data'!I192)))</f>
        <v/>
      </c>
      <c r="DL198" s="297" t="str">
        <f ca="true">+IF(OFFSET('Sanitation Data'!$I$30,0,10*ROW('Sanitation Data'!I192))="","",OFFSET('Sanitation Data'!$I$30,0,10*ROW('Sanitation Data'!I192)))</f>
        <v/>
      </c>
      <c r="DM198" s="297" t="str">
        <f ca="true">+IF(OFFSET('Sanitation Data'!$I$31,0,10*ROW('Sanitation Data'!I192))="","",OFFSET('Sanitation Data'!$I$31,0,10*ROW('Sanitation Data'!I192)))</f>
        <v/>
      </c>
      <c r="DN198" s="297" t="str">
        <f ca="true">+IF(OFFSET('Sanitation Data'!$I$32,0,10*ROW('Sanitation Data'!I192))="","",OFFSET('Sanitation Data'!$I$32,0,10*ROW('Sanitation Data'!I192)))</f>
        <v/>
      </c>
      <c r="DO198" s="297" t="str">
        <f ca="true">+IF(OFFSET('Hygiene Data'!$D$11,0,10*ROW('Hygiene Data'!D192))="","",OFFSET('Hygiene Data'!$D$11,0,10*ROW('Hygiene Data'!D192)))</f>
        <v/>
      </c>
      <c r="DP198" s="297" t="str">
        <f ca="true">+IF(OFFSET('Hygiene Data'!$D$12,0,10*ROW('Hygiene Data'!D192))="","",OFFSET('Hygiene Data'!$D$12,0,10*ROW('Hygiene Data'!D192)))</f>
        <v/>
      </c>
      <c r="DQ198" s="297" t="str">
        <f ca="true">+IF(OFFSET('Hygiene Data'!$D$13,0,10*ROW('Hygiene Data'!D192))="","",OFFSET('Hygiene Data'!$D$13,0,10*ROW('Hygiene Data'!D192)))</f>
        <v/>
      </c>
      <c r="DR198" s="297" t="str">
        <f ca="true">+IF(OFFSET('Hygiene Data'!$E$11,0,10*ROW('Hygiene Data'!E192))="","",OFFSET('Hygiene Data'!$E$11,0,10*ROW('Hygiene Data'!E192)))</f>
        <v/>
      </c>
      <c r="DS198" s="297" t="str">
        <f ca="true">+IF(OFFSET('Hygiene Data'!$E$12,0,10*ROW('Hygiene Data'!E192))="","",OFFSET('Hygiene Data'!$E$12,0,10*ROW('Hygiene Data'!E192)))</f>
        <v/>
      </c>
      <c r="DT198" s="297" t="str">
        <f ca="true">+IF(OFFSET('Hygiene Data'!$E$13,0,10*ROW('Hygiene Data'!E192))="","",OFFSET('Hygiene Data'!$E$13,0,10*ROW('Hygiene Data'!E192)))</f>
        <v/>
      </c>
      <c r="DU198" s="297" t="str">
        <f ca="true">+IF(OFFSET('Hygiene Data'!$F$11,0,10*ROW('Hygiene Data'!F192))="","",OFFSET('Hygiene Data'!$F$11,0,10*ROW('Hygiene Data'!F192)))</f>
        <v/>
      </c>
      <c r="DV198" s="297" t="str">
        <f ca="true">+IF(OFFSET('Hygiene Data'!$F$12,0,10*ROW('Hygiene Data'!F192))="","",OFFSET('Hygiene Data'!$F$12,0,10*ROW('Hygiene Data'!F192)))</f>
        <v/>
      </c>
      <c r="DW198" s="297" t="str">
        <f ca="true">+IF(OFFSET('Hygiene Data'!$F$13,0,10*ROW('Hygiene Data'!F192))="","",OFFSET('Hygiene Data'!$F$13,0,10*ROW('Hygiene Data'!F192)))</f>
        <v/>
      </c>
      <c r="DX198" s="297" t="str">
        <f ca="true">+IF(OFFSET('Hygiene Data'!$G$11,0,10*ROW('Hygiene Data'!G192))="","",OFFSET('Hygiene Data'!$G$11,0,10*ROW('Hygiene Data'!G192)))</f>
        <v/>
      </c>
      <c r="DY198" s="297" t="str">
        <f ca="true">+IF(OFFSET('Hygiene Data'!$G$12,0,10*ROW('Hygiene Data'!G192))="","",OFFSET('Hygiene Data'!$G$12,0,10*ROW('Hygiene Data'!G192)))</f>
        <v/>
      </c>
      <c r="DZ198" s="297" t="str">
        <f ca="true">+IF(OFFSET('Hygiene Data'!$G$13,0,10*ROW('Hygiene Data'!G192))="","",OFFSET('Hygiene Data'!$G$13,0,10*ROW('Hygiene Data'!G192)))</f>
        <v/>
      </c>
      <c r="EA198" s="297" t="str">
        <f ca="true">+IF(OFFSET('Hygiene Data'!$H$11,0,10*ROW('Hygiene Data'!H192))="","",OFFSET('Hygiene Data'!$H$11,0,10*ROW('Hygiene Data'!H192)))</f>
        <v/>
      </c>
      <c r="EB198" s="297" t="str">
        <f ca="true">+IF(OFFSET('Hygiene Data'!$H$12,0,10*ROW('Hygiene Data'!H192))="","",OFFSET('Hygiene Data'!$H$12,0,10*ROW('Hygiene Data'!H192)))</f>
        <v/>
      </c>
      <c r="EC198" s="297" t="str">
        <f ca="true">+IF(OFFSET('Hygiene Data'!$H$13,0,10*ROW('Hygiene Data'!H192))="","",OFFSET('Hygiene Data'!$H$13,0,10*ROW('Hygiene Data'!H192)))</f>
        <v/>
      </c>
      <c r="ED198" s="297" t="str">
        <f ca="true">+IF(OFFSET('Hygiene Data'!$I$11,0,10*ROW('Hygiene Data'!I192))="","",OFFSET('Hygiene Data'!$I$11,0,10*ROW('Hygiene Data'!I192)))</f>
        <v/>
      </c>
      <c r="EE198" s="297" t="str">
        <f ca="true">+IF(OFFSET('Hygiene Data'!$I$12,0,10*ROW('Hygiene Data'!I192))="","",OFFSET('Hygiene Data'!$I$12,0,10*ROW('Hygiene Data'!I192)))</f>
        <v/>
      </c>
      <c r="EF198" s="297"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53"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97"/>
      <c r="BS199" s="297" t="str">
        <f ca="true">+IF(OFFSET('Water Data'!$D$27,0,10*ROW('Water Data'!D193))="","",OFFSET('Water Data'!$D$27,0,10*ROW('Water Data'!D193)))</f>
        <v/>
      </c>
      <c r="BT199" s="297" t="str">
        <f ca="true">+IF(OFFSET('Water Data'!$D$28,0,10*ROW('Water Data'!D193))="","",OFFSET('Water Data'!$D$28,0,10*ROW('Water Data'!D193)))</f>
        <v/>
      </c>
      <c r="BU199" s="297" t="str">
        <f ca="true">+IF(OFFSET('Water Data'!$D$29,0,10*ROW('Water Data'!D193))="","",OFFSET('Water Data'!$D$29,0,10*ROW('Water Data'!D193)))</f>
        <v/>
      </c>
      <c r="BV199" s="297" t="str">
        <f ca="true">+IF(OFFSET('Water Data'!$E$27,0,10*ROW('Water Data'!E193))="","",OFFSET('Water Data'!$E$27,0,10*ROW('Water Data'!E193)))</f>
        <v/>
      </c>
      <c r="BW199" s="297" t="str">
        <f ca="true">+IF(OFFSET('Water Data'!$E$28,0,10*ROW('Water Data'!E193))="","",OFFSET('Water Data'!$E$28,0,10*ROW('Water Data'!E193)))</f>
        <v/>
      </c>
      <c r="BX199" s="297" t="str">
        <f ca="true">+IF(OFFSET('Water Data'!$E$29,0,10*ROW('Water Data'!E193))="","",OFFSET('Water Data'!$E$29,0,10*ROW('Water Data'!E193)))</f>
        <v/>
      </c>
      <c r="BY199" s="297" t="str">
        <f ca="true">+IF(OFFSET('Water Data'!$F$27,0,10*ROW('Water Data'!F193))="","",OFFSET('Water Data'!$F$27,0,10*ROW('Water Data'!F193)))</f>
        <v/>
      </c>
      <c r="BZ199" s="297" t="str">
        <f ca="true">+IF(OFFSET('Water Data'!$F$28,0,10*ROW('Water Data'!F193))="","",OFFSET('Water Data'!$F$28,0,10*ROW('Water Data'!F193)))</f>
        <v/>
      </c>
      <c r="CA199" s="297" t="str">
        <f ca="true">+IF(OFFSET('Water Data'!$F$29,0,10*ROW('Water Data'!F193))="","",OFFSET('Water Data'!$F$29,0,10*ROW('Water Data'!F193)))</f>
        <v/>
      </c>
      <c r="CB199" s="297" t="str">
        <f ca="true">+IF(OFFSET('Water Data'!$G$27,0,10*ROW('Water Data'!G193))="","",OFFSET('Water Data'!$G$27,0,10*ROW('Water Data'!G193)))</f>
        <v/>
      </c>
      <c r="CC199" s="297" t="str">
        <f ca="true">+IF(OFFSET('Water Data'!$G$28,0,10*ROW('Water Data'!G193))="","",OFFSET('Water Data'!$G$28,0,10*ROW('Water Data'!G193)))</f>
        <v/>
      </c>
      <c r="CD199" s="297" t="str">
        <f ca="true">+IF(OFFSET('Water Data'!$G$29,0,10*ROW('Water Data'!G193))="","",OFFSET('Water Data'!$G$29,0,10*ROW('Water Data'!G193)))</f>
        <v/>
      </c>
      <c r="CE199" s="297" t="str">
        <f ca="true">+IF(OFFSET('Water Data'!$H$27,0,10*ROW('Water Data'!H193))="","",OFFSET('Water Data'!$H$27,0,10*ROW('Water Data'!H193)))</f>
        <v/>
      </c>
      <c r="CF199" s="297" t="str">
        <f ca="true">+IF(OFFSET('Water Data'!$H$28,0,10*ROW('Water Data'!H193))="","",OFFSET('Water Data'!$H$28,0,10*ROW('Water Data'!H193)))</f>
        <v/>
      </c>
      <c r="CG199" s="297" t="str">
        <f ca="true">+IF(OFFSET('Water Data'!$H$29,0,10*ROW('Water Data'!H193))="","",OFFSET('Water Data'!$H$29,0,10*ROW('Water Data'!H193)))</f>
        <v/>
      </c>
      <c r="CH199" s="297" t="str">
        <f ca="true">+IF(OFFSET('Water Data'!$I$27,0,10*ROW('Water Data'!I193))="","",OFFSET('Water Data'!$I$27,0,10*ROW('Water Data'!I193)))</f>
        <v/>
      </c>
      <c r="CI199" s="297" t="str">
        <f ca="true">+IF(OFFSET('Water Data'!$I$28,0,10*ROW('Water Data'!I193))="","",OFFSET('Water Data'!$I$28,0,10*ROW('Water Data'!I193)))</f>
        <v/>
      </c>
      <c r="CJ199" s="297" t="str">
        <f ca="true">+IF(OFFSET('Water Data'!$I$29,0,10*ROW('Water Data'!I193))="","",OFFSET('Water Data'!$I$29,0,10*ROW('Water Data'!I193)))</f>
        <v/>
      </c>
      <c r="CK199" s="297" t="str">
        <f ca="true">+IF(OFFSET('Sanitation Data'!$D$28,0,10*ROW('Sanitation Data'!D193))="","",OFFSET('Sanitation Data'!$D$28,0,10*ROW('Sanitation Data'!D193)))</f>
        <v/>
      </c>
      <c r="CL199" s="297" t="str">
        <f ca="true">+IF(OFFSET('Sanitation Data'!$D$29,0,10*ROW('Sanitation Data'!D193))="","",OFFSET('Sanitation Data'!$D$29,0,10*ROW('Sanitation Data'!D193)))</f>
        <v/>
      </c>
      <c r="CM199" s="297" t="str">
        <f ca="true">+IF(OFFSET('Sanitation Data'!$D$30,0,10*ROW('Sanitation Data'!D193))="","",OFFSET('Sanitation Data'!$D$30,0,10*ROW('Sanitation Data'!D193)))</f>
        <v/>
      </c>
      <c r="CN199" s="297" t="str">
        <f ca="true">+IF(OFFSET('Sanitation Data'!$D$31,0,10*ROW('Sanitation Data'!D193))="","",OFFSET('Sanitation Data'!$D$31,0,10*ROW('Sanitation Data'!D193)))</f>
        <v/>
      </c>
      <c r="CO199" s="297" t="str">
        <f ca="true">+IF(OFFSET('Sanitation Data'!$D$32,0,10*ROW('Sanitation Data'!D193))="","",OFFSET('Sanitation Data'!$D$32,0,10*ROW('Sanitation Data'!D193)))</f>
        <v/>
      </c>
      <c r="CP199" s="297" t="str">
        <f ca="true">+IF(OFFSET('Sanitation Data'!$E$28,0,10*ROW('Sanitation Data'!E193))="","",OFFSET('Sanitation Data'!$E$28,0,10*ROW('Sanitation Data'!E193)))</f>
        <v/>
      </c>
      <c r="CQ199" s="297" t="str">
        <f ca="true">+IF(OFFSET('Sanitation Data'!$E$29,0,10*ROW('Sanitation Data'!E193))="","",OFFSET('Sanitation Data'!$E$29,0,10*ROW('Sanitation Data'!E193)))</f>
        <v/>
      </c>
      <c r="CR199" s="297" t="str">
        <f ca="true">+IF(OFFSET('Sanitation Data'!$E$30,0,10*ROW('Sanitation Data'!E193))="","",OFFSET('Sanitation Data'!$E$30,0,10*ROW('Sanitation Data'!E193)))</f>
        <v/>
      </c>
      <c r="CS199" s="297" t="str">
        <f ca="true">+IF(OFFSET('Sanitation Data'!$E$31,0,10*ROW('Sanitation Data'!E193))="","",OFFSET('Sanitation Data'!$E$31,0,10*ROW('Sanitation Data'!E193)))</f>
        <v/>
      </c>
      <c r="CT199" s="297" t="str">
        <f ca="true">+IF(OFFSET('Sanitation Data'!$E$32,0,10*ROW('Sanitation Data'!E193))="","",OFFSET('Sanitation Data'!$E$32,0,10*ROW('Sanitation Data'!E193)))</f>
        <v/>
      </c>
      <c r="CU199" s="297" t="str">
        <f ca="true">+IF(OFFSET('Sanitation Data'!$F$28,0,10*ROW('Sanitation Data'!F193))="","",OFFSET('Sanitation Data'!$F$28,0,10*ROW('Sanitation Data'!F193)))</f>
        <v/>
      </c>
      <c r="CV199" s="297" t="str">
        <f ca="true">+IF(OFFSET('Sanitation Data'!$F$29,0,10*ROW('Sanitation Data'!F193))="","",OFFSET('Sanitation Data'!$F$29,0,10*ROW('Sanitation Data'!F193)))</f>
        <v/>
      </c>
      <c r="CW199" s="297" t="str">
        <f ca="true">+IF(OFFSET('Sanitation Data'!$F$30,0,10*ROW('Sanitation Data'!F193))="","",OFFSET('Sanitation Data'!$F$30,0,10*ROW('Sanitation Data'!F193)))</f>
        <v/>
      </c>
      <c r="CX199" s="297" t="str">
        <f ca="true">+IF(OFFSET('Sanitation Data'!$F$31,0,10*ROW('Sanitation Data'!F193))="","",OFFSET('Sanitation Data'!$F$31,0,10*ROW('Sanitation Data'!F193)))</f>
        <v/>
      </c>
      <c r="CY199" s="297" t="str">
        <f ca="true">+IF(OFFSET('Sanitation Data'!$F$32,0,10*ROW('Sanitation Data'!F193))="","",OFFSET('Sanitation Data'!$F$32,0,10*ROW('Sanitation Data'!F193)))</f>
        <v/>
      </c>
      <c r="CZ199" s="297" t="str">
        <f ca="true">+IF(OFFSET('Sanitation Data'!$G$28,0,10*ROW('Sanitation Data'!G193))="","",OFFSET('Sanitation Data'!$G$28,0,10*ROW('Sanitation Data'!G193)))</f>
        <v/>
      </c>
      <c r="DA199" s="297" t="str">
        <f ca="true">+IF(OFFSET('Sanitation Data'!$G$29,0,10*ROW('Sanitation Data'!G193))="","",OFFSET('Sanitation Data'!$G$29,0,10*ROW('Sanitation Data'!G193)))</f>
        <v/>
      </c>
      <c r="DB199" s="297" t="str">
        <f ca="true">+IF(OFFSET('Sanitation Data'!$G$30,0,10*ROW('Sanitation Data'!G193))="","",OFFSET('Sanitation Data'!$G$30,0,10*ROW('Sanitation Data'!G193)))</f>
        <v/>
      </c>
      <c r="DC199" s="297" t="str">
        <f ca="true">+IF(OFFSET('Sanitation Data'!$G$31,0,10*ROW('Sanitation Data'!G193))="","",OFFSET('Sanitation Data'!$G$31,0,10*ROW('Sanitation Data'!G193)))</f>
        <v/>
      </c>
      <c r="DD199" s="297" t="str">
        <f ca="true">+IF(OFFSET('Sanitation Data'!$G$32,0,10*ROW('Sanitation Data'!G193))="","",OFFSET('Sanitation Data'!$G$32,0,10*ROW('Sanitation Data'!G193)))</f>
        <v/>
      </c>
      <c r="DE199" s="297" t="str">
        <f ca="true">+IF(OFFSET('Sanitation Data'!$H$28,0,10*ROW('Sanitation Data'!H193))="","",OFFSET('Sanitation Data'!$H$28,0,10*ROW('Sanitation Data'!H193)))</f>
        <v/>
      </c>
      <c r="DF199" s="297" t="str">
        <f ca="true">+IF(OFFSET('Sanitation Data'!$H$29,0,10*ROW('Sanitation Data'!H193))="","",OFFSET('Sanitation Data'!$H$29,0,10*ROW('Sanitation Data'!H193)))</f>
        <v/>
      </c>
      <c r="DG199" s="297" t="str">
        <f ca="true">+IF(OFFSET('Sanitation Data'!$H$30,0,10*ROW('Sanitation Data'!H193))="","",OFFSET('Sanitation Data'!$H$30,0,10*ROW('Sanitation Data'!H193)))</f>
        <v/>
      </c>
      <c r="DH199" s="297" t="str">
        <f ca="true">+IF(OFFSET('Sanitation Data'!$H$31,0,10*ROW('Sanitation Data'!H193))="","",OFFSET('Sanitation Data'!$H$31,0,10*ROW('Sanitation Data'!H193)))</f>
        <v/>
      </c>
      <c r="DI199" s="297" t="str">
        <f ca="true">+IF(OFFSET('Sanitation Data'!$H$32,0,10*ROW('Sanitation Data'!H193))="","",OFFSET('Sanitation Data'!$H$32,0,10*ROW('Sanitation Data'!H193)))</f>
        <v/>
      </c>
      <c r="DJ199" s="297" t="str">
        <f ca="true">+IF(OFFSET('Sanitation Data'!$I$28,0,10*ROW('Sanitation Data'!I193))="","",OFFSET('Sanitation Data'!$I$28,0,10*ROW('Sanitation Data'!I193)))</f>
        <v/>
      </c>
      <c r="DK199" s="297" t="str">
        <f ca="true">+IF(OFFSET('Sanitation Data'!$I$29,0,10*ROW('Sanitation Data'!I193))="","",OFFSET('Sanitation Data'!$I$29,0,10*ROW('Sanitation Data'!I193)))</f>
        <v/>
      </c>
      <c r="DL199" s="297" t="str">
        <f ca="true">+IF(OFFSET('Sanitation Data'!$I$30,0,10*ROW('Sanitation Data'!I193))="","",OFFSET('Sanitation Data'!$I$30,0,10*ROW('Sanitation Data'!I193)))</f>
        <v/>
      </c>
      <c r="DM199" s="297" t="str">
        <f ca="true">+IF(OFFSET('Sanitation Data'!$I$31,0,10*ROW('Sanitation Data'!I193))="","",OFFSET('Sanitation Data'!$I$31,0,10*ROW('Sanitation Data'!I193)))</f>
        <v/>
      </c>
      <c r="DN199" s="297" t="str">
        <f ca="true">+IF(OFFSET('Sanitation Data'!$I$32,0,10*ROW('Sanitation Data'!I193))="","",OFFSET('Sanitation Data'!$I$32,0,10*ROW('Sanitation Data'!I193)))</f>
        <v/>
      </c>
      <c r="DO199" s="297" t="str">
        <f ca="true">+IF(OFFSET('Hygiene Data'!$D$11,0,10*ROW('Hygiene Data'!D193))="","",OFFSET('Hygiene Data'!$D$11,0,10*ROW('Hygiene Data'!D193)))</f>
        <v/>
      </c>
      <c r="DP199" s="297" t="str">
        <f ca="true">+IF(OFFSET('Hygiene Data'!$D$12,0,10*ROW('Hygiene Data'!D193))="","",OFFSET('Hygiene Data'!$D$12,0,10*ROW('Hygiene Data'!D193)))</f>
        <v/>
      </c>
      <c r="DQ199" s="297" t="str">
        <f ca="true">+IF(OFFSET('Hygiene Data'!$D$13,0,10*ROW('Hygiene Data'!D193))="","",OFFSET('Hygiene Data'!$D$13,0,10*ROW('Hygiene Data'!D193)))</f>
        <v/>
      </c>
      <c r="DR199" s="297" t="str">
        <f ca="true">+IF(OFFSET('Hygiene Data'!$E$11,0,10*ROW('Hygiene Data'!E193))="","",OFFSET('Hygiene Data'!$E$11,0,10*ROW('Hygiene Data'!E193)))</f>
        <v/>
      </c>
      <c r="DS199" s="297" t="str">
        <f ca="true">+IF(OFFSET('Hygiene Data'!$E$12,0,10*ROW('Hygiene Data'!E193))="","",OFFSET('Hygiene Data'!$E$12,0,10*ROW('Hygiene Data'!E193)))</f>
        <v/>
      </c>
      <c r="DT199" s="297" t="str">
        <f ca="true">+IF(OFFSET('Hygiene Data'!$E$13,0,10*ROW('Hygiene Data'!E193))="","",OFFSET('Hygiene Data'!$E$13,0,10*ROW('Hygiene Data'!E193)))</f>
        <v/>
      </c>
      <c r="DU199" s="297" t="str">
        <f ca="true">+IF(OFFSET('Hygiene Data'!$F$11,0,10*ROW('Hygiene Data'!F193))="","",OFFSET('Hygiene Data'!$F$11,0,10*ROW('Hygiene Data'!F193)))</f>
        <v/>
      </c>
      <c r="DV199" s="297" t="str">
        <f ca="true">+IF(OFFSET('Hygiene Data'!$F$12,0,10*ROW('Hygiene Data'!F193))="","",OFFSET('Hygiene Data'!$F$12,0,10*ROW('Hygiene Data'!F193)))</f>
        <v/>
      </c>
      <c r="DW199" s="297" t="str">
        <f ca="true">+IF(OFFSET('Hygiene Data'!$F$13,0,10*ROW('Hygiene Data'!F193))="","",OFFSET('Hygiene Data'!$F$13,0,10*ROW('Hygiene Data'!F193)))</f>
        <v/>
      </c>
      <c r="DX199" s="297" t="str">
        <f ca="true">+IF(OFFSET('Hygiene Data'!$G$11,0,10*ROW('Hygiene Data'!G193))="","",OFFSET('Hygiene Data'!$G$11,0,10*ROW('Hygiene Data'!G193)))</f>
        <v/>
      </c>
      <c r="DY199" s="297" t="str">
        <f ca="true">+IF(OFFSET('Hygiene Data'!$G$12,0,10*ROW('Hygiene Data'!G193))="","",OFFSET('Hygiene Data'!$G$12,0,10*ROW('Hygiene Data'!G193)))</f>
        <v/>
      </c>
      <c r="DZ199" s="297" t="str">
        <f ca="true">+IF(OFFSET('Hygiene Data'!$G$13,0,10*ROW('Hygiene Data'!G193))="","",OFFSET('Hygiene Data'!$G$13,0,10*ROW('Hygiene Data'!G193)))</f>
        <v/>
      </c>
      <c r="EA199" s="297" t="str">
        <f ca="true">+IF(OFFSET('Hygiene Data'!$H$11,0,10*ROW('Hygiene Data'!H193))="","",OFFSET('Hygiene Data'!$H$11,0,10*ROW('Hygiene Data'!H193)))</f>
        <v/>
      </c>
      <c r="EB199" s="297" t="str">
        <f ca="true">+IF(OFFSET('Hygiene Data'!$H$12,0,10*ROW('Hygiene Data'!H193))="","",OFFSET('Hygiene Data'!$H$12,0,10*ROW('Hygiene Data'!H193)))</f>
        <v/>
      </c>
      <c r="EC199" s="297" t="str">
        <f ca="true">+IF(OFFSET('Hygiene Data'!$H$13,0,10*ROW('Hygiene Data'!H193))="","",OFFSET('Hygiene Data'!$H$13,0,10*ROW('Hygiene Data'!H193)))</f>
        <v/>
      </c>
      <c r="ED199" s="297" t="str">
        <f ca="true">+IF(OFFSET('Hygiene Data'!$I$11,0,10*ROW('Hygiene Data'!I193))="","",OFFSET('Hygiene Data'!$I$11,0,10*ROW('Hygiene Data'!I193)))</f>
        <v/>
      </c>
      <c r="EE199" s="297" t="str">
        <f ca="true">+IF(OFFSET('Hygiene Data'!$I$12,0,10*ROW('Hygiene Data'!I193))="","",OFFSET('Hygiene Data'!$I$12,0,10*ROW('Hygiene Data'!I193)))</f>
        <v/>
      </c>
      <c r="EF199" s="297"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53"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97"/>
      <c r="BS200" s="297" t="str">
        <f ca="true">+IF(OFFSET('Water Data'!$D$27,0,10*ROW('Water Data'!D194))="","",OFFSET('Water Data'!$D$27,0,10*ROW('Water Data'!D194)))</f>
        <v/>
      </c>
      <c r="BT200" s="297" t="str">
        <f ca="true">+IF(OFFSET('Water Data'!$D$28,0,10*ROW('Water Data'!D194))="","",OFFSET('Water Data'!$D$28,0,10*ROW('Water Data'!D194)))</f>
        <v/>
      </c>
      <c r="BU200" s="297" t="str">
        <f ca="true">+IF(OFFSET('Water Data'!$D$29,0,10*ROW('Water Data'!D194))="","",OFFSET('Water Data'!$D$29,0,10*ROW('Water Data'!D194)))</f>
        <v/>
      </c>
      <c r="BV200" s="297" t="str">
        <f ca="true">+IF(OFFSET('Water Data'!$E$27,0,10*ROW('Water Data'!E194))="","",OFFSET('Water Data'!$E$27,0,10*ROW('Water Data'!E194)))</f>
        <v/>
      </c>
      <c r="BW200" s="297" t="str">
        <f ca="true">+IF(OFFSET('Water Data'!$E$28,0,10*ROW('Water Data'!E194))="","",OFFSET('Water Data'!$E$28,0,10*ROW('Water Data'!E194)))</f>
        <v/>
      </c>
      <c r="BX200" s="297" t="str">
        <f ca="true">+IF(OFFSET('Water Data'!$E$29,0,10*ROW('Water Data'!E194))="","",OFFSET('Water Data'!$E$29,0,10*ROW('Water Data'!E194)))</f>
        <v/>
      </c>
      <c r="BY200" s="297" t="str">
        <f ca="true">+IF(OFFSET('Water Data'!$F$27,0,10*ROW('Water Data'!F194))="","",OFFSET('Water Data'!$F$27,0,10*ROW('Water Data'!F194)))</f>
        <v/>
      </c>
      <c r="BZ200" s="297" t="str">
        <f ca="true">+IF(OFFSET('Water Data'!$F$28,0,10*ROW('Water Data'!F194))="","",OFFSET('Water Data'!$F$28,0,10*ROW('Water Data'!F194)))</f>
        <v/>
      </c>
      <c r="CA200" s="297" t="str">
        <f ca="true">+IF(OFFSET('Water Data'!$F$29,0,10*ROW('Water Data'!F194))="","",OFFSET('Water Data'!$F$29,0,10*ROW('Water Data'!F194)))</f>
        <v/>
      </c>
      <c r="CB200" s="297" t="str">
        <f ca="true">+IF(OFFSET('Water Data'!$G$27,0,10*ROW('Water Data'!G194))="","",OFFSET('Water Data'!$G$27,0,10*ROW('Water Data'!G194)))</f>
        <v/>
      </c>
      <c r="CC200" s="297" t="str">
        <f ca="true">+IF(OFFSET('Water Data'!$G$28,0,10*ROW('Water Data'!G194))="","",OFFSET('Water Data'!$G$28,0,10*ROW('Water Data'!G194)))</f>
        <v/>
      </c>
      <c r="CD200" s="297" t="str">
        <f ca="true">+IF(OFFSET('Water Data'!$G$29,0,10*ROW('Water Data'!G194))="","",OFFSET('Water Data'!$G$29,0,10*ROW('Water Data'!G194)))</f>
        <v/>
      </c>
      <c r="CE200" s="297" t="str">
        <f ca="true">+IF(OFFSET('Water Data'!$H$27,0,10*ROW('Water Data'!H194))="","",OFFSET('Water Data'!$H$27,0,10*ROW('Water Data'!H194)))</f>
        <v/>
      </c>
      <c r="CF200" s="297" t="str">
        <f ca="true">+IF(OFFSET('Water Data'!$H$28,0,10*ROW('Water Data'!H194))="","",OFFSET('Water Data'!$H$28,0,10*ROW('Water Data'!H194)))</f>
        <v/>
      </c>
      <c r="CG200" s="297" t="str">
        <f ca="true">+IF(OFFSET('Water Data'!$H$29,0,10*ROW('Water Data'!H194))="","",OFFSET('Water Data'!$H$29,0,10*ROW('Water Data'!H194)))</f>
        <v/>
      </c>
      <c r="CH200" s="297" t="str">
        <f ca="true">+IF(OFFSET('Water Data'!$I$27,0,10*ROW('Water Data'!I194))="","",OFFSET('Water Data'!$I$27,0,10*ROW('Water Data'!I194)))</f>
        <v/>
      </c>
      <c r="CI200" s="297" t="str">
        <f ca="true">+IF(OFFSET('Water Data'!$I$28,0,10*ROW('Water Data'!I194))="","",OFFSET('Water Data'!$I$28,0,10*ROW('Water Data'!I194)))</f>
        <v/>
      </c>
      <c r="CJ200" s="297" t="str">
        <f ca="true">+IF(OFFSET('Water Data'!$I$29,0,10*ROW('Water Data'!I194))="","",OFFSET('Water Data'!$I$29,0,10*ROW('Water Data'!I194)))</f>
        <v/>
      </c>
      <c r="CK200" s="297" t="str">
        <f ca="true">+IF(OFFSET('Sanitation Data'!$D$28,0,10*ROW('Sanitation Data'!D194))="","",OFFSET('Sanitation Data'!$D$28,0,10*ROW('Sanitation Data'!D194)))</f>
        <v/>
      </c>
      <c r="CL200" s="297" t="str">
        <f ca="true">+IF(OFFSET('Sanitation Data'!$D$29,0,10*ROW('Sanitation Data'!D194))="","",OFFSET('Sanitation Data'!$D$29,0,10*ROW('Sanitation Data'!D194)))</f>
        <v/>
      </c>
      <c r="CM200" s="297" t="str">
        <f ca="true">+IF(OFFSET('Sanitation Data'!$D$30,0,10*ROW('Sanitation Data'!D194))="","",OFFSET('Sanitation Data'!$D$30,0,10*ROW('Sanitation Data'!D194)))</f>
        <v/>
      </c>
      <c r="CN200" s="297" t="str">
        <f ca="true">+IF(OFFSET('Sanitation Data'!$D$31,0,10*ROW('Sanitation Data'!D194))="","",OFFSET('Sanitation Data'!$D$31,0,10*ROW('Sanitation Data'!D194)))</f>
        <v/>
      </c>
      <c r="CO200" s="297" t="str">
        <f ca="true">+IF(OFFSET('Sanitation Data'!$D$32,0,10*ROW('Sanitation Data'!D194))="","",OFFSET('Sanitation Data'!$D$32,0,10*ROW('Sanitation Data'!D194)))</f>
        <v/>
      </c>
      <c r="CP200" s="297" t="str">
        <f ca="true">+IF(OFFSET('Sanitation Data'!$E$28,0,10*ROW('Sanitation Data'!E194))="","",OFFSET('Sanitation Data'!$E$28,0,10*ROW('Sanitation Data'!E194)))</f>
        <v/>
      </c>
      <c r="CQ200" s="297" t="str">
        <f ca="true">+IF(OFFSET('Sanitation Data'!$E$29,0,10*ROW('Sanitation Data'!E194))="","",OFFSET('Sanitation Data'!$E$29,0,10*ROW('Sanitation Data'!E194)))</f>
        <v/>
      </c>
      <c r="CR200" s="297" t="str">
        <f ca="true">+IF(OFFSET('Sanitation Data'!$E$30,0,10*ROW('Sanitation Data'!E194))="","",OFFSET('Sanitation Data'!$E$30,0,10*ROW('Sanitation Data'!E194)))</f>
        <v/>
      </c>
      <c r="CS200" s="297" t="str">
        <f ca="true">+IF(OFFSET('Sanitation Data'!$E$31,0,10*ROW('Sanitation Data'!E194))="","",OFFSET('Sanitation Data'!$E$31,0,10*ROW('Sanitation Data'!E194)))</f>
        <v/>
      </c>
      <c r="CT200" s="297" t="str">
        <f ca="true">+IF(OFFSET('Sanitation Data'!$E$32,0,10*ROW('Sanitation Data'!E194))="","",OFFSET('Sanitation Data'!$E$32,0,10*ROW('Sanitation Data'!E194)))</f>
        <v/>
      </c>
      <c r="CU200" s="297" t="str">
        <f ca="true">+IF(OFFSET('Sanitation Data'!$F$28,0,10*ROW('Sanitation Data'!F194))="","",OFFSET('Sanitation Data'!$F$28,0,10*ROW('Sanitation Data'!F194)))</f>
        <v/>
      </c>
      <c r="CV200" s="297" t="str">
        <f ca="true">+IF(OFFSET('Sanitation Data'!$F$29,0,10*ROW('Sanitation Data'!F194))="","",OFFSET('Sanitation Data'!$F$29,0,10*ROW('Sanitation Data'!F194)))</f>
        <v/>
      </c>
      <c r="CW200" s="297" t="str">
        <f ca="true">+IF(OFFSET('Sanitation Data'!$F$30,0,10*ROW('Sanitation Data'!F194))="","",OFFSET('Sanitation Data'!$F$30,0,10*ROW('Sanitation Data'!F194)))</f>
        <v/>
      </c>
      <c r="CX200" s="297" t="str">
        <f ca="true">+IF(OFFSET('Sanitation Data'!$F$31,0,10*ROW('Sanitation Data'!F194))="","",OFFSET('Sanitation Data'!$F$31,0,10*ROW('Sanitation Data'!F194)))</f>
        <v/>
      </c>
      <c r="CY200" s="297" t="str">
        <f ca="true">+IF(OFFSET('Sanitation Data'!$F$32,0,10*ROW('Sanitation Data'!F194))="","",OFFSET('Sanitation Data'!$F$32,0,10*ROW('Sanitation Data'!F194)))</f>
        <v/>
      </c>
      <c r="CZ200" s="297" t="str">
        <f ca="true">+IF(OFFSET('Sanitation Data'!$G$28,0,10*ROW('Sanitation Data'!G194))="","",OFFSET('Sanitation Data'!$G$28,0,10*ROW('Sanitation Data'!G194)))</f>
        <v/>
      </c>
      <c r="DA200" s="297" t="str">
        <f ca="true">+IF(OFFSET('Sanitation Data'!$G$29,0,10*ROW('Sanitation Data'!G194))="","",OFFSET('Sanitation Data'!$G$29,0,10*ROW('Sanitation Data'!G194)))</f>
        <v/>
      </c>
      <c r="DB200" s="297" t="str">
        <f ca="true">+IF(OFFSET('Sanitation Data'!$G$30,0,10*ROW('Sanitation Data'!G194))="","",OFFSET('Sanitation Data'!$G$30,0,10*ROW('Sanitation Data'!G194)))</f>
        <v/>
      </c>
      <c r="DC200" s="297" t="str">
        <f ca="true">+IF(OFFSET('Sanitation Data'!$G$31,0,10*ROW('Sanitation Data'!G194))="","",OFFSET('Sanitation Data'!$G$31,0,10*ROW('Sanitation Data'!G194)))</f>
        <v/>
      </c>
      <c r="DD200" s="297" t="str">
        <f ca="true">+IF(OFFSET('Sanitation Data'!$G$32,0,10*ROW('Sanitation Data'!G194))="","",OFFSET('Sanitation Data'!$G$32,0,10*ROW('Sanitation Data'!G194)))</f>
        <v/>
      </c>
      <c r="DE200" s="297" t="str">
        <f ca="true">+IF(OFFSET('Sanitation Data'!$H$28,0,10*ROW('Sanitation Data'!H194))="","",OFFSET('Sanitation Data'!$H$28,0,10*ROW('Sanitation Data'!H194)))</f>
        <v/>
      </c>
      <c r="DF200" s="297" t="str">
        <f ca="true">+IF(OFFSET('Sanitation Data'!$H$29,0,10*ROW('Sanitation Data'!H194))="","",OFFSET('Sanitation Data'!$H$29,0,10*ROW('Sanitation Data'!H194)))</f>
        <v/>
      </c>
      <c r="DG200" s="297" t="str">
        <f ca="true">+IF(OFFSET('Sanitation Data'!$H$30,0,10*ROW('Sanitation Data'!H194))="","",OFFSET('Sanitation Data'!$H$30,0,10*ROW('Sanitation Data'!H194)))</f>
        <v/>
      </c>
      <c r="DH200" s="297" t="str">
        <f ca="true">+IF(OFFSET('Sanitation Data'!$H$31,0,10*ROW('Sanitation Data'!H194))="","",OFFSET('Sanitation Data'!$H$31,0,10*ROW('Sanitation Data'!H194)))</f>
        <v/>
      </c>
      <c r="DI200" s="297" t="str">
        <f ca="true">+IF(OFFSET('Sanitation Data'!$H$32,0,10*ROW('Sanitation Data'!H194))="","",OFFSET('Sanitation Data'!$H$32,0,10*ROW('Sanitation Data'!H194)))</f>
        <v/>
      </c>
      <c r="DJ200" s="297" t="str">
        <f ca="true">+IF(OFFSET('Sanitation Data'!$I$28,0,10*ROW('Sanitation Data'!I194))="","",OFFSET('Sanitation Data'!$I$28,0,10*ROW('Sanitation Data'!I194)))</f>
        <v/>
      </c>
      <c r="DK200" s="297" t="str">
        <f ca="true">+IF(OFFSET('Sanitation Data'!$I$29,0,10*ROW('Sanitation Data'!I194))="","",OFFSET('Sanitation Data'!$I$29,0,10*ROW('Sanitation Data'!I194)))</f>
        <v/>
      </c>
      <c r="DL200" s="297" t="str">
        <f ca="true">+IF(OFFSET('Sanitation Data'!$I$30,0,10*ROW('Sanitation Data'!I194))="","",OFFSET('Sanitation Data'!$I$30,0,10*ROW('Sanitation Data'!I194)))</f>
        <v/>
      </c>
      <c r="DM200" s="297" t="str">
        <f ca="true">+IF(OFFSET('Sanitation Data'!$I$31,0,10*ROW('Sanitation Data'!I194))="","",OFFSET('Sanitation Data'!$I$31,0,10*ROW('Sanitation Data'!I194)))</f>
        <v/>
      </c>
      <c r="DN200" s="297" t="str">
        <f ca="true">+IF(OFFSET('Sanitation Data'!$I$32,0,10*ROW('Sanitation Data'!I194))="","",OFFSET('Sanitation Data'!$I$32,0,10*ROW('Sanitation Data'!I194)))</f>
        <v/>
      </c>
      <c r="DO200" s="297" t="str">
        <f ca="true">+IF(OFFSET('Hygiene Data'!$D$11,0,10*ROW('Hygiene Data'!D194))="","",OFFSET('Hygiene Data'!$D$11,0,10*ROW('Hygiene Data'!D194)))</f>
        <v/>
      </c>
      <c r="DP200" s="297" t="str">
        <f ca="true">+IF(OFFSET('Hygiene Data'!$D$12,0,10*ROW('Hygiene Data'!D194))="","",OFFSET('Hygiene Data'!$D$12,0,10*ROW('Hygiene Data'!D194)))</f>
        <v/>
      </c>
      <c r="DQ200" s="297" t="str">
        <f ca="true">+IF(OFFSET('Hygiene Data'!$D$13,0,10*ROW('Hygiene Data'!D194))="","",OFFSET('Hygiene Data'!$D$13,0,10*ROW('Hygiene Data'!D194)))</f>
        <v/>
      </c>
      <c r="DR200" s="297" t="str">
        <f ca="true">+IF(OFFSET('Hygiene Data'!$E$11,0,10*ROW('Hygiene Data'!E194))="","",OFFSET('Hygiene Data'!$E$11,0,10*ROW('Hygiene Data'!E194)))</f>
        <v/>
      </c>
      <c r="DS200" s="297" t="str">
        <f ca="true">+IF(OFFSET('Hygiene Data'!$E$12,0,10*ROW('Hygiene Data'!E194))="","",OFFSET('Hygiene Data'!$E$12,0,10*ROW('Hygiene Data'!E194)))</f>
        <v/>
      </c>
      <c r="DT200" s="297" t="str">
        <f ca="true">+IF(OFFSET('Hygiene Data'!$E$13,0,10*ROW('Hygiene Data'!E194))="","",OFFSET('Hygiene Data'!$E$13,0,10*ROW('Hygiene Data'!E194)))</f>
        <v/>
      </c>
      <c r="DU200" s="297" t="str">
        <f ca="true">+IF(OFFSET('Hygiene Data'!$F$11,0,10*ROW('Hygiene Data'!F194))="","",OFFSET('Hygiene Data'!$F$11,0,10*ROW('Hygiene Data'!F194)))</f>
        <v/>
      </c>
      <c r="DV200" s="297" t="str">
        <f ca="true">+IF(OFFSET('Hygiene Data'!$F$12,0,10*ROW('Hygiene Data'!F194))="","",OFFSET('Hygiene Data'!$F$12,0,10*ROW('Hygiene Data'!F194)))</f>
        <v/>
      </c>
      <c r="DW200" s="297" t="str">
        <f ca="true">+IF(OFFSET('Hygiene Data'!$F$13,0,10*ROW('Hygiene Data'!F194))="","",OFFSET('Hygiene Data'!$F$13,0,10*ROW('Hygiene Data'!F194)))</f>
        <v/>
      </c>
      <c r="DX200" s="297" t="str">
        <f ca="true">+IF(OFFSET('Hygiene Data'!$G$11,0,10*ROW('Hygiene Data'!G194))="","",OFFSET('Hygiene Data'!$G$11,0,10*ROW('Hygiene Data'!G194)))</f>
        <v/>
      </c>
      <c r="DY200" s="297" t="str">
        <f ca="true">+IF(OFFSET('Hygiene Data'!$G$12,0,10*ROW('Hygiene Data'!G194))="","",OFFSET('Hygiene Data'!$G$12,0,10*ROW('Hygiene Data'!G194)))</f>
        <v/>
      </c>
      <c r="DZ200" s="297" t="str">
        <f ca="true">+IF(OFFSET('Hygiene Data'!$G$13,0,10*ROW('Hygiene Data'!G194))="","",OFFSET('Hygiene Data'!$G$13,0,10*ROW('Hygiene Data'!G194)))</f>
        <v/>
      </c>
      <c r="EA200" s="297" t="str">
        <f ca="true">+IF(OFFSET('Hygiene Data'!$H$11,0,10*ROW('Hygiene Data'!H194))="","",OFFSET('Hygiene Data'!$H$11,0,10*ROW('Hygiene Data'!H194)))</f>
        <v/>
      </c>
      <c r="EB200" s="297" t="str">
        <f ca="true">+IF(OFFSET('Hygiene Data'!$H$12,0,10*ROW('Hygiene Data'!H194))="","",OFFSET('Hygiene Data'!$H$12,0,10*ROW('Hygiene Data'!H194)))</f>
        <v/>
      </c>
      <c r="EC200" s="297" t="str">
        <f ca="true">+IF(OFFSET('Hygiene Data'!$H$13,0,10*ROW('Hygiene Data'!H194))="","",OFFSET('Hygiene Data'!$H$13,0,10*ROW('Hygiene Data'!H194)))</f>
        <v/>
      </c>
      <c r="ED200" s="297" t="str">
        <f ca="true">+IF(OFFSET('Hygiene Data'!$I$11,0,10*ROW('Hygiene Data'!I194))="","",OFFSET('Hygiene Data'!$I$11,0,10*ROW('Hygiene Data'!I194)))</f>
        <v/>
      </c>
      <c r="EE200" s="297" t="str">
        <f ca="true">+IF(OFFSET('Hygiene Data'!$I$12,0,10*ROW('Hygiene Data'!I194))="","",OFFSET('Hygiene Data'!$I$12,0,10*ROW('Hygiene Data'!I194)))</f>
        <v/>
      </c>
      <c r="EF200" s="297"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53"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97"/>
      <c r="BS201" s="297" t="str">
        <f ca="true">+IF(OFFSET('Water Data'!$D$27,0,10*ROW('Water Data'!D195))="","",OFFSET('Water Data'!$D$27,0,10*ROW('Water Data'!D195)))</f>
        <v/>
      </c>
      <c r="BT201" s="297" t="str">
        <f ca="true">+IF(OFFSET('Water Data'!$D$28,0,10*ROW('Water Data'!D195))="","",OFFSET('Water Data'!$D$28,0,10*ROW('Water Data'!D195)))</f>
        <v/>
      </c>
      <c r="BU201" s="297" t="str">
        <f ca="true">+IF(OFFSET('Water Data'!$D$29,0,10*ROW('Water Data'!D195))="","",OFFSET('Water Data'!$D$29,0,10*ROW('Water Data'!D195)))</f>
        <v/>
      </c>
      <c r="BV201" s="297" t="str">
        <f ca="true">+IF(OFFSET('Water Data'!$E$27,0,10*ROW('Water Data'!E195))="","",OFFSET('Water Data'!$E$27,0,10*ROW('Water Data'!E195)))</f>
        <v/>
      </c>
      <c r="BW201" s="297" t="str">
        <f ca="true">+IF(OFFSET('Water Data'!$E$28,0,10*ROW('Water Data'!E195))="","",OFFSET('Water Data'!$E$28,0,10*ROW('Water Data'!E195)))</f>
        <v/>
      </c>
      <c r="BX201" s="297" t="str">
        <f ca="true">+IF(OFFSET('Water Data'!$E$29,0,10*ROW('Water Data'!E195))="","",OFFSET('Water Data'!$E$29,0,10*ROW('Water Data'!E195)))</f>
        <v/>
      </c>
      <c r="BY201" s="297" t="str">
        <f ca="true">+IF(OFFSET('Water Data'!$F$27,0,10*ROW('Water Data'!F195))="","",OFFSET('Water Data'!$F$27,0,10*ROW('Water Data'!F195)))</f>
        <v/>
      </c>
      <c r="BZ201" s="297" t="str">
        <f ca="true">+IF(OFFSET('Water Data'!$F$28,0,10*ROW('Water Data'!F195))="","",OFFSET('Water Data'!$F$28,0,10*ROW('Water Data'!F195)))</f>
        <v/>
      </c>
      <c r="CA201" s="297" t="str">
        <f ca="true">+IF(OFFSET('Water Data'!$F$29,0,10*ROW('Water Data'!F195))="","",OFFSET('Water Data'!$F$29,0,10*ROW('Water Data'!F195)))</f>
        <v/>
      </c>
      <c r="CB201" s="297" t="str">
        <f ca="true">+IF(OFFSET('Water Data'!$G$27,0,10*ROW('Water Data'!G195))="","",OFFSET('Water Data'!$G$27,0,10*ROW('Water Data'!G195)))</f>
        <v/>
      </c>
      <c r="CC201" s="297" t="str">
        <f ca="true">+IF(OFFSET('Water Data'!$G$28,0,10*ROW('Water Data'!G195))="","",OFFSET('Water Data'!$G$28,0,10*ROW('Water Data'!G195)))</f>
        <v/>
      </c>
      <c r="CD201" s="297" t="str">
        <f ca="true">+IF(OFFSET('Water Data'!$G$29,0,10*ROW('Water Data'!G195))="","",OFFSET('Water Data'!$G$29,0,10*ROW('Water Data'!G195)))</f>
        <v/>
      </c>
      <c r="CE201" s="297" t="str">
        <f ca="true">+IF(OFFSET('Water Data'!$H$27,0,10*ROW('Water Data'!H195))="","",OFFSET('Water Data'!$H$27,0,10*ROW('Water Data'!H195)))</f>
        <v/>
      </c>
      <c r="CF201" s="297" t="str">
        <f ca="true">+IF(OFFSET('Water Data'!$H$28,0,10*ROW('Water Data'!H195))="","",OFFSET('Water Data'!$H$28,0,10*ROW('Water Data'!H195)))</f>
        <v/>
      </c>
      <c r="CG201" s="297" t="str">
        <f ca="true">+IF(OFFSET('Water Data'!$H$29,0,10*ROW('Water Data'!H195))="","",OFFSET('Water Data'!$H$29,0,10*ROW('Water Data'!H195)))</f>
        <v/>
      </c>
      <c r="CH201" s="297" t="str">
        <f ca="true">+IF(OFFSET('Water Data'!$I$27,0,10*ROW('Water Data'!I195))="","",OFFSET('Water Data'!$I$27,0,10*ROW('Water Data'!I195)))</f>
        <v/>
      </c>
      <c r="CI201" s="297" t="str">
        <f ca="true">+IF(OFFSET('Water Data'!$I$28,0,10*ROW('Water Data'!I195))="","",OFFSET('Water Data'!$I$28,0,10*ROW('Water Data'!I195)))</f>
        <v/>
      </c>
      <c r="CJ201" s="297" t="str">
        <f ca="true">+IF(OFFSET('Water Data'!$I$29,0,10*ROW('Water Data'!I195))="","",OFFSET('Water Data'!$I$29,0,10*ROW('Water Data'!I195)))</f>
        <v/>
      </c>
      <c r="CK201" s="297" t="str">
        <f ca="true">+IF(OFFSET('Sanitation Data'!$D$28,0,10*ROW('Sanitation Data'!D195))="","",OFFSET('Sanitation Data'!$D$28,0,10*ROW('Sanitation Data'!D195)))</f>
        <v/>
      </c>
      <c r="CL201" s="297" t="str">
        <f ca="true">+IF(OFFSET('Sanitation Data'!$D$29,0,10*ROW('Sanitation Data'!D195))="","",OFFSET('Sanitation Data'!$D$29,0,10*ROW('Sanitation Data'!D195)))</f>
        <v/>
      </c>
      <c r="CM201" s="297" t="str">
        <f ca="true">+IF(OFFSET('Sanitation Data'!$D$30,0,10*ROW('Sanitation Data'!D195))="","",OFFSET('Sanitation Data'!$D$30,0,10*ROW('Sanitation Data'!D195)))</f>
        <v/>
      </c>
      <c r="CN201" s="297" t="str">
        <f ca="true">+IF(OFFSET('Sanitation Data'!$D$31,0,10*ROW('Sanitation Data'!D195))="","",OFFSET('Sanitation Data'!$D$31,0,10*ROW('Sanitation Data'!D195)))</f>
        <v/>
      </c>
      <c r="CO201" s="297" t="str">
        <f ca="true">+IF(OFFSET('Sanitation Data'!$D$32,0,10*ROW('Sanitation Data'!D195))="","",OFFSET('Sanitation Data'!$D$32,0,10*ROW('Sanitation Data'!D195)))</f>
        <v/>
      </c>
      <c r="CP201" s="297" t="str">
        <f ca="true">+IF(OFFSET('Sanitation Data'!$E$28,0,10*ROW('Sanitation Data'!E195))="","",OFFSET('Sanitation Data'!$E$28,0,10*ROW('Sanitation Data'!E195)))</f>
        <v/>
      </c>
      <c r="CQ201" s="297" t="str">
        <f ca="true">+IF(OFFSET('Sanitation Data'!$E$29,0,10*ROW('Sanitation Data'!E195))="","",OFFSET('Sanitation Data'!$E$29,0,10*ROW('Sanitation Data'!E195)))</f>
        <v/>
      </c>
      <c r="CR201" s="297" t="str">
        <f ca="true">+IF(OFFSET('Sanitation Data'!$E$30,0,10*ROW('Sanitation Data'!E195))="","",OFFSET('Sanitation Data'!$E$30,0,10*ROW('Sanitation Data'!E195)))</f>
        <v/>
      </c>
      <c r="CS201" s="297" t="str">
        <f ca="true">+IF(OFFSET('Sanitation Data'!$E$31,0,10*ROW('Sanitation Data'!E195))="","",OFFSET('Sanitation Data'!$E$31,0,10*ROW('Sanitation Data'!E195)))</f>
        <v/>
      </c>
      <c r="CT201" s="297" t="str">
        <f ca="true">+IF(OFFSET('Sanitation Data'!$E$32,0,10*ROW('Sanitation Data'!E195))="","",OFFSET('Sanitation Data'!$E$32,0,10*ROW('Sanitation Data'!E195)))</f>
        <v/>
      </c>
      <c r="CU201" s="297" t="str">
        <f ca="true">+IF(OFFSET('Sanitation Data'!$F$28,0,10*ROW('Sanitation Data'!F195))="","",OFFSET('Sanitation Data'!$F$28,0,10*ROW('Sanitation Data'!F195)))</f>
        <v/>
      </c>
      <c r="CV201" s="297" t="str">
        <f ca="true">+IF(OFFSET('Sanitation Data'!$F$29,0,10*ROW('Sanitation Data'!F195))="","",OFFSET('Sanitation Data'!$F$29,0,10*ROW('Sanitation Data'!F195)))</f>
        <v/>
      </c>
      <c r="CW201" s="297" t="str">
        <f ca="true">+IF(OFFSET('Sanitation Data'!$F$30,0,10*ROW('Sanitation Data'!F195))="","",OFFSET('Sanitation Data'!$F$30,0,10*ROW('Sanitation Data'!F195)))</f>
        <v/>
      </c>
      <c r="CX201" s="297" t="str">
        <f ca="true">+IF(OFFSET('Sanitation Data'!$F$31,0,10*ROW('Sanitation Data'!F195))="","",OFFSET('Sanitation Data'!$F$31,0,10*ROW('Sanitation Data'!F195)))</f>
        <v/>
      </c>
      <c r="CY201" s="297" t="str">
        <f ca="true">+IF(OFFSET('Sanitation Data'!$F$32,0,10*ROW('Sanitation Data'!F195))="","",OFFSET('Sanitation Data'!$F$32,0,10*ROW('Sanitation Data'!F195)))</f>
        <v/>
      </c>
      <c r="CZ201" s="297" t="str">
        <f ca="true">+IF(OFFSET('Sanitation Data'!$G$28,0,10*ROW('Sanitation Data'!G195))="","",OFFSET('Sanitation Data'!$G$28,0,10*ROW('Sanitation Data'!G195)))</f>
        <v/>
      </c>
      <c r="DA201" s="297" t="str">
        <f ca="true">+IF(OFFSET('Sanitation Data'!$G$29,0,10*ROW('Sanitation Data'!G195))="","",OFFSET('Sanitation Data'!$G$29,0,10*ROW('Sanitation Data'!G195)))</f>
        <v/>
      </c>
      <c r="DB201" s="297" t="str">
        <f ca="true">+IF(OFFSET('Sanitation Data'!$G$30,0,10*ROW('Sanitation Data'!G195))="","",OFFSET('Sanitation Data'!$G$30,0,10*ROW('Sanitation Data'!G195)))</f>
        <v/>
      </c>
      <c r="DC201" s="297" t="str">
        <f ca="true">+IF(OFFSET('Sanitation Data'!$G$31,0,10*ROW('Sanitation Data'!G195))="","",OFFSET('Sanitation Data'!$G$31,0,10*ROW('Sanitation Data'!G195)))</f>
        <v/>
      </c>
      <c r="DD201" s="297" t="str">
        <f ca="true">+IF(OFFSET('Sanitation Data'!$G$32,0,10*ROW('Sanitation Data'!G195))="","",OFFSET('Sanitation Data'!$G$32,0,10*ROW('Sanitation Data'!G195)))</f>
        <v/>
      </c>
      <c r="DE201" s="297" t="str">
        <f ca="true">+IF(OFFSET('Sanitation Data'!$H$28,0,10*ROW('Sanitation Data'!H195))="","",OFFSET('Sanitation Data'!$H$28,0,10*ROW('Sanitation Data'!H195)))</f>
        <v/>
      </c>
      <c r="DF201" s="297" t="str">
        <f ca="true">+IF(OFFSET('Sanitation Data'!$H$29,0,10*ROW('Sanitation Data'!H195))="","",OFFSET('Sanitation Data'!$H$29,0,10*ROW('Sanitation Data'!H195)))</f>
        <v/>
      </c>
      <c r="DG201" s="297" t="str">
        <f ca="true">+IF(OFFSET('Sanitation Data'!$H$30,0,10*ROW('Sanitation Data'!H195))="","",OFFSET('Sanitation Data'!$H$30,0,10*ROW('Sanitation Data'!H195)))</f>
        <v/>
      </c>
      <c r="DH201" s="297" t="str">
        <f ca="true">+IF(OFFSET('Sanitation Data'!$H$31,0,10*ROW('Sanitation Data'!H195))="","",OFFSET('Sanitation Data'!$H$31,0,10*ROW('Sanitation Data'!H195)))</f>
        <v/>
      </c>
      <c r="DI201" s="297" t="str">
        <f ca="true">+IF(OFFSET('Sanitation Data'!$H$32,0,10*ROW('Sanitation Data'!H195))="","",OFFSET('Sanitation Data'!$H$32,0,10*ROW('Sanitation Data'!H195)))</f>
        <v/>
      </c>
      <c r="DJ201" s="297" t="str">
        <f ca="true">+IF(OFFSET('Sanitation Data'!$I$28,0,10*ROW('Sanitation Data'!I195))="","",OFFSET('Sanitation Data'!$I$28,0,10*ROW('Sanitation Data'!I195)))</f>
        <v/>
      </c>
      <c r="DK201" s="297" t="str">
        <f ca="true">+IF(OFFSET('Sanitation Data'!$I$29,0,10*ROW('Sanitation Data'!I195))="","",OFFSET('Sanitation Data'!$I$29,0,10*ROW('Sanitation Data'!I195)))</f>
        <v/>
      </c>
      <c r="DL201" s="297" t="str">
        <f ca="true">+IF(OFFSET('Sanitation Data'!$I$30,0,10*ROW('Sanitation Data'!I195))="","",OFFSET('Sanitation Data'!$I$30,0,10*ROW('Sanitation Data'!I195)))</f>
        <v/>
      </c>
      <c r="DM201" s="297" t="str">
        <f ca="true">+IF(OFFSET('Sanitation Data'!$I$31,0,10*ROW('Sanitation Data'!I195))="","",OFFSET('Sanitation Data'!$I$31,0,10*ROW('Sanitation Data'!I195)))</f>
        <v/>
      </c>
      <c r="DN201" s="297" t="str">
        <f ca="true">+IF(OFFSET('Sanitation Data'!$I$32,0,10*ROW('Sanitation Data'!I195))="","",OFFSET('Sanitation Data'!$I$32,0,10*ROW('Sanitation Data'!I195)))</f>
        <v/>
      </c>
      <c r="DO201" s="297" t="str">
        <f ca="true">+IF(OFFSET('Hygiene Data'!$D$11,0,10*ROW('Hygiene Data'!D195))="","",OFFSET('Hygiene Data'!$D$11,0,10*ROW('Hygiene Data'!D195)))</f>
        <v/>
      </c>
      <c r="DP201" s="297" t="str">
        <f ca="true">+IF(OFFSET('Hygiene Data'!$D$12,0,10*ROW('Hygiene Data'!D195))="","",OFFSET('Hygiene Data'!$D$12,0,10*ROW('Hygiene Data'!D195)))</f>
        <v/>
      </c>
      <c r="DQ201" s="297" t="str">
        <f ca="true">+IF(OFFSET('Hygiene Data'!$D$13,0,10*ROW('Hygiene Data'!D195))="","",OFFSET('Hygiene Data'!$D$13,0,10*ROW('Hygiene Data'!D195)))</f>
        <v/>
      </c>
      <c r="DR201" s="297" t="str">
        <f ca="true">+IF(OFFSET('Hygiene Data'!$E$11,0,10*ROW('Hygiene Data'!E195))="","",OFFSET('Hygiene Data'!$E$11,0,10*ROW('Hygiene Data'!E195)))</f>
        <v/>
      </c>
      <c r="DS201" s="297" t="str">
        <f ca="true">+IF(OFFSET('Hygiene Data'!$E$12,0,10*ROW('Hygiene Data'!E195))="","",OFFSET('Hygiene Data'!$E$12,0,10*ROW('Hygiene Data'!E195)))</f>
        <v/>
      </c>
      <c r="DT201" s="297" t="str">
        <f ca="true">+IF(OFFSET('Hygiene Data'!$E$13,0,10*ROW('Hygiene Data'!E195))="","",OFFSET('Hygiene Data'!$E$13,0,10*ROW('Hygiene Data'!E195)))</f>
        <v/>
      </c>
      <c r="DU201" s="297" t="str">
        <f ca="true">+IF(OFFSET('Hygiene Data'!$F$11,0,10*ROW('Hygiene Data'!F195))="","",OFFSET('Hygiene Data'!$F$11,0,10*ROW('Hygiene Data'!F195)))</f>
        <v/>
      </c>
      <c r="DV201" s="297" t="str">
        <f ca="true">+IF(OFFSET('Hygiene Data'!$F$12,0,10*ROW('Hygiene Data'!F195))="","",OFFSET('Hygiene Data'!$F$12,0,10*ROW('Hygiene Data'!F195)))</f>
        <v/>
      </c>
      <c r="DW201" s="297" t="str">
        <f ca="true">+IF(OFFSET('Hygiene Data'!$F$13,0,10*ROW('Hygiene Data'!F195))="","",OFFSET('Hygiene Data'!$F$13,0,10*ROW('Hygiene Data'!F195)))</f>
        <v/>
      </c>
      <c r="DX201" s="297" t="str">
        <f ca="true">+IF(OFFSET('Hygiene Data'!$G$11,0,10*ROW('Hygiene Data'!G195))="","",OFFSET('Hygiene Data'!$G$11,0,10*ROW('Hygiene Data'!G195)))</f>
        <v/>
      </c>
      <c r="DY201" s="297" t="str">
        <f ca="true">+IF(OFFSET('Hygiene Data'!$G$12,0,10*ROW('Hygiene Data'!G195))="","",OFFSET('Hygiene Data'!$G$12,0,10*ROW('Hygiene Data'!G195)))</f>
        <v/>
      </c>
      <c r="DZ201" s="297" t="str">
        <f ca="true">+IF(OFFSET('Hygiene Data'!$G$13,0,10*ROW('Hygiene Data'!G195))="","",OFFSET('Hygiene Data'!$G$13,0,10*ROW('Hygiene Data'!G195)))</f>
        <v/>
      </c>
      <c r="EA201" s="297" t="str">
        <f ca="true">+IF(OFFSET('Hygiene Data'!$H$11,0,10*ROW('Hygiene Data'!H195))="","",OFFSET('Hygiene Data'!$H$11,0,10*ROW('Hygiene Data'!H195)))</f>
        <v/>
      </c>
      <c r="EB201" s="297" t="str">
        <f ca="true">+IF(OFFSET('Hygiene Data'!$H$12,0,10*ROW('Hygiene Data'!H195))="","",OFFSET('Hygiene Data'!$H$12,0,10*ROW('Hygiene Data'!H195)))</f>
        <v/>
      </c>
      <c r="EC201" s="297" t="str">
        <f ca="true">+IF(OFFSET('Hygiene Data'!$H$13,0,10*ROW('Hygiene Data'!H195))="","",OFFSET('Hygiene Data'!$H$13,0,10*ROW('Hygiene Data'!H195)))</f>
        <v/>
      </c>
      <c r="ED201" s="297" t="str">
        <f ca="true">+IF(OFFSET('Hygiene Data'!$I$11,0,10*ROW('Hygiene Data'!I195))="","",OFFSET('Hygiene Data'!$I$11,0,10*ROW('Hygiene Data'!I195)))</f>
        <v/>
      </c>
      <c r="EE201" s="297" t="str">
        <f ca="true">+IF(OFFSET('Hygiene Data'!$I$12,0,10*ROW('Hygiene Data'!I195))="","",OFFSET('Hygiene Data'!$I$12,0,10*ROW('Hygiene Data'!I195)))</f>
        <v/>
      </c>
      <c r="EF201" s="297"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53"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97"/>
      <c r="BS202" s="297" t="str">
        <f ca="true">+IF(OFFSET('Water Data'!$D$27,0,10*ROW('Water Data'!D196))="","",OFFSET('Water Data'!$D$27,0,10*ROW('Water Data'!D196)))</f>
        <v/>
      </c>
      <c r="BT202" s="297" t="str">
        <f ca="true">+IF(OFFSET('Water Data'!$D$28,0,10*ROW('Water Data'!D196))="","",OFFSET('Water Data'!$D$28,0,10*ROW('Water Data'!D196)))</f>
        <v/>
      </c>
      <c r="BU202" s="297" t="str">
        <f ca="true">+IF(OFFSET('Water Data'!$D$29,0,10*ROW('Water Data'!D196))="","",OFFSET('Water Data'!$D$29,0,10*ROW('Water Data'!D196)))</f>
        <v/>
      </c>
      <c r="BV202" s="297" t="str">
        <f ca="true">+IF(OFFSET('Water Data'!$E$27,0,10*ROW('Water Data'!E196))="","",OFFSET('Water Data'!$E$27,0,10*ROW('Water Data'!E196)))</f>
        <v/>
      </c>
      <c r="BW202" s="297" t="str">
        <f ca="true">+IF(OFFSET('Water Data'!$E$28,0,10*ROW('Water Data'!E196))="","",OFFSET('Water Data'!$E$28,0,10*ROW('Water Data'!E196)))</f>
        <v/>
      </c>
      <c r="BX202" s="297" t="str">
        <f ca="true">+IF(OFFSET('Water Data'!$E$29,0,10*ROW('Water Data'!E196))="","",OFFSET('Water Data'!$E$29,0,10*ROW('Water Data'!E196)))</f>
        <v/>
      </c>
      <c r="BY202" s="297" t="str">
        <f ca="true">+IF(OFFSET('Water Data'!$F$27,0,10*ROW('Water Data'!F196))="","",OFFSET('Water Data'!$F$27,0,10*ROW('Water Data'!F196)))</f>
        <v/>
      </c>
      <c r="BZ202" s="297" t="str">
        <f ca="true">+IF(OFFSET('Water Data'!$F$28,0,10*ROW('Water Data'!F196))="","",OFFSET('Water Data'!$F$28,0,10*ROW('Water Data'!F196)))</f>
        <v/>
      </c>
      <c r="CA202" s="297" t="str">
        <f ca="true">+IF(OFFSET('Water Data'!$F$29,0,10*ROW('Water Data'!F196))="","",OFFSET('Water Data'!$F$29,0,10*ROW('Water Data'!F196)))</f>
        <v/>
      </c>
      <c r="CB202" s="297" t="str">
        <f ca="true">+IF(OFFSET('Water Data'!$G$27,0,10*ROW('Water Data'!G196))="","",OFFSET('Water Data'!$G$27,0,10*ROW('Water Data'!G196)))</f>
        <v/>
      </c>
      <c r="CC202" s="297" t="str">
        <f ca="true">+IF(OFFSET('Water Data'!$G$28,0,10*ROW('Water Data'!G196))="","",OFFSET('Water Data'!$G$28,0,10*ROW('Water Data'!G196)))</f>
        <v/>
      </c>
      <c r="CD202" s="297" t="str">
        <f ca="true">+IF(OFFSET('Water Data'!$G$29,0,10*ROW('Water Data'!G196))="","",OFFSET('Water Data'!$G$29,0,10*ROW('Water Data'!G196)))</f>
        <v/>
      </c>
      <c r="CE202" s="297" t="str">
        <f ca="true">+IF(OFFSET('Water Data'!$H$27,0,10*ROW('Water Data'!H196))="","",OFFSET('Water Data'!$H$27,0,10*ROW('Water Data'!H196)))</f>
        <v/>
      </c>
      <c r="CF202" s="297" t="str">
        <f ca="true">+IF(OFFSET('Water Data'!$H$28,0,10*ROW('Water Data'!H196))="","",OFFSET('Water Data'!$H$28,0,10*ROW('Water Data'!H196)))</f>
        <v/>
      </c>
      <c r="CG202" s="297" t="str">
        <f ca="true">+IF(OFFSET('Water Data'!$H$29,0,10*ROW('Water Data'!H196))="","",OFFSET('Water Data'!$H$29,0,10*ROW('Water Data'!H196)))</f>
        <v/>
      </c>
      <c r="CH202" s="297" t="str">
        <f ca="true">+IF(OFFSET('Water Data'!$I$27,0,10*ROW('Water Data'!I196))="","",OFFSET('Water Data'!$I$27,0,10*ROW('Water Data'!I196)))</f>
        <v/>
      </c>
      <c r="CI202" s="297" t="str">
        <f ca="true">+IF(OFFSET('Water Data'!$I$28,0,10*ROW('Water Data'!I196))="","",OFFSET('Water Data'!$I$28,0,10*ROW('Water Data'!I196)))</f>
        <v/>
      </c>
      <c r="CJ202" s="297" t="str">
        <f ca="true">+IF(OFFSET('Water Data'!$I$29,0,10*ROW('Water Data'!I196))="","",OFFSET('Water Data'!$I$29,0,10*ROW('Water Data'!I196)))</f>
        <v/>
      </c>
      <c r="CK202" s="297" t="str">
        <f ca="true">+IF(OFFSET('Sanitation Data'!$D$28,0,10*ROW('Sanitation Data'!D196))="","",OFFSET('Sanitation Data'!$D$28,0,10*ROW('Sanitation Data'!D196)))</f>
        <v/>
      </c>
      <c r="CL202" s="297" t="str">
        <f ca="true">+IF(OFFSET('Sanitation Data'!$D$29,0,10*ROW('Sanitation Data'!D196))="","",OFFSET('Sanitation Data'!$D$29,0,10*ROW('Sanitation Data'!D196)))</f>
        <v/>
      </c>
      <c r="CM202" s="297" t="str">
        <f ca="true">+IF(OFFSET('Sanitation Data'!$D$30,0,10*ROW('Sanitation Data'!D196))="","",OFFSET('Sanitation Data'!$D$30,0,10*ROW('Sanitation Data'!D196)))</f>
        <v/>
      </c>
      <c r="CN202" s="297" t="str">
        <f ca="true">+IF(OFFSET('Sanitation Data'!$D$31,0,10*ROW('Sanitation Data'!D196))="","",OFFSET('Sanitation Data'!$D$31,0,10*ROW('Sanitation Data'!D196)))</f>
        <v/>
      </c>
      <c r="CO202" s="297" t="str">
        <f ca="true">+IF(OFFSET('Sanitation Data'!$D$32,0,10*ROW('Sanitation Data'!D196))="","",OFFSET('Sanitation Data'!$D$32,0,10*ROW('Sanitation Data'!D196)))</f>
        <v/>
      </c>
      <c r="CP202" s="297" t="str">
        <f ca="true">+IF(OFFSET('Sanitation Data'!$E$28,0,10*ROW('Sanitation Data'!E196))="","",OFFSET('Sanitation Data'!$E$28,0,10*ROW('Sanitation Data'!E196)))</f>
        <v/>
      </c>
      <c r="CQ202" s="297" t="str">
        <f ca="true">+IF(OFFSET('Sanitation Data'!$E$29,0,10*ROW('Sanitation Data'!E196))="","",OFFSET('Sanitation Data'!$E$29,0,10*ROW('Sanitation Data'!E196)))</f>
        <v/>
      </c>
      <c r="CR202" s="297" t="str">
        <f ca="true">+IF(OFFSET('Sanitation Data'!$E$30,0,10*ROW('Sanitation Data'!E196))="","",OFFSET('Sanitation Data'!$E$30,0,10*ROW('Sanitation Data'!E196)))</f>
        <v/>
      </c>
      <c r="CS202" s="297" t="str">
        <f ca="true">+IF(OFFSET('Sanitation Data'!$E$31,0,10*ROW('Sanitation Data'!E196))="","",OFFSET('Sanitation Data'!$E$31,0,10*ROW('Sanitation Data'!E196)))</f>
        <v/>
      </c>
      <c r="CT202" s="297" t="str">
        <f ca="true">+IF(OFFSET('Sanitation Data'!$E$32,0,10*ROW('Sanitation Data'!E196))="","",OFFSET('Sanitation Data'!$E$32,0,10*ROW('Sanitation Data'!E196)))</f>
        <v/>
      </c>
      <c r="CU202" s="297" t="str">
        <f ca="true">+IF(OFFSET('Sanitation Data'!$F$28,0,10*ROW('Sanitation Data'!F196))="","",OFFSET('Sanitation Data'!$F$28,0,10*ROW('Sanitation Data'!F196)))</f>
        <v/>
      </c>
      <c r="CV202" s="297" t="str">
        <f ca="true">+IF(OFFSET('Sanitation Data'!$F$29,0,10*ROW('Sanitation Data'!F196))="","",OFFSET('Sanitation Data'!$F$29,0,10*ROW('Sanitation Data'!F196)))</f>
        <v/>
      </c>
      <c r="CW202" s="297" t="str">
        <f ca="true">+IF(OFFSET('Sanitation Data'!$F$30,0,10*ROW('Sanitation Data'!F196))="","",OFFSET('Sanitation Data'!$F$30,0,10*ROW('Sanitation Data'!F196)))</f>
        <v/>
      </c>
      <c r="CX202" s="297" t="str">
        <f ca="true">+IF(OFFSET('Sanitation Data'!$F$31,0,10*ROW('Sanitation Data'!F196))="","",OFFSET('Sanitation Data'!$F$31,0,10*ROW('Sanitation Data'!F196)))</f>
        <v/>
      </c>
      <c r="CY202" s="297" t="str">
        <f ca="true">+IF(OFFSET('Sanitation Data'!$F$32,0,10*ROW('Sanitation Data'!F196))="","",OFFSET('Sanitation Data'!$F$32,0,10*ROW('Sanitation Data'!F196)))</f>
        <v/>
      </c>
      <c r="CZ202" s="297" t="str">
        <f ca="true">+IF(OFFSET('Sanitation Data'!$G$28,0,10*ROW('Sanitation Data'!G196))="","",OFFSET('Sanitation Data'!$G$28,0,10*ROW('Sanitation Data'!G196)))</f>
        <v/>
      </c>
      <c r="DA202" s="297" t="str">
        <f ca="true">+IF(OFFSET('Sanitation Data'!$G$29,0,10*ROW('Sanitation Data'!G196))="","",OFFSET('Sanitation Data'!$G$29,0,10*ROW('Sanitation Data'!G196)))</f>
        <v/>
      </c>
      <c r="DB202" s="297" t="str">
        <f ca="true">+IF(OFFSET('Sanitation Data'!$G$30,0,10*ROW('Sanitation Data'!G196))="","",OFFSET('Sanitation Data'!$G$30,0,10*ROW('Sanitation Data'!G196)))</f>
        <v/>
      </c>
      <c r="DC202" s="297" t="str">
        <f ca="true">+IF(OFFSET('Sanitation Data'!$G$31,0,10*ROW('Sanitation Data'!G196))="","",OFFSET('Sanitation Data'!$G$31,0,10*ROW('Sanitation Data'!G196)))</f>
        <v/>
      </c>
      <c r="DD202" s="297" t="str">
        <f ca="true">+IF(OFFSET('Sanitation Data'!$G$32,0,10*ROW('Sanitation Data'!G196))="","",OFFSET('Sanitation Data'!$G$32,0,10*ROW('Sanitation Data'!G196)))</f>
        <v/>
      </c>
      <c r="DE202" s="297" t="str">
        <f ca="true">+IF(OFFSET('Sanitation Data'!$H$28,0,10*ROW('Sanitation Data'!H196))="","",OFFSET('Sanitation Data'!$H$28,0,10*ROW('Sanitation Data'!H196)))</f>
        <v/>
      </c>
      <c r="DF202" s="297" t="str">
        <f ca="true">+IF(OFFSET('Sanitation Data'!$H$29,0,10*ROW('Sanitation Data'!H196))="","",OFFSET('Sanitation Data'!$H$29,0,10*ROW('Sanitation Data'!H196)))</f>
        <v/>
      </c>
      <c r="DG202" s="297" t="str">
        <f ca="true">+IF(OFFSET('Sanitation Data'!$H$30,0,10*ROW('Sanitation Data'!H196))="","",OFFSET('Sanitation Data'!$H$30,0,10*ROW('Sanitation Data'!H196)))</f>
        <v/>
      </c>
      <c r="DH202" s="297" t="str">
        <f ca="true">+IF(OFFSET('Sanitation Data'!$H$31,0,10*ROW('Sanitation Data'!H196))="","",OFFSET('Sanitation Data'!$H$31,0,10*ROW('Sanitation Data'!H196)))</f>
        <v/>
      </c>
      <c r="DI202" s="297" t="str">
        <f ca="true">+IF(OFFSET('Sanitation Data'!$H$32,0,10*ROW('Sanitation Data'!H196))="","",OFFSET('Sanitation Data'!$H$32,0,10*ROW('Sanitation Data'!H196)))</f>
        <v/>
      </c>
      <c r="DJ202" s="297" t="str">
        <f ca="true">+IF(OFFSET('Sanitation Data'!$I$28,0,10*ROW('Sanitation Data'!I196))="","",OFFSET('Sanitation Data'!$I$28,0,10*ROW('Sanitation Data'!I196)))</f>
        <v/>
      </c>
      <c r="DK202" s="297" t="str">
        <f ca="true">+IF(OFFSET('Sanitation Data'!$I$29,0,10*ROW('Sanitation Data'!I196))="","",OFFSET('Sanitation Data'!$I$29,0,10*ROW('Sanitation Data'!I196)))</f>
        <v/>
      </c>
      <c r="DL202" s="297" t="str">
        <f ca="true">+IF(OFFSET('Sanitation Data'!$I$30,0,10*ROW('Sanitation Data'!I196))="","",OFFSET('Sanitation Data'!$I$30,0,10*ROW('Sanitation Data'!I196)))</f>
        <v/>
      </c>
      <c r="DM202" s="297" t="str">
        <f ca="true">+IF(OFFSET('Sanitation Data'!$I$31,0,10*ROW('Sanitation Data'!I196))="","",OFFSET('Sanitation Data'!$I$31,0,10*ROW('Sanitation Data'!I196)))</f>
        <v/>
      </c>
      <c r="DN202" s="297" t="str">
        <f ca="true">+IF(OFFSET('Sanitation Data'!$I$32,0,10*ROW('Sanitation Data'!I196))="","",OFFSET('Sanitation Data'!$I$32,0,10*ROW('Sanitation Data'!I196)))</f>
        <v/>
      </c>
      <c r="DO202" s="297" t="str">
        <f ca="true">+IF(OFFSET('Hygiene Data'!$D$11,0,10*ROW('Hygiene Data'!D196))="","",OFFSET('Hygiene Data'!$D$11,0,10*ROW('Hygiene Data'!D196)))</f>
        <v/>
      </c>
      <c r="DP202" s="297" t="str">
        <f ca="true">+IF(OFFSET('Hygiene Data'!$D$12,0,10*ROW('Hygiene Data'!D196))="","",OFFSET('Hygiene Data'!$D$12,0,10*ROW('Hygiene Data'!D196)))</f>
        <v/>
      </c>
      <c r="DQ202" s="297" t="str">
        <f ca="true">+IF(OFFSET('Hygiene Data'!$D$13,0,10*ROW('Hygiene Data'!D196))="","",OFFSET('Hygiene Data'!$D$13,0,10*ROW('Hygiene Data'!D196)))</f>
        <v/>
      </c>
      <c r="DR202" s="297" t="str">
        <f ca="true">+IF(OFFSET('Hygiene Data'!$E$11,0,10*ROW('Hygiene Data'!E196))="","",OFFSET('Hygiene Data'!$E$11,0,10*ROW('Hygiene Data'!E196)))</f>
        <v/>
      </c>
      <c r="DS202" s="297" t="str">
        <f ca="true">+IF(OFFSET('Hygiene Data'!$E$12,0,10*ROW('Hygiene Data'!E196))="","",OFFSET('Hygiene Data'!$E$12,0,10*ROW('Hygiene Data'!E196)))</f>
        <v/>
      </c>
      <c r="DT202" s="297" t="str">
        <f ca="true">+IF(OFFSET('Hygiene Data'!$E$13,0,10*ROW('Hygiene Data'!E196))="","",OFFSET('Hygiene Data'!$E$13,0,10*ROW('Hygiene Data'!E196)))</f>
        <v/>
      </c>
      <c r="DU202" s="297" t="str">
        <f ca="true">+IF(OFFSET('Hygiene Data'!$F$11,0,10*ROW('Hygiene Data'!F196))="","",OFFSET('Hygiene Data'!$F$11,0,10*ROW('Hygiene Data'!F196)))</f>
        <v/>
      </c>
      <c r="DV202" s="297" t="str">
        <f ca="true">+IF(OFFSET('Hygiene Data'!$F$12,0,10*ROW('Hygiene Data'!F196))="","",OFFSET('Hygiene Data'!$F$12,0,10*ROW('Hygiene Data'!F196)))</f>
        <v/>
      </c>
      <c r="DW202" s="297" t="str">
        <f ca="true">+IF(OFFSET('Hygiene Data'!$F$13,0,10*ROW('Hygiene Data'!F196))="","",OFFSET('Hygiene Data'!$F$13,0,10*ROW('Hygiene Data'!F196)))</f>
        <v/>
      </c>
      <c r="DX202" s="297" t="str">
        <f ca="true">+IF(OFFSET('Hygiene Data'!$G$11,0,10*ROW('Hygiene Data'!G196))="","",OFFSET('Hygiene Data'!$G$11,0,10*ROW('Hygiene Data'!G196)))</f>
        <v/>
      </c>
      <c r="DY202" s="297" t="str">
        <f ca="true">+IF(OFFSET('Hygiene Data'!$G$12,0,10*ROW('Hygiene Data'!G196))="","",OFFSET('Hygiene Data'!$G$12,0,10*ROW('Hygiene Data'!G196)))</f>
        <v/>
      </c>
      <c r="DZ202" s="297" t="str">
        <f ca="true">+IF(OFFSET('Hygiene Data'!$G$13,0,10*ROW('Hygiene Data'!G196))="","",OFFSET('Hygiene Data'!$G$13,0,10*ROW('Hygiene Data'!G196)))</f>
        <v/>
      </c>
      <c r="EA202" s="297" t="str">
        <f ca="true">+IF(OFFSET('Hygiene Data'!$H$11,0,10*ROW('Hygiene Data'!H196))="","",OFFSET('Hygiene Data'!$H$11,0,10*ROW('Hygiene Data'!H196)))</f>
        <v/>
      </c>
      <c r="EB202" s="297" t="str">
        <f ca="true">+IF(OFFSET('Hygiene Data'!$H$12,0,10*ROW('Hygiene Data'!H196))="","",OFFSET('Hygiene Data'!$H$12,0,10*ROW('Hygiene Data'!H196)))</f>
        <v/>
      </c>
      <c r="EC202" s="297" t="str">
        <f ca="true">+IF(OFFSET('Hygiene Data'!$H$13,0,10*ROW('Hygiene Data'!H196))="","",OFFSET('Hygiene Data'!$H$13,0,10*ROW('Hygiene Data'!H196)))</f>
        <v/>
      </c>
      <c r="ED202" s="297" t="str">
        <f ca="true">+IF(OFFSET('Hygiene Data'!$I$11,0,10*ROW('Hygiene Data'!I196))="","",OFFSET('Hygiene Data'!$I$11,0,10*ROW('Hygiene Data'!I196)))</f>
        <v/>
      </c>
      <c r="EE202" s="297" t="str">
        <f ca="true">+IF(OFFSET('Hygiene Data'!$I$12,0,10*ROW('Hygiene Data'!I196))="","",OFFSET('Hygiene Data'!$I$12,0,10*ROW('Hygiene Data'!I196)))</f>
        <v/>
      </c>
      <c r="EF202" s="297"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53"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97"/>
      <c r="BS203" s="297" t="str">
        <f ca="true">+IF(OFFSET('Water Data'!$D$27,0,10*ROW('Water Data'!D197))="","",OFFSET('Water Data'!$D$27,0,10*ROW('Water Data'!D197)))</f>
        <v/>
      </c>
      <c r="BT203" s="297" t="str">
        <f ca="true">+IF(OFFSET('Water Data'!$D$28,0,10*ROW('Water Data'!D197))="","",OFFSET('Water Data'!$D$28,0,10*ROW('Water Data'!D197)))</f>
        <v/>
      </c>
      <c r="BU203" s="297" t="str">
        <f ca="true">+IF(OFFSET('Water Data'!$D$29,0,10*ROW('Water Data'!D197))="","",OFFSET('Water Data'!$D$29,0,10*ROW('Water Data'!D197)))</f>
        <v/>
      </c>
      <c r="BV203" s="297" t="str">
        <f ca="true">+IF(OFFSET('Water Data'!$E$27,0,10*ROW('Water Data'!E197))="","",OFFSET('Water Data'!$E$27,0,10*ROW('Water Data'!E197)))</f>
        <v/>
      </c>
      <c r="BW203" s="297" t="str">
        <f ca="true">+IF(OFFSET('Water Data'!$E$28,0,10*ROW('Water Data'!E197))="","",OFFSET('Water Data'!$E$28,0,10*ROW('Water Data'!E197)))</f>
        <v/>
      </c>
      <c r="BX203" s="297" t="str">
        <f ca="true">+IF(OFFSET('Water Data'!$E$29,0,10*ROW('Water Data'!E197))="","",OFFSET('Water Data'!$E$29,0,10*ROW('Water Data'!E197)))</f>
        <v/>
      </c>
      <c r="BY203" s="297" t="str">
        <f ca="true">+IF(OFFSET('Water Data'!$F$27,0,10*ROW('Water Data'!F197))="","",OFFSET('Water Data'!$F$27,0,10*ROW('Water Data'!F197)))</f>
        <v/>
      </c>
      <c r="BZ203" s="297" t="str">
        <f ca="true">+IF(OFFSET('Water Data'!$F$28,0,10*ROW('Water Data'!F197))="","",OFFSET('Water Data'!$F$28,0,10*ROW('Water Data'!F197)))</f>
        <v/>
      </c>
      <c r="CA203" s="297" t="str">
        <f ca="true">+IF(OFFSET('Water Data'!$F$29,0,10*ROW('Water Data'!F197))="","",OFFSET('Water Data'!$F$29,0,10*ROW('Water Data'!F197)))</f>
        <v/>
      </c>
      <c r="CB203" s="297" t="str">
        <f ca="true">+IF(OFFSET('Water Data'!$G$27,0,10*ROW('Water Data'!G197))="","",OFFSET('Water Data'!$G$27,0,10*ROW('Water Data'!G197)))</f>
        <v/>
      </c>
      <c r="CC203" s="297" t="str">
        <f ca="true">+IF(OFFSET('Water Data'!$G$28,0,10*ROW('Water Data'!G197))="","",OFFSET('Water Data'!$G$28,0,10*ROW('Water Data'!G197)))</f>
        <v/>
      </c>
      <c r="CD203" s="297" t="str">
        <f ca="true">+IF(OFFSET('Water Data'!$G$29,0,10*ROW('Water Data'!G197))="","",OFFSET('Water Data'!$G$29,0,10*ROW('Water Data'!G197)))</f>
        <v/>
      </c>
      <c r="CE203" s="297" t="str">
        <f ca="true">+IF(OFFSET('Water Data'!$H$27,0,10*ROW('Water Data'!H197))="","",OFFSET('Water Data'!$H$27,0,10*ROW('Water Data'!H197)))</f>
        <v/>
      </c>
      <c r="CF203" s="297" t="str">
        <f ca="true">+IF(OFFSET('Water Data'!$H$28,0,10*ROW('Water Data'!H197))="","",OFFSET('Water Data'!$H$28,0,10*ROW('Water Data'!H197)))</f>
        <v/>
      </c>
      <c r="CG203" s="297" t="str">
        <f ca="true">+IF(OFFSET('Water Data'!$H$29,0,10*ROW('Water Data'!H197))="","",OFFSET('Water Data'!$H$29,0,10*ROW('Water Data'!H197)))</f>
        <v/>
      </c>
      <c r="CH203" s="297" t="str">
        <f ca="true">+IF(OFFSET('Water Data'!$I$27,0,10*ROW('Water Data'!I197))="","",OFFSET('Water Data'!$I$27,0,10*ROW('Water Data'!I197)))</f>
        <v/>
      </c>
      <c r="CI203" s="297" t="str">
        <f ca="true">+IF(OFFSET('Water Data'!$I$28,0,10*ROW('Water Data'!I197))="","",OFFSET('Water Data'!$I$28,0,10*ROW('Water Data'!I197)))</f>
        <v/>
      </c>
      <c r="CJ203" s="297" t="str">
        <f ca="true">+IF(OFFSET('Water Data'!$I$29,0,10*ROW('Water Data'!I197))="","",OFFSET('Water Data'!$I$29,0,10*ROW('Water Data'!I197)))</f>
        <v/>
      </c>
      <c r="CK203" s="297" t="str">
        <f ca="true">+IF(OFFSET('Sanitation Data'!$D$28,0,10*ROW('Sanitation Data'!D197))="","",OFFSET('Sanitation Data'!$D$28,0,10*ROW('Sanitation Data'!D197)))</f>
        <v/>
      </c>
      <c r="CL203" s="297" t="str">
        <f ca="true">+IF(OFFSET('Sanitation Data'!$D$29,0,10*ROW('Sanitation Data'!D197))="","",OFFSET('Sanitation Data'!$D$29,0,10*ROW('Sanitation Data'!D197)))</f>
        <v/>
      </c>
      <c r="CM203" s="297" t="str">
        <f ca="true">+IF(OFFSET('Sanitation Data'!$D$30,0,10*ROW('Sanitation Data'!D197))="","",OFFSET('Sanitation Data'!$D$30,0,10*ROW('Sanitation Data'!D197)))</f>
        <v/>
      </c>
      <c r="CN203" s="297" t="str">
        <f ca="true">+IF(OFFSET('Sanitation Data'!$D$31,0,10*ROW('Sanitation Data'!D197))="","",OFFSET('Sanitation Data'!$D$31,0,10*ROW('Sanitation Data'!D197)))</f>
        <v/>
      </c>
      <c r="CO203" s="297" t="str">
        <f ca="true">+IF(OFFSET('Sanitation Data'!$D$32,0,10*ROW('Sanitation Data'!D197))="","",OFFSET('Sanitation Data'!$D$32,0,10*ROW('Sanitation Data'!D197)))</f>
        <v/>
      </c>
      <c r="CP203" s="297" t="str">
        <f ca="true">+IF(OFFSET('Sanitation Data'!$E$28,0,10*ROW('Sanitation Data'!E197))="","",OFFSET('Sanitation Data'!$E$28,0,10*ROW('Sanitation Data'!E197)))</f>
        <v/>
      </c>
      <c r="CQ203" s="297" t="str">
        <f ca="true">+IF(OFFSET('Sanitation Data'!$E$29,0,10*ROW('Sanitation Data'!E197))="","",OFFSET('Sanitation Data'!$E$29,0,10*ROW('Sanitation Data'!E197)))</f>
        <v/>
      </c>
      <c r="CR203" s="297" t="str">
        <f ca="true">+IF(OFFSET('Sanitation Data'!$E$30,0,10*ROW('Sanitation Data'!E197))="","",OFFSET('Sanitation Data'!$E$30,0,10*ROW('Sanitation Data'!E197)))</f>
        <v/>
      </c>
      <c r="CS203" s="297" t="str">
        <f ca="true">+IF(OFFSET('Sanitation Data'!$E$31,0,10*ROW('Sanitation Data'!E197))="","",OFFSET('Sanitation Data'!$E$31,0,10*ROW('Sanitation Data'!E197)))</f>
        <v/>
      </c>
      <c r="CT203" s="297" t="str">
        <f ca="true">+IF(OFFSET('Sanitation Data'!$E$32,0,10*ROW('Sanitation Data'!E197))="","",OFFSET('Sanitation Data'!$E$32,0,10*ROW('Sanitation Data'!E197)))</f>
        <v/>
      </c>
      <c r="CU203" s="297" t="str">
        <f ca="true">+IF(OFFSET('Sanitation Data'!$F$28,0,10*ROW('Sanitation Data'!F197))="","",OFFSET('Sanitation Data'!$F$28,0,10*ROW('Sanitation Data'!F197)))</f>
        <v/>
      </c>
      <c r="CV203" s="297" t="str">
        <f ca="true">+IF(OFFSET('Sanitation Data'!$F$29,0,10*ROW('Sanitation Data'!F197))="","",OFFSET('Sanitation Data'!$F$29,0,10*ROW('Sanitation Data'!F197)))</f>
        <v/>
      </c>
      <c r="CW203" s="297" t="str">
        <f ca="true">+IF(OFFSET('Sanitation Data'!$F$30,0,10*ROW('Sanitation Data'!F197))="","",OFFSET('Sanitation Data'!$F$30,0,10*ROW('Sanitation Data'!F197)))</f>
        <v/>
      </c>
      <c r="CX203" s="297" t="str">
        <f ca="true">+IF(OFFSET('Sanitation Data'!$F$31,0,10*ROW('Sanitation Data'!F197))="","",OFFSET('Sanitation Data'!$F$31,0,10*ROW('Sanitation Data'!F197)))</f>
        <v/>
      </c>
      <c r="CY203" s="297" t="str">
        <f ca="true">+IF(OFFSET('Sanitation Data'!$F$32,0,10*ROW('Sanitation Data'!F197))="","",OFFSET('Sanitation Data'!$F$32,0,10*ROW('Sanitation Data'!F197)))</f>
        <v/>
      </c>
      <c r="CZ203" s="297" t="str">
        <f ca="true">+IF(OFFSET('Sanitation Data'!$G$28,0,10*ROW('Sanitation Data'!G197))="","",OFFSET('Sanitation Data'!$G$28,0,10*ROW('Sanitation Data'!G197)))</f>
        <v/>
      </c>
      <c r="DA203" s="297" t="str">
        <f ca="true">+IF(OFFSET('Sanitation Data'!$G$29,0,10*ROW('Sanitation Data'!G197))="","",OFFSET('Sanitation Data'!$G$29,0,10*ROW('Sanitation Data'!G197)))</f>
        <v/>
      </c>
      <c r="DB203" s="297" t="str">
        <f ca="true">+IF(OFFSET('Sanitation Data'!$G$30,0,10*ROW('Sanitation Data'!G197))="","",OFFSET('Sanitation Data'!$G$30,0,10*ROW('Sanitation Data'!G197)))</f>
        <v/>
      </c>
      <c r="DC203" s="297" t="str">
        <f ca="true">+IF(OFFSET('Sanitation Data'!$G$31,0,10*ROW('Sanitation Data'!G197))="","",OFFSET('Sanitation Data'!$G$31,0,10*ROW('Sanitation Data'!G197)))</f>
        <v/>
      </c>
      <c r="DD203" s="297" t="str">
        <f ca="true">+IF(OFFSET('Sanitation Data'!$G$32,0,10*ROW('Sanitation Data'!G197))="","",OFFSET('Sanitation Data'!$G$32,0,10*ROW('Sanitation Data'!G197)))</f>
        <v/>
      </c>
      <c r="DE203" s="297" t="str">
        <f ca="true">+IF(OFFSET('Sanitation Data'!$H$28,0,10*ROW('Sanitation Data'!H197))="","",OFFSET('Sanitation Data'!$H$28,0,10*ROW('Sanitation Data'!H197)))</f>
        <v/>
      </c>
      <c r="DF203" s="297" t="str">
        <f ca="true">+IF(OFFSET('Sanitation Data'!$H$29,0,10*ROW('Sanitation Data'!H197))="","",OFFSET('Sanitation Data'!$H$29,0,10*ROW('Sanitation Data'!H197)))</f>
        <v/>
      </c>
      <c r="DG203" s="297" t="str">
        <f ca="true">+IF(OFFSET('Sanitation Data'!$H$30,0,10*ROW('Sanitation Data'!H197))="","",OFFSET('Sanitation Data'!$H$30,0,10*ROW('Sanitation Data'!H197)))</f>
        <v/>
      </c>
      <c r="DH203" s="297" t="str">
        <f ca="true">+IF(OFFSET('Sanitation Data'!$H$31,0,10*ROW('Sanitation Data'!H197))="","",OFFSET('Sanitation Data'!$H$31,0,10*ROW('Sanitation Data'!H197)))</f>
        <v/>
      </c>
      <c r="DI203" s="297" t="str">
        <f ca="true">+IF(OFFSET('Sanitation Data'!$H$32,0,10*ROW('Sanitation Data'!H197))="","",OFFSET('Sanitation Data'!$H$32,0,10*ROW('Sanitation Data'!H197)))</f>
        <v/>
      </c>
      <c r="DJ203" s="297" t="str">
        <f ca="true">+IF(OFFSET('Sanitation Data'!$I$28,0,10*ROW('Sanitation Data'!I197))="","",OFFSET('Sanitation Data'!$I$28,0,10*ROW('Sanitation Data'!I197)))</f>
        <v/>
      </c>
      <c r="DK203" s="297" t="str">
        <f ca="true">+IF(OFFSET('Sanitation Data'!$I$29,0,10*ROW('Sanitation Data'!I197))="","",OFFSET('Sanitation Data'!$I$29,0,10*ROW('Sanitation Data'!I197)))</f>
        <v/>
      </c>
      <c r="DL203" s="297" t="str">
        <f ca="true">+IF(OFFSET('Sanitation Data'!$I$30,0,10*ROW('Sanitation Data'!I197))="","",OFFSET('Sanitation Data'!$I$30,0,10*ROW('Sanitation Data'!I197)))</f>
        <v/>
      </c>
      <c r="DM203" s="297" t="str">
        <f ca="true">+IF(OFFSET('Sanitation Data'!$I$31,0,10*ROW('Sanitation Data'!I197))="","",OFFSET('Sanitation Data'!$I$31,0,10*ROW('Sanitation Data'!I197)))</f>
        <v/>
      </c>
      <c r="DN203" s="297" t="str">
        <f ca="true">+IF(OFFSET('Sanitation Data'!$I$32,0,10*ROW('Sanitation Data'!I197))="","",OFFSET('Sanitation Data'!$I$32,0,10*ROW('Sanitation Data'!I197)))</f>
        <v/>
      </c>
      <c r="DO203" s="297" t="str">
        <f ca="true">+IF(OFFSET('Hygiene Data'!$D$11,0,10*ROW('Hygiene Data'!D197))="","",OFFSET('Hygiene Data'!$D$11,0,10*ROW('Hygiene Data'!D197)))</f>
        <v/>
      </c>
      <c r="DP203" s="297" t="str">
        <f ca="true">+IF(OFFSET('Hygiene Data'!$D$12,0,10*ROW('Hygiene Data'!D197))="","",OFFSET('Hygiene Data'!$D$12,0,10*ROW('Hygiene Data'!D197)))</f>
        <v/>
      </c>
      <c r="DQ203" s="297" t="str">
        <f ca="true">+IF(OFFSET('Hygiene Data'!$D$13,0,10*ROW('Hygiene Data'!D197))="","",OFFSET('Hygiene Data'!$D$13,0,10*ROW('Hygiene Data'!D197)))</f>
        <v/>
      </c>
      <c r="DR203" s="297" t="str">
        <f ca="true">+IF(OFFSET('Hygiene Data'!$E$11,0,10*ROW('Hygiene Data'!E197))="","",OFFSET('Hygiene Data'!$E$11,0,10*ROW('Hygiene Data'!E197)))</f>
        <v/>
      </c>
      <c r="DS203" s="297" t="str">
        <f ca="true">+IF(OFFSET('Hygiene Data'!$E$12,0,10*ROW('Hygiene Data'!E197))="","",OFFSET('Hygiene Data'!$E$12,0,10*ROW('Hygiene Data'!E197)))</f>
        <v/>
      </c>
      <c r="DT203" s="297" t="str">
        <f ca="true">+IF(OFFSET('Hygiene Data'!$E$13,0,10*ROW('Hygiene Data'!E197))="","",OFFSET('Hygiene Data'!$E$13,0,10*ROW('Hygiene Data'!E197)))</f>
        <v/>
      </c>
      <c r="DU203" s="297" t="str">
        <f ca="true">+IF(OFFSET('Hygiene Data'!$F$11,0,10*ROW('Hygiene Data'!F197))="","",OFFSET('Hygiene Data'!$F$11,0,10*ROW('Hygiene Data'!F197)))</f>
        <v/>
      </c>
      <c r="DV203" s="297" t="str">
        <f ca="true">+IF(OFFSET('Hygiene Data'!$F$12,0,10*ROW('Hygiene Data'!F197))="","",OFFSET('Hygiene Data'!$F$12,0,10*ROW('Hygiene Data'!F197)))</f>
        <v/>
      </c>
      <c r="DW203" s="297" t="str">
        <f ca="true">+IF(OFFSET('Hygiene Data'!$F$13,0,10*ROW('Hygiene Data'!F197))="","",OFFSET('Hygiene Data'!$F$13,0,10*ROW('Hygiene Data'!F197)))</f>
        <v/>
      </c>
      <c r="DX203" s="297" t="str">
        <f ca="true">+IF(OFFSET('Hygiene Data'!$G$11,0,10*ROW('Hygiene Data'!G197))="","",OFFSET('Hygiene Data'!$G$11,0,10*ROW('Hygiene Data'!G197)))</f>
        <v/>
      </c>
      <c r="DY203" s="297" t="str">
        <f ca="true">+IF(OFFSET('Hygiene Data'!$G$12,0,10*ROW('Hygiene Data'!G197))="","",OFFSET('Hygiene Data'!$G$12,0,10*ROW('Hygiene Data'!G197)))</f>
        <v/>
      </c>
      <c r="DZ203" s="297" t="str">
        <f ca="true">+IF(OFFSET('Hygiene Data'!$G$13,0,10*ROW('Hygiene Data'!G197))="","",OFFSET('Hygiene Data'!$G$13,0,10*ROW('Hygiene Data'!G197)))</f>
        <v/>
      </c>
      <c r="EA203" s="297" t="str">
        <f ca="true">+IF(OFFSET('Hygiene Data'!$H$11,0,10*ROW('Hygiene Data'!H197))="","",OFFSET('Hygiene Data'!$H$11,0,10*ROW('Hygiene Data'!H197)))</f>
        <v/>
      </c>
      <c r="EB203" s="297" t="str">
        <f ca="true">+IF(OFFSET('Hygiene Data'!$H$12,0,10*ROW('Hygiene Data'!H197))="","",OFFSET('Hygiene Data'!$H$12,0,10*ROW('Hygiene Data'!H197)))</f>
        <v/>
      </c>
      <c r="EC203" s="297" t="str">
        <f ca="true">+IF(OFFSET('Hygiene Data'!$H$13,0,10*ROW('Hygiene Data'!H197))="","",OFFSET('Hygiene Data'!$H$13,0,10*ROW('Hygiene Data'!H197)))</f>
        <v/>
      </c>
      <c r="ED203" s="297" t="str">
        <f ca="true">+IF(OFFSET('Hygiene Data'!$I$11,0,10*ROW('Hygiene Data'!I197))="","",OFFSET('Hygiene Data'!$I$11,0,10*ROW('Hygiene Data'!I197)))</f>
        <v/>
      </c>
      <c r="EE203" s="297" t="str">
        <f ca="true">+IF(OFFSET('Hygiene Data'!$I$12,0,10*ROW('Hygiene Data'!I197))="","",OFFSET('Hygiene Data'!$I$12,0,10*ROW('Hygiene Data'!I197)))</f>
        <v/>
      </c>
      <c r="EF203" s="297"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53"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97"/>
      <c r="BS204" s="297" t="str">
        <f ca="true">+IF(OFFSET('Water Data'!$D$27,0,10*ROW('Water Data'!D198))="","",OFFSET('Water Data'!$D$27,0,10*ROW('Water Data'!D198)))</f>
        <v/>
      </c>
      <c r="BT204" s="297" t="str">
        <f ca="true">+IF(OFFSET('Water Data'!$D$28,0,10*ROW('Water Data'!D198))="","",OFFSET('Water Data'!$D$28,0,10*ROW('Water Data'!D198)))</f>
        <v/>
      </c>
      <c r="BU204" s="297" t="str">
        <f ca="true">+IF(OFFSET('Water Data'!$D$29,0,10*ROW('Water Data'!D198))="","",OFFSET('Water Data'!$D$29,0,10*ROW('Water Data'!D198)))</f>
        <v/>
      </c>
      <c r="BV204" s="297" t="str">
        <f ca="true">+IF(OFFSET('Water Data'!$E$27,0,10*ROW('Water Data'!E198))="","",OFFSET('Water Data'!$E$27,0,10*ROW('Water Data'!E198)))</f>
        <v/>
      </c>
      <c r="BW204" s="297" t="str">
        <f ca="true">+IF(OFFSET('Water Data'!$E$28,0,10*ROW('Water Data'!E198))="","",OFFSET('Water Data'!$E$28,0,10*ROW('Water Data'!E198)))</f>
        <v/>
      </c>
      <c r="BX204" s="297" t="str">
        <f ca="true">+IF(OFFSET('Water Data'!$E$29,0,10*ROW('Water Data'!E198))="","",OFFSET('Water Data'!$E$29,0,10*ROW('Water Data'!E198)))</f>
        <v/>
      </c>
      <c r="BY204" s="297" t="str">
        <f ca="true">+IF(OFFSET('Water Data'!$F$27,0,10*ROW('Water Data'!F198))="","",OFFSET('Water Data'!$F$27,0,10*ROW('Water Data'!F198)))</f>
        <v/>
      </c>
      <c r="BZ204" s="297" t="str">
        <f ca="true">+IF(OFFSET('Water Data'!$F$28,0,10*ROW('Water Data'!F198))="","",OFFSET('Water Data'!$F$28,0,10*ROW('Water Data'!F198)))</f>
        <v/>
      </c>
      <c r="CA204" s="297" t="str">
        <f ca="true">+IF(OFFSET('Water Data'!$F$29,0,10*ROW('Water Data'!F198))="","",OFFSET('Water Data'!$F$29,0,10*ROW('Water Data'!F198)))</f>
        <v/>
      </c>
      <c r="CB204" s="297" t="str">
        <f ca="true">+IF(OFFSET('Water Data'!$G$27,0,10*ROW('Water Data'!G198))="","",OFFSET('Water Data'!$G$27,0,10*ROW('Water Data'!G198)))</f>
        <v/>
      </c>
      <c r="CC204" s="297" t="str">
        <f ca="true">+IF(OFFSET('Water Data'!$G$28,0,10*ROW('Water Data'!G198))="","",OFFSET('Water Data'!$G$28,0,10*ROW('Water Data'!G198)))</f>
        <v/>
      </c>
      <c r="CD204" s="297" t="str">
        <f ca="true">+IF(OFFSET('Water Data'!$G$29,0,10*ROW('Water Data'!G198))="","",OFFSET('Water Data'!$G$29,0,10*ROW('Water Data'!G198)))</f>
        <v/>
      </c>
      <c r="CE204" s="297" t="str">
        <f ca="true">+IF(OFFSET('Water Data'!$H$27,0,10*ROW('Water Data'!H198))="","",OFFSET('Water Data'!$H$27,0,10*ROW('Water Data'!H198)))</f>
        <v/>
      </c>
      <c r="CF204" s="297" t="str">
        <f ca="true">+IF(OFFSET('Water Data'!$H$28,0,10*ROW('Water Data'!H198))="","",OFFSET('Water Data'!$H$28,0,10*ROW('Water Data'!H198)))</f>
        <v/>
      </c>
      <c r="CG204" s="297" t="str">
        <f ca="true">+IF(OFFSET('Water Data'!$H$29,0,10*ROW('Water Data'!H198))="","",OFFSET('Water Data'!$H$29,0,10*ROW('Water Data'!H198)))</f>
        <v/>
      </c>
      <c r="CH204" s="297" t="str">
        <f ca="true">+IF(OFFSET('Water Data'!$I$27,0,10*ROW('Water Data'!I198))="","",OFFSET('Water Data'!$I$27,0,10*ROW('Water Data'!I198)))</f>
        <v/>
      </c>
      <c r="CI204" s="297" t="str">
        <f ca="true">+IF(OFFSET('Water Data'!$I$28,0,10*ROW('Water Data'!I198))="","",OFFSET('Water Data'!$I$28,0,10*ROW('Water Data'!I198)))</f>
        <v/>
      </c>
      <c r="CJ204" s="297" t="str">
        <f ca="true">+IF(OFFSET('Water Data'!$I$29,0,10*ROW('Water Data'!I198))="","",OFFSET('Water Data'!$I$29,0,10*ROW('Water Data'!I198)))</f>
        <v/>
      </c>
      <c r="CK204" s="297" t="str">
        <f ca="true">+IF(OFFSET('Sanitation Data'!$D$28,0,10*ROW('Sanitation Data'!D198))="","",OFFSET('Sanitation Data'!$D$28,0,10*ROW('Sanitation Data'!D198)))</f>
        <v/>
      </c>
      <c r="CL204" s="297" t="str">
        <f ca="true">+IF(OFFSET('Sanitation Data'!$D$29,0,10*ROW('Sanitation Data'!D198))="","",OFFSET('Sanitation Data'!$D$29,0,10*ROW('Sanitation Data'!D198)))</f>
        <v/>
      </c>
      <c r="CM204" s="297" t="str">
        <f ca="true">+IF(OFFSET('Sanitation Data'!$D$30,0,10*ROW('Sanitation Data'!D198))="","",OFFSET('Sanitation Data'!$D$30,0,10*ROW('Sanitation Data'!D198)))</f>
        <v/>
      </c>
      <c r="CN204" s="297" t="str">
        <f ca="true">+IF(OFFSET('Sanitation Data'!$D$31,0,10*ROW('Sanitation Data'!D198))="","",OFFSET('Sanitation Data'!$D$31,0,10*ROW('Sanitation Data'!D198)))</f>
        <v/>
      </c>
      <c r="CO204" s="297" t="str">
        <f ca="true">+IF(OFFSET('Sanitation Data'!$D$32,0,10*ROW('Sanitation Data'!D198))="","",OFFSET('Sanitation Data'!$D$32,0,10*ROW('Sanitation Data'!D198)))</f>
        <v/>
      </c>
      <c r="CP204" s="297" t="str">
        <f ca="true">+IF(OFFSET('Sanitation Data'!$E$28,0,10*ROW('Sanitation Data'!E198))="","",OFFSET('Sanitation Data'!$E$28,0,10*ROW('Sanitation Data'!E198)))</f>
        <v/>
      </c>
      <c r="CQ204" s="297" t="str">
        <f ca="true">+IF(OFFSET('Sanitation Data'!$E$29,0,10*ROW('Sanitation Data'!E198))="","",OFFSET('Sanitation Data'!$E$29,0,10*ROW('Sanitation Data'!E198)))</f>
        <v/>
      </c>
      <c r="CR204" s="297" t="str">
        <f ca="true">+IF(OFFSET('Sanitation Data'!$E$30,0,10*ROW('Sanitation Data'!E198))="","",OFFSET('Sanitation Data'!$E$30,0,10*ROW('Sanitation Data'!E198)))</f>
        <v/>
      </c>
      <c r="CS204" s="297" t="str">
        <f ca="true">+IF(OFFSET('Sanitation Data'!$E$31,0,10*ROW('Sanitation Data'!E198))="","",OFFSET('Sanitation Data'!$E$31,0,10*ROW('Sanitation Data'!E198)))</f>
        <v/>
      </c>
      <c r="CT204" s="297" t="str">
        <f ca="true">+IF(OFFSET('Sanitation Data'!$E$32,0,10*ROW('Sanitation Data'!E198))="","",OFFSET('Sanitation Data'!$E$32,0,10*ROW('Sanitation Data'!E198)))</f>
        <v/>
      </c>
      <c r="CU204" s="297" t="str">
        <f ca="true">+IF(OFFSET('Sanitation Data'!$F$28,0,10*ROW('Sanitation Data'!F198))="","",OFFSET('Sanitation Data'!$F$28,0,10*ROW('Sanitation Data'!F198)))</f>
        <v/>
      </c>
      <c r="CV204" s="297" t="str">
        <f ca="true">+IF(OFFSET('Sanitation Data'!$F$29,0,10*ROW('Sanitation Data'!F198))="","",OFFSET('Sanitation Data'!$F$29,0,10*ROW('Sanitation Data'!F198)))</f>
        <v/>
      </c>
      <c r="CW204" s="297" t="str">
        <f ca="true">+IF(OFFSET('Sanitation Data'!$F$30,0,10*ROW('Sanitation Data'!F198))="","",OFFSET('Sanitation Data'!$F$30,0,10*ROW('Sanitation Data'!F198)))</f>
        <v/>
      </c>
      <c r="CX204" s="297" t="str">
        <f ca="true">+IF(OFFSET('Sanitation Data'!$F$31,0,10*ROW('Sanitation Data'!F198))="","",OFFSET('Sanitation Data'!$F$31,0,10*ROW('Sanitation Data'!F198)))</f>
        <v/>
      </c>
      <c r="CY204" s="297" t="str">
        <f ca="true">+IF(OFFSET('Sanitation Data'!$F$32,0,10*ROW('Sanitation Data'!F198))="","",OFFSET('Sanitation Data'!$F$32,0,10*ROW('Sanitation Data'!F198)))</f>
        <v/>
      </c>
      <c r="CZ204" s="297" t="str">
        <f ca="true">+IF(OFFSET('Sanitation Data'!$G$28,0,10*ROW('Sanitation Data'!G198))="","",OFFSET('Sanitation Data'!$G$28,0,10*ROW('Sanitation Data'!G198)))</f>
        <v/>
      </c>
      <c r="DA204" s="297" t="str">
        <f ca="true">+IF(OFFSET('Sanitation Data'!$G$29,0,10*ROW('Sanitation Data'!G198))="","",OFFSET('Sanitation Data'!$G$29,0,10*ROW('Sanitation Data'!G198)))</f>
        <v/>
      </c>
      <c r="DB204" s="297" t="str">
        <f ca="true">+IF(OFFSET('Sanitation Data'!$G$30,0,10*ROW('Sanitation Data'!G198))="","",OFFSET('Sanitation Data'!$G$30,0,10*ROW('Sanitation Data'!G198)))</f>
        <v/>
      </c>
      <c r="DC204" s="297" t="str">
        <f ca="true">+IF(OFFSET('Sanitation Data'!$G$31,0,10*ROW('Sanitation Data'!G198))="","",OFFSET('Sanitation Data'!$G$31,0,10*ROW('Sanitation Data'!G198)))</f>
        <v/>
      </c>
      <c r="DD204" s="297" t="str">
        <f ca="true">+IF(OFFSET('Sanitation Data'!$G$32,0,10*ROW('Sanitation Data'!G198))="","",OFFSET('Sanitation Data'!$G$32,0,10*ROW('Sanitation Data'!G198)))</f>
        <v/>
      </c>
      <c r="DE204" s="297" t="str">
        <f ca="true">+IF(OFFSET('Sanitation Data'!$H$28,0,10*ROW('Sanitation Data'!H198))="","",OFFSET('Sanitation Data'!$H$28,0,10*ROW('Sanitation Data'!H198)))</f>
        <v/>
      </c>
      <c r="DF204" s="297" t="str">
        <f ca="true">+IF(OFFSET('Sanitation Data'!$H$29,0,10*ROW('Sanitation Data'!H198))="","",OFFSET('Sanitation Data'!$H$29,0,10*ROW('Sanitation Data'!H198)))</f>
        <v/>
      </c>
      <c r="DG204" s="297" t="str">
        <f ca="true">+IF(OFFSET('Sanitation Data'!$H$30,0,10*ROW('Sanitation Data'!H198))="","",OFFSET('Sanitation Data'!$H$30,0,10*ROW('Sanitation Data'!H198)))</f>
        <v/>
      </c>
      <c r="DH204" s="297" t="str">
        <f ca="true">+IF(OFFSET('Sanitation Data'!$H$31,0,10*ROW('Sanitation Data'!H198))="","",OFFSET('Sanitation Data'!$H$31,0,10*ROW('Sanitation Data'!H198)))</f>
        <v/>
      </c>
      <c r="DI204" s="297" t="str">
        <f ca="true">+IF(OFFSET('Sanitation Data'!$H$32,0,10*ROW('Sanitation Data'!H198))="","",OFFSET('Sanitation Data'!$H$32,0,10*ROW('Sanitation Data'!H198)))</f>
        <v/>
      </c>
      <c r="DJ204" s="297" t="str">
        <f ca="true">+IF(OFFSET('Sanitation Data'!$I$28,0,10*ROW('Sanitation Data'!I198))="","",OFFSET('Sanitation Data'!$I$28,0,10*ROW('Sanitation Data'!I198)))</f>
        <v/>
      </c>
      <c r="DK204" s="297" t="str">
        <f ca="true">+IF(OFFSET('Sanitation Data'!$I$29,0,10*ROW('Sanitation Data'!I198))="","",OFFSET('Sanitation Data'!$I$29,0,10*ROW('Sanitation Data'!I198)))</f>
        <v/>
      </c>
      <c r="DL204" s="297" t="str">
        <f ca="true">+IF(OFFSET('Sanitation Data'!$I$30,0,10*ROW('Sanitation Data'!I198))="","",OFFSET('Sanitation Data'!$I$30,0,10*ROW('Sanitation Data'!I198)))</f>
        <v/>
      </c>
      <c r="DM204" s="297" t="str">
        <f ca="true">+IF(OFFSET('Sanitation Data'!$I$31,0,10*ROW('Sanitation Data'!I198))="","",OFFSET('Sanitation Data'!$I$31,0,10*ROW('Sanitation Data'!I198)))</f>
        <v/>
      </c>
      <c r="DN204" s="297" t="str">
        <f ca="true">+IF(OFFSET('Sanitation Data'!$I$32,0,10*ROW('Sanitation Data'!I198))="","",OFFSET('Sanitation Data'!$I$32,0,10*ROW('Sanitation Data'!I198)))</f>
        <v/>
      </c>
      <c r="DO204" s="297" t="str">
        <f ca="true">+IF(OFFSET('Hygiene Data'!$D$11,0,10*ROW('Hygiene Data'!D198))="","",OFFSET('Hygiene Data'!$D$11,0,10*ROW('Hygiene Data'!D198)))</f>
        <v/>
      </c>
      <c r="DP204" s="297" t="str">
        <f ca="true">+IF(OFFSET('Hygiene Data'!$D$12,0,10*ROW('Hygiene Data'!D198))="","",OFFSET('Hygiene Data'!$D$12,0,10*ROW('Hygiene Data'!D198)))</f>
        <v/>
      </c>
      <c r="DQ204" s="297" t="str">
        <f ca="true">+IF(OFFSET('Hygiene Data'!$D$13,0,10*ROW('Hygiene Data'!D198))="","",OFFSET('Hygiene Data'!$D$13,0,10*ROW('Hygiene Data'!D198)))</f>
        <v/>
      </c>
      <c r="DR204" s="297" t="str">
        <f ca="true">+IF(OFFSET('Hygiene Data'!$E$11,0,10*ROW('Hygiene Data'!E198))="","",OFFSET('Hygiene Data'!$E$11,0,10*ROW('Hygiene Data'!E198)))</f>
        <v/>
      </c>
      <c r="DS204" s="297" t="str">
        <f ca="true">+IF(OFFSET('Hygiene Data'!$E$12,0,10*ROW('Hygiene Data'!E198))="","",OFFSET('Hygiene Data'!$E$12,0,10*ROW('Hygiene Data'!E198)))</f>
        <v/>
      </c>
      <c r="DT204" s="297" t="str">
        <f ca="true">+IF(OFFSET('Hygiene Data'!$E$13,0,10*ROW('Hygiene Data'!E198))="","",OFFSET('Hygiene Data'!$E$13,0,10*ROW('Hygiene Data'!E198)))</f>
        <v/>
      </c>
      <c r="DU204" s="297" t="str">
        <f ca="true">+IF(OFFSET('Hygiene Data'!$F$11,0,10*ROW('Hygiene Data'!F198))="","",OFFSET('Hygiene Data'!$F$11,0,10*ROW('Hygiene Data'!F198)))</f>
        <v/>
      </c>
      <c r="DV204" s="297" t="str">
        <f ca="true">+IF(OFFSET('Hygiene Data'!$F$12,0,10*ROW('Hygiene Data'!F198))="","",OFFSET('Hygiene Data'!$F$12,0,10*ROW('Hygiene Data'!F198)))</f>
        <v/>
      </c>
      <c r="DW204" s="297" t="str">
        <f ca="true">+IF(OFFSET('Hygiene Data'!$F$13,0,10*ROW('Hygiene Data'!F198))="","",OFFSET('Hygiene Data'!$F$13,0,10*ROW('Hygiene Data'!F198)))</f>
        <v/>
      </c>
      <c r="DX204" s="297" t="str">
        <f ca="true">+IF(OFFSET('Hygiene Data'!$G$11,0,10*ROW('Hygiene Data'!G198))="","",OFFSET('Hygiene Data'!$G$11,0,10*ROW('Hygiene Data'!G198)))</f>
        <v/>
      </c>
      <c r="DY204" s="297" t="str">
        <f ca="true">+IF(OFFSET('Hygiene Data'!$G$12,0,10*ROW('Hygiene Data'!G198))="","",OFFSET('Hygiene Data'!$G$12,0,10*ROW('Hygiene Data'!G198)))</f>
        <v/>
      </c>
      <c r="DZ204" s="297" t="str">
        <f ca="true">+IF(OFFSET('Hygiene Data'!$G$13,0,10*ROW('Hygiene Data'!G198))="","",OFFSET('Hygiene Data'!$G$13,0,10*ROW('Hygiene Data'!G198)))</f>
        <v/>
      </c>
      <c r="EA204" s="297" t="str">
        <f ca="true">+IF(OFFSET('Hygiene Data'!$H$11,0,10*ROW('Hygiene Data'!H198))="","",OFFSET('Hygiene Data'!$H$11,0,10*ROW('Hygiene Data'!H198)))</f>
        <v/>
      </c>
      <c r="EB204" s="297" t="str">
        <f ca="true">+IF(OFFSET('Hygiene Data'!$H$12,0,10*ROW('Hygiene Data'!H198))="","",OFFSET('Hygiene Data'!$H$12,0,10*ROW('Hygiene Data'!H198)))</f>
        <v/>
      </c>
      <c r="EC204" s="297" t="str">
        <f ca="true">+IF(OFFSET('Hygiene Data'!$H$13,0,10*ROW('Hygiene Data'!H198))="","",OFFSET('Hygiene Data'!$H$13,0,10*ROW('Hygiene Data'!H198)))</f>
        <v/>
      </c>
      <c r="ED204" s="297" t="str">
        <f ca="true">+IF(OFFSET('Hygiene Data'!$I$11,0,10*ROW('Hygiene Data'!I198))="","",OFFSET('Hygiene Data'!$I$11,0,10*ROW('Hygiene Data'!I198)))</f>
        <v/>
      </c>
      <c r="EE204" s="297" t="str">
        <f ca="true">+IF(OFFSET('Hygiene Data'!$I$12,0,10*ROW('Hygiene Data'!I198))="","",OFFSET('Hygiene Data'!$I$12,0,10*ROW('Hygiene Data'!I198)))</f>
        <v/>
      </c>
      <c r="EF204" s="297"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53"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97"/>
      <c r="BS205" s="297" t="str">
        <f ca="true">+IF(OFFSET('Water Data'!$D$27,0,10*ROW('Water Data'!D199))="","",OFFSET('Water Data'!$D$27,0,10*ROW('Water Data'!D199)))</f>
        <v/>
      </c>
      <c r="BT205" s="297" t="str">
        <f ca="true">+IF(OFFSET('Water Data'!$D$28,0,10*ROW('Water Data'!D199))="","",OFFSET('Water Data'!$D$28,0,10*ROW('Water Data'!D199)))</f>
        <v/>
      </c>
      <c r="BU205" s="297" t="str">
        <f ca="true">+IF(OFFSET('Water Data'!$D$29,0,10*ROW('Water Data'!D199))="","",OFFSET('Water Data'!$D$29,0,10*ROW('Water Data'!D199)))</f>
        <v/>
      </c>
      <c r="BV205" s="297" t="str">
        <f ca="true">+IF(OFFSET('Water Data'!$E$27,0,10*ROW('Water Data'!E199))="","",OFFSET('Water Data'!$E$27,0,10*ROW('Water Data'!E199)))</f>
        <v/>
      </c>
      <c r="BW205" s="297" t="str">
        <f ca="true">+IF(OFFSET('Water Data'!$E$28,0,10*ROW('Water Data'!E199))="","",OFFSET('Water Data'!$E$28,0,10*ROW('Water Data'!E199)))</f>
        <v/>
      </c>
      <c r="BX205" s="297" t="str">
        <f ca="true">+IF(OFFSET('Water Data'!$E$29,0,10*ROW('Water Data'!E199))="","",OFFSET('Water Data'!$E$29,0,10*ROW('Water Data'!E199)))</f>
        <v/>
      </c>
      <c r="BY205" s="297" t="str">
        <f ca="true">+IF(OFFSET('Water Data'!$F$27,0,10*ROW('Water Data'!F199))="","",OFFSET('Water Data'!$F$27,0,10*ROW('Water Data'!F199)))</f>
        <v/>
      </c>
      <c r="BZ205" s="297" t="str">
        <f ca="true">+IF(OFFSET('Water Data'!$F$28,0,10*ROW('Water Data'!F199))="","",OFFSET('Water Data'!$F$28,0,10*ROW('Water Data'!F199)))</f>
        <v/>
      </c>
      <c r="CA205" s="297" t="str">
        <f ca="true">+IF(OFFSET('Water Data'!$F$29,0,10*ROW('Water Data'!F199))="","",OFFSET('Water Data'!$F$29,0,10*ROW('Water Data'!F199)))</f>
        <v/>
      </c>
      <c r="CB205" s="297" t="str">
        <f ca="true">+IF(OFFSET('Water Data'!$G$27,0,10*ROW('Water Data'!G199))="","",OFFSET('Water Data'!$G$27,0,10*ROW('Water Data'!G199)))</f>
        <v/>
      </c>
      <c r="CC205" s="297" t="str">
        <f ca="true">+IF(OFFSET('Water Data'!$G$28,0,10*ROW('Water Data'!G199))="","",OFFSET('Water Data'!$G$28,0,10*ROW('Water Data'!G199)))</f>
        <v/>
      </c>
      <c r="CD205" s="297" t="str">
        <f ca="true">+IF(OFFSET('Water Data'!$G$29,0,10*ROW('Water Data'!G199))="","",OFFSET('Water Data'!$G$29,0,10*ROW('Water Data'!G199)))</f>
        <v/>
      </c>
      <c r="CE205" s="297" t="str">
        <f ca="true">+IF(OFFSET('Water Data'!$H$27,0,10*ROW('Water Data'!H199))="","",OFFSET('Water Data'!$H$27,0,10*ROW('Water Data'!H199)))</f>
        <v/>
      </c>
      <c r="CF205" s="297" t="str">
        <f ca="true">+IF(OFFSET('Water Data'!$H$28,0,10*ROW('Water Data'!H199))="","",OFFSET('Water Data'!$H$28,0,10*ROW('Water Data'!H199)))</f>
        <v/>
      </c>
      <c r="CG205" s="297" t="str">
        <f ca="true">+IF(OFFSET('Water Data'!$H$29,0,10*ROW('Water Data'!H199))="","",OFFSET('Water Data'!$H$29,0,10*ROW('Water Data'!H199)))</f>
        <v/>
      </c>
      <c r="CH205" s="297" t="str">
        <f ca="true">+IF(OFFSET('Water Data'!$I$27,0,10*ROW('Water Data'!I199))="","",OFFSET('Water Data'!$I$27,0,10*ROW('Water Data'!I199)))</f>
        <v/>
      </c>
      <c r="CI205" s="297" t="str">
        <f ca="true">+IF(OFFSET('Water Data'!$I$28,0,10*ROW('Water Data'!I199))="","",OFFSET('Water Data'!$I$28,0,10*ROW('Water Data'!I199)))</f>
        <v/>
      </c>
      <c r="CJ205" s="297" t="str">
        <f ca="true">+IF(OFFSET('Water Data'!$I$29,0,10*ROW('Water Data'!I199))="","",OFFSET('Water Data'!$I$29,0,10*ROW('Water Data'!I199)))</f>
        <v/>
      </c>
      <c r="CK205" s="297" t="str">
        <f ca="true">+IF(OFFSET('Sanitation Data'!$D$28,0,10*ROW('Sanitation Data'!D199))="","",OFFSET('Sanitation Data'!$D$28,0,10*ROW('Sanitation Data'!D199)))</f>
        <v/>
      </c>
      <c r="CL205" s="297" t="str">
        <f ca="true">+IF(OFFSET('Sanitation Data'!$D$29,0,10*ROW('Sanitation Data'!D199))="","",OFFSET('Sanitation Data'!$D$29,0,10*ROW('Sanitation Data'!D199)))</f>
        <v/>
      </c>
      <c r="CM205" s="297" t="str">
        <f ca="true">+IF(OFFSET('Sanitation Data'!$D$30,0,10*ROW('Sanitation Data'!D199))="","",OFFSET('Sanitation Data'!$D$30,0,10*ROW('Sanitation Data'!D199)))</f>
        <v/>
      </c>
      <c r="CN205" s="297" t="str">
        <f ca="true">+IF(OFFSET('Sanitation Data'!$D$31,0,10*ROW('Sanitation Data'!D199))="","",OFFSET('Sanitation Data'!$D$31,0,10*ROW('Sanitation Data'!D199)))</f>
        <v/>
      </c>
      <c r="CO205" s="297" t="str">
        <f ca="true">+IF(OFFSET('Sanitation Data'!$D$32,0,10*ROW('Sanitation Data'!D199))="","",OFFSET('Sanitation Data'!$D$32,0,10*ROW('Sanitation Data'!D199)))</f>
        <v/>
      </c>
      <c r="CP205" s="297" t="str">
        <f ca="true">+IF(OFFSET('Sanitation Data'!$E$28,0,10*ROW('Sanitation Data'!E199))="","",OFFSET('Sanitation Data'!$E$28,0,10*ROW('Sanitation Data'!E199)))</f>
        <v/>
      </c>
      <c r="CQ205" s="297" t="str">
        <f ca="true">+IF(OFFSET('Sanitation Data'!$E$29,0,10*ROW('Sanitation Data'!E199))="","",OFFSET('Sanitation Data'!$E$29,0,10*ROW('Sanitation Data'!E199)))</f>
        <v/>
      </c>
      <c r="CR205" s="297" t="str">
        <f ca="true">+IF(OFFSET('Sanitation Data'!$E$30,0,10*ROW('Sanitation Data'!E199))="","",OFFSET('Sanitation Data'!$E$30,0,10*ROW('Sanitation Data'!E199)))</f>
        <v/>
      </c>
      <c r="CS205" s="297" t="str">
        <f ca="true">+IF(OFFSET('Sanitation Data'!$E$31,0,10*ROW('Sanitation Data'!E199))="","",OFFSET('Sanitation Data'!$E$31,0,10*ROW('Sanitation Data'!E199)))</f>
        <v/>
      </c>
      <c r="CT205" s="297" t="str">
        <f ca="true">+IF(OFFSET('Sanitation Data'!$E$32,0,10*ROW('Sanitation Data'!E199))="","",OFFSET('Sanitation Data'!$E$32,0,10*ROW('Sanitation Data'!E199)))</f>
        <v/>
      </c>
      <c r="CU205" s="297" t="str">
        <f ca="true">+IF(OFFSET('Sanitation Data'!$F$28,0,10*ROW('Sanitation Data'!F199))="","",OFFSET('Sanitation Data'!$F$28,0,10*ROW('Sanitation Data'!F199)))</f>
        <v/>
      </c>
      <c r="CV205" s="297" t="str">
        <f ca="true">+IF(OFFSET('Sanitation Data'!$F$29,0,10*ROW('Sanitation Data'!F199))="","",OFFSET('Sanitation Data'!$F$29,0,10*ROW('Sanitation Data'!F199)))</f>
        <v/>
      </c>
      <c r="CW205" s="297" t="str">
        <f ca="true">+IF(OFFSET('Sanitation Data'!$F$30,0,10*ROW('Sanitation Data'!F199))="","",OFFSET('Sanitation Data'!$F$30,0,10*ROW('Sanitation Data'!F199)))</f>
        <v/>
      </c>
      <c r="CX205" s="297" t="str">
        <f ca="true">+IF(OFFSET('Sanitation Data'!$F$31,0,10*ROW('Sanitation Data'!F199))="","",OFFSET('Sanitation Data'!$F$31,0,10*ROW('Sanitation Data'!F199)))</f>
        <v/>
      </c>
      <c r="CY205" s="297" t="str">
        <f ca="true">+IF(OFFSET('Sanitation Data'!$F$32,0,10*ROW('Sanitation Data'!F199))="","",OFFSET('Sanitation Data'!$F$32,0,10*ROW('Sanitation Data'!F199)))</f>
        <v/>
      </c>
      <c r="CZ205" s="297" t="str">
        <f ca="true">+IF(OFFSET('Sanitation Data'!$G$28,0,10*ROW('Sanitation Data'!G199))="","",OFFSET('Sanitation Data'!$G$28,0,10*ROW('Sanitation Data'!G199)))</f>
        <v/>
      </c>
      <c r="DA205" s="297" t="str">
        <f ca="true">+IF(OFFSET('Sanitation Data'!$G$29,0,10*ROW('Sanitation Data'!G199))="","",OFFSET('Sanitation Data'!$G$29,0,10*ROW('Sanitation Data'!G199)))</f>
        <v/>
      </c>
      <c r="DB205" s="297" t="str">
        <f ca="true">+IF(OFFSET('Sanitation Data'!$G$30,0,10*ROW('Sanitation Data'!G199))="","",OFFSET('Sanitation Data'!$G$30,0,10*ROW('Sanitation Data'!G199)))</f>
        <v/>
      </c>
      <c r="DC205" s="297" t="str">
        <f ca="true">+IF(OFFSET('Sanitation Data'!$G$31,0,10*ROW('Sanitation Data'!G199))="","",OFFSET('Sanitation Data'!$G$31,0,10*ROW('Sanitation Data'!G199)))</f>
        <v/>
      </c>
      <c r="DD205" s="297" t="str">
        <f ca="true">+IF(OFFSET('Sanitation Data'!$G$32,0,10*ROW('Sanitation Data'!G199))="","",OFFSET('Sanitation Data'!$G$32,0,10*ROW('Sanitation Data'!G199)))</f>
        <v/>
      </c>
      <c r="DE205" s="297" t="str">
        <f ca="true">+IF(OFFSET('Sanitation Data'!$H$28,0,10*ROW('Sanitation Data'!H199))="","",OFFSET('Sanitation Data'!$H$28,0,10*ROW('Sanitation Data'!H199)))</f>
        <v/>
      </c>
      <c r="DF205" s="297" t="str">
        <f ca="true">+IF(OFFSET('Sanitation Data'!$H$29,0,10*ROW('Sanitation Data'!H199))="","",OFFSET('Sanitation Data'!$H$29,0,10*ROW('Sanitation Data'!H199)))</f>
        <v/>
      </c>
      <c r="DG205" s="297" t="str">
        <f ca="true">+IF(OFFSET('Sanitation Data'!$H$30,0,10*ROW('Sanitation Data'!H199))="","",OFFSET('Sanitation Data'!$H$30,0,10*ROW('Sanitation Data'!H199)))</f>
        <v/>
      </c>
      <c r="DH205" s="297" t="str">
        <f ca="true">+IF(OFFSET('Sanitation Data'!$H$31,0,10*ROW('Sanitation Data'!H199))="","",OFFSET('Sanitation Data'!$H$31,0,10*ROW('Sanitation Data'!H199)))</f>
        <v/>
      </c>
      <c r="DI205" s="297" t="str">
        <f ca="true">+IF(OFFSET('Sanitation Data'!$H$32,0,10*ROW('Sanitation Data'!H199))="","",OFFSET('Sanitation Data'!$H$32,0,10*ROW('Sanitation Data'!H199)))</f>
        <v/>
      </c>
      <c r="DJ205" s="297" t="str">
        <f ca="true">+IF(OFFSET('Sanitation Data'!$I$28,0,10*ROW('Sanitation Data'!I199))="","",OFFSET('Sanitation Data'!$I$28,0,10*ROW('Sanitation Data'!I199)))</f>
        <v/>
      </c>
      <c r="DK205" s="297" t="str">
        <f ca="true">+IF(OFFSET('Sanitation Data'!$I$29,0,10*ROW('Sanitation Data'!I199))="","",OFFSET('Sanitation Data'!$I$29,0,10*ROW('Sanitation Data'!I199)))</f>
        <v/>
      </c>
      <c r="DL205" s="297" t="str">
        <f ca="true">+IF(OFFSET('Sanitation Data'!$I$30,0,10*ROW('Sanitation Data'!I199))="","",OFFSET('Sanitation Data'!$I$30,0,10*ROW('Sanitation Data'!I199)))</f>
        <v/>
      </c>
      <c r="DM205" s="297" t="str">
        <f ca="true">+IF(OFFSET('Sanitation Data'!$I$31,0,10*ROW('Sanitation Data'!I199))="","",OFFSET('Sanitation Data'!$I$31,0,10*ROW('Sanitation Data'!I199)))</f>
        <v/>
      </c>
      <c r="DN205" s="297" t="str">
        <f ca="true">+IF(OFFSET('Sanitation Data'!$I$32,0,10*ROW('Sanitation Data'!I199))="","",OFFSET('Sanitation Data'!$I$32,0,10*ROW('Sanitation Data'!I199)))</f>
        <v/>
      </c>
      <c r="DO205" s="297" t="str">
        <f ca="true">+IF(OFFSET('Hygiene Data'!$D$11,0,10*ROW('Hygiene Data'!D199))="","",OFFSET('Hygiene Data'!$D$11,0,10*ROW('Hygiene Data'!D199)))</f>
        <v/>
      </c>
      <c r="DP205" s="297" t="str">
        <f ca="true">+IF(OFFSET('Hygiene Data'!$D$12,0,10*ROW('Hygiene Data'!D199))="","",OFFSET('Hygiene Data'!$D$12,0,10*ROW('Hygiene Data'!D199)))</f>
        <v/>
      </c>
      <c r="DQ205" s="297" t="str">
        <f ca="true">+IF(OFFSET('Hygiene Data'!$D$13,0,10*ROW('Hygiene Data'!D199))="","",OFFSET('Hygiene Data'!$D$13,0,10*ROW('Hygiene Data'!D199)))</f>
        <v/>
      </c>
      <c r="DR205" s="297" t="str">
        <f ca="true">+IF(OFFSET('Hygiene Data'!$E$11,0,10*ROW('Hygiene Data'!E199))="","",OFFSET('Hygiene Data'!$E$11,0,10*ROW('Hygiene Data'!E199)))</f>
        <v/>
      </c>
      <c r="DS205" s="297" t="str">
        <f ca="true">+IF(OFFSET('Hygiene Data'!$E$12,0,10*ROW('Hygiene Data'!E199))="","",OFFSET('Hygiene Data'!$E$12,0,10*ROW('Hygiene Data'!E199)))</f>
        <v/>
      </c>
      <c r="DT205" s="297" t="str">
        <f ca="true">+IF(OFFSET('Hygiene Data'!$E$13,0,10*ROW('Hygiene Data'!E199))="","",OFFSET('Hygiene Data'!$E$13,0,10*ROW('Hygiene Data'!E199)))</f>
        <v/>
      </c>
      <c r="DU205" s="297" t="str">
        <f ca="true">+IF(OFFSET('Hygiene Data'!$F$11,0,10*ROW('Hygiene Data'!F199))="","",OFFSET('Hygiene Data'!$F$11,0,10*ROW('Hygiene Data'!F199)))</f>
        <v/>
      </c>
      <c r="DV205" s="297" t="str">
        <f ca="true">+IF(OFFSET('Hygiene Data'!$F$12,0,10*ROW('Hygiene Data'!F199))="","",OFFSET('Hygiene Data'!$F$12,0,10*ROW('Hygiene Data'!F199)))</f>
        <v/>
      </c>
      <c r="DW205" s="297" t="str">
        <f ca="true">+IF(OFFSET('Hygiene Data'!$F$13,0,10*ROW('Hygiene Data'!F199))="","",OFFSET('Hygiene Data'!$F$13,0,10*ROW('Hygiene Data'!F199)))</f>
        <v/>
      </c>
      <c r="DX205" s="297" t="str">
        <f ca="true">+IF(OFFSET('Hygiene Data'!$G$11,0,10*ROW('Hygiene Data'!G199))="","",OFFSET('Hygiene Data'!$G$11,0,10*ROW('Hygiene Data'!G199)))</f>
        <v/>
      </c>
      <c r="DY205" s="297" t="str">
        <f ca="true">+IF(OFFSET('Hygiene Data'!$G$12,0,10*ROW('Hygiene Data'!G199))="","",OFFSET('Hygiene Data'!$G$12,0,10*ROW('Hygiene Data'!G199)))</f>
        <v/>
      </c>
      <c r="DZ205" s="297" t="str">
        <f ca="true">+IF(OFFSET('Hygiene Data'!$G$13,0,10*ROW('Hygiene Data'!G199))="","",OFFSET('Hygiene Data'!$G$13,0,10*ROW('Hygiene Data'!G199)))</f>
        <v/>
      </c>
      <c r="EA205" s="297" t="str">
        <f ca="true">+IF(OFFSET('Hygiene Data'!$H$11,0,10*ROW('Hygiene Data'!H199))="","",OFFSET('Hygiene Data'!$H$11,0,10*ROW('Hygiene Data'!H199)))</f>
        <v/>
      </c>
      <c r="EB205" s="297" t="str">
        <f ca="true">+IF(OFFSET('Hygiene Data'!$H$12,0,10*ROW('Hygiene Data'!H199))="","",OFFSET('Hygiene Data'!$H$12,0,10*ROW('Hygiene Data'!H199)))</f>
        <v/>
      </c>
      <c r="EC205" s="297" t="str">
        <f ca="true">+IF(OFFSET('Hygiene Data'!$H$13,0,10*ROW('Hygiene Data'!H199))="","",OFFSET('Hygiene Data'!$H$13,0,10*ROW('Hygiene Data'!H199)))</f>
        <v/>
      </c>
      <c r="ED205" s="297" t="str">
        <f ca="true">+IF(OFFSET('Hygiene Data'!$I$11,0,10*ROW('Hygiene Data'!I199))="","",OFFSET('Hygiene Data'!$I$11,0,10*ROW('Hygiene Data'!I199)))</f>
        <v/>
      </c>
      <c r="EE205" s="297" t="str">
        <f ca="true">+IF(OFFSET('Hygiene Data'!$I$12,0,10*ROW('Hygiene Data'!I199))="","",OFFSET('Hygiene Data'!$I$12,0,10*ROW('Hygiene Data'!I199)))</f>
        <v/>
      </c>
      <c r="EF205" s="297"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53"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97"/>
      <c r="BS206" s="297" t="str">
        <f ca="true">+IF(OFFSET('Water Data'!$D$27,0,10*ROW('Water Data'!D200))="","",OFFSET('Water Data'!$D$27,0,10*ROW('Water Data'!D200)))</f>
        <v/>
      </c>
      <c r="BT206" s="297" t="str">
        <f ca="true">+IF(OFFSET('Water Data'!$D$28,0,10*ROW('Water Data'!D200))="","",OFFSET('Water Data'!$D$28,0,10*ROW('Water Data'!D200)))</f>
        <v/>
      </c>
      <c r="BU206" s="297" t="str">
        <f ca="true">+IF(OFFSET('Water Data'!$D$29,0,10*ROW('Water Data'!D200))="","",OFFSET('Water Data'!$D$29,0,10*ROW('Water Data'!D200)))</f>
        <v/>
      </c>
      <c r="BV206" s="297" t="str">
        <f ca="true">+IF(OFFSET('Water Data'!$E$27,0,10*ROW('Water Data'!E200))="","",OFFSET('Water Data'!$E$27,0,10*ROW('Water Data'!E200)))</f>
        <v/>
      </c>
      <c r="BW206" s="297" t="str">
        <f ca="true">+IF(OFFSET('Water Data'!$E$28,0,10*ROW('Water Data'!E200))="","",OFFSET('Water Data'!$E$28,0,10*ROW('Water Data'!E200)))</f>
        <v/>
      </c>
      <c r="BX206" s="297" t="str">
        <f ca="true">+IF(OFFSET('Water Data'!$E$29,0,10*ROW('Water Data'!E200))="","",OFFSET('Water Data'!$E$29,0,10*ROW('Water Data'!E200)))</f>
        <v/>
      </c>
      <c r="BY206" s="297" t="str">
        <f ca="true">+IF(OFFSET('Water Data'!$F$27,0,10*ROW('Water Data'!F200))="","",OFFSET('Water Data'!$F$27,0,10*ROW('Water Data'!F200)))</f>
        <v/>
      </c>
      <c r="BZ206" s="297" t="str">
        <f ca="true">+IF(OFFSET('Water Data'!$F$28,0,10*ROW('Water Data'!F200))="","",OFFSET('Water Data'!$F$28,0,10*ROW('Water Data'!F200)))</f>
        <v/>
      </c>
      <c r="CA206" s="297" t="str">
        <f ca="true">+IF(OFFSET('Water Data'!$F$29,0,10*ROW('Water Data'!F200))="","",OFFSET('Water Data'!$F$29,0,10*ROW('Water Data'!F200)))</f>
        <v/>
      </c>
      <c r="CB206" s="297" t="str">
        <f ca="true">+IF(OFFSET('Water Data'!$G$27,0,10*ROW('Water Data'!G200))="","",OFFSET('Water Data'!$G$27,0,10*ROW('Water Data'!G200)))</f>
        <v/>
      </c>
      <c r="CC206" s="297" t="str">
        <f ca="true">+IF(OFFSET('Water Data'!$G$28,0,10*ROW('Water Data'!G200))="","",OFFSET('Water Data'!$G$28,0,10*ROW('Water Data'!G200)))</f>
        <v/>
      </c>
      <c r="CD206" s="297" t="str">
        <f ca="true">+IF(OFFSET('Water Data'!$G$29,0,10*ROW('Water Data'!G200))="","",OFFSET('Water Data'!$G$29,0,10*ROW('Water Data'!G200)))</f>
        <v/>
      </c>
      <c r="CE206" s="297" t="str">
        <f ca="true">+IF(OFFSET('Water Data'!$H$27,0,10*ROW('Water Data'!H200))="","",OFFSET('Water Data'!$H$27,0,10*ROW('Water Data'!H200)))</f>
        <v/>
      </c>
      <c r="CF206" s="297" t="str">
        <f ca="true">+IF(OFFSET('Water Data'!$H$28,0,10*ROW('Water Data'!H200))="","",OFFSET('Water Data'!$H$28,0,10*ROW('Water Data'!H200)))</f>
        <v/>
      </c>
      <c r="CG206" s="297" t="str">
        <f ca="true">+IF(OFFSET('Water Data'!$H$29,0,10*ROW('Water Data'!H200))="","",OFFSET('Water Data'!$H$29,0,10*ROW('Water Data'!H200)))</f>
        <v/>
      </c>
      <c r="CH206" s="297" t="str">
        <f ca="true">+IF(OFFSET('Water Data'!$I$27,0,10*ROW('Water Data'!I200))="","",OFFSET('Water Data'!$I$27,0,10*ROW('Water Data'!I200)))</f>
        <v/>
      </c>
      <c r="CI206" s="297" t="str">
        <f ca="true">+IF(OFFSET('Water Data'!$I$28,0,10*ROW('Water Data'!I200))="","",OFFSET('Water Data'!$I$28,0,10*ROW('Water Data'!I200)))</f>
        <v/>
      </c>
      <c r="CJ206" s="297" t="str">
        <f ca="true">+IF(OFFSET('Water Data'!$I$29,0,10*ROW('Water Data'!I200))="","",OFFSET('Water Data'!$I$29,0,10*ROW('Water Data'!I200)))</f>
        <v/>
      </c>
      <c r="CK206" s="297" t="str">
        <f ca="true">+IF(OFFSET('Sanitation Data'!$D$28,0,10*ROW('Sanitation Data'!D200))="","",OFFSET('Sanitation Data'!$D$28,0,10*ROW('Sanitation Data'!D200)))</f>
        <v/>
      </c>
      <c r="CL206" s="297" t="str">
        <f ca="true">+IF(OFFSET('Sanitation Data'!$D$29,0,10*ROW('Sanitation Data'!D200))="","",OFFSET('Sanitation Data'!$D$29,0,10*ROW('Sanitation Data'!D200)))</f>
        <v/>
      </c>
      <c r="CM206" s="297" t="str">
        <f ca="true">+IF(OFFSET('Sanitation Data'!$D$30,0,10*ROW('Sanitation Data'!D200))="","",OFFSET('Sanitation Data'!$D$30,0,10*ROW('Sanitation Data'!D200)))</f>
        <v/>
      </c>
      <c r="CN206" s="297" t="str">
        <f ca="true">+IF(OFFSET('Sanitation Data'!$D$31,0,10*ROW('Sanitation Data'!D200))="","",OFFSET('Sanitation Data'!$D$31,0,10*ROW('Sanitation Data'!D200)))</f>
        <v/>
      </c>
      <c r="CO206" s="297" t="str">
        <f ca="true">+IF(OFFSET('Sanitation Data'!$D$32,0,10*ROW('Sanitation Data'!D200))="","",OFFSET('Sanitation Data'!$D$32,0,10*ROW('Sanitation Data'!D200)))</f>
        <v/>
      </c>
      <c r="CP206" s="297" t="str">
        <f ca="true">+IF(OFFSET('Sanitation Data'!$E$28,0,10*ROW('Sanitation Data'!E200))="","",OFFSET('Sanitation Data'!$E$28,0,10*ROW('Sanitation Data'!E200)))</f>
        <v/>
      </c>
      <c r="CQ206" s="297" t="str">
        <f ca="true">+IF(OFFSET('Sanitation Data'!$E$29,0,10*ROW('Sanitation Data'!E200))="","",OFFSET('Sanitation Data'!$E$29,0,10*ROW('Sanitation Data'!E200)))</f>
        <v/>
      </c>
      <c r="CR206" s="297" t="str">
        <f ca="true">+IF(OFFSET('Sanitation Data'!$E$30,0,10*ROW('Sanitation Data'!E200))="","",OFFSET('Sanitation Data'!$E$30,0,10*ROW('Sanitation Data'!E200)))</f>
        <v/>
      </c>
      <c r="CS206" s="297" t="str">
        <f ca="true">+IF(OFFSET('Sanitation Data'!$E$31,0,10*ROW('Sanitation Data'!E200))="","",OFFSET('Sanitation Data'!$E$31,0,10*ROW('Sanitation Data'!E200)))</f>
        <v/>
      </c>
      <c r="CT206" s="297" t="str">
        <f ca="true">+IF(OFFSET('Sanitation Data'!$E$32,0,10*ROW('Sanitation Data'!E200))="","",OFFSET('Sanitation Data'!$E$32,0,10*ROW('Sanitation Data'!E200)))</f>
        <v/>
      </c>
      <c r="CU206" s="297" t="str">
        <f ca="true">+IF(OFFSET('Sanitation Data'!$F$28,0,10*ROW('Sanitation Data'!F200))="","",OFFSET('Sanitation Data'!$F$28,0,10*ROW('Sanitation Data'!F200)))</f>
        <v/>
      </c>
      <c r="CV206" s="297" t="str">
        <f ca="true">+IF(OFFSET('Sanitation Data'!$F$29,0,10*ROW('Sanitation Data'!F200))="","",OFFSET('Sanitation Data'!$F$29,0,10*ROW('Sanitation Data'!F200)))</f>
        <v/>
      </c>
      <c r="CW206" s="297" t="str">
        <f ca="true">+IF(OFFSET('Sanitation Data'!$F$30,0,10*ROW('Sanitation Data'!F200))="","",OFFSET('Sanitation Data'!$F$30,0,10*ROW('Sanitation Data'!F200)))</f>
        <v/>
      </c>
      <c r="CX206" s="297" t="str">
        <f ca="true">+IF(OFFSET('Sanitation Data'!$F$31,0,10*ROW('Sanitation Data'!F200))="","",OFFSET('Sanitation Data'!$F$31,0,10*ROW('Sanitation Data'!F200)))</f>
        <v/>
      </c>
      <c r="CY206" s="297" t="str">
        <f ca="true">+IF(OFFSET('Sanitation Data'!$F$32,0,10*ROW('Sanitation Data'!F200))="","",OFFSET('Sanitation Data'!$F$32,0,10*ROW('Sanitation Data'!F200)))</f>
        <v/>
      </c>
      <c r="CZ206" s="297" t="str">
        <f ca="true">+IF(OFFSET('Sanitation Data'!$G$28,0,10*ROW('Sanitation Data'!G200))="","",OFFSET('Sanitation Data'!$G$28,0,10*ROW('Sanitation Data'!G200)))</f>
        <v/>
      </c>
      <c r="DA206" s="297" t="str">
        <f ca="true">+IF(OFFSET('Sanitation Data'!$G$29,0,10*ROW('Sanitation Data'!G200))="","",OFFSET('Sanitation Data'!$G$29,0,10*ROW('Sanitation Data'!G200)))</f>
        <v/>
      </c>
      <c r="DB206" s="297" t="str">
        <f ca="true">+IF(OFFSET('Sanitation Data'!$G$30,0,10*ROW('Sanitation Data'!G200))="","",OFFSET('Sanitation Data'!$G$30,0,10*ROW('Sanitation Data'!G200)))</f>
        <v/>
      </c>
      <c r="DC206" s="297" t="str">
        <f ca="true">+IF(OFFSET('Sanitation Data'!$G$31,0,10*ROW('Sanitation Data'!G200))="","",OFFSET('Sanitation Data'!$G$31,0,10*ROW('Sanitation Data'!G200)))</f>
        <v/>
      </c>
      <c r="DD206" s="297" t="str">
        <f ca="true">+IF(OFFSET('Sanitation Data'!$G$32,0,10*ROW('Sanitation Data'!G200))="","",OFFSET('Sanitation Data'!$G$32,0,10*ROW('Sanitation Data'!G200)))</f>
        <v/>
      </c>
      <c r="DE206" s="297" t="str">
        <f ca="true">+IF(OFFSET('Sanitation Data'!$H$28,0,10*ROW('Sanitation Data'!H200))="","",OFFSET('Sanitation Data'!$H$28,0,10*ROW('Sanitation Data'!H200)))</f>
        <v/>
      </c>
      <c r="DF206" s="297" t="str">
        <f ca="true">+IF(OFFSET('Sanitation Data'!$H$29,0,10*ROW('Sanitation Data'!H200))="","",OFFSET('Sanitation Data'!$H$29,0,10*ROW('Sanitation Data'!H200)))</f>
        <v/>
      </c>
      <c r="DG206" s="297" t="str">
        <f ca="true">+IF(OFFSET('Sanitation Data'!$H$30,0,10*ROW('Sanitation Data'!H200))="","",OFFSET('Sanitation Data'!$H$30,0,10*ROW('Sanitation Data'!H200)))</f>
        <v/>
      </c>
      <c r="DH206" s="297" t="str">
        <f ca="true">+IF(OFFSET('Sanitation Data'!$H$31,0,10*ROW('Sanitation Data'!H200))="","",OFFSET('Sanitation Data'!$H$31,0,10*ROW('Sanitation Data'!H200)))</f>
        <v/>
      </c>
      <c r="DI206" s="297" t="str">
        <f ca="true">+IF(OFFSET('Sanitation Data'!$H$32,0,10*ROW('Sanitation Data'!H200))="","",OFFSET('Sanitation Data'!$H$32,0,10*ROW('Sanitation Data'!H200)))</f>
        <v/>
      </c>
      <c r="DJ206" s="297" t="str">
        <f ca="true">+IF(OFFSET('Sanitation Data'!$I$28,0,10*ROW('Sanitation Data'!I200))="","",OFFSET('Sanitation Data'!$I$28,0,10*ROW('Sanitation Data'!I200)))</f>
        <v/>
      </c>
      <c r="DK206" s="297" t="str">
        <f ca="true">+IF(OFFSET('Sanitation Data'!$I$29,0,10*ROW('Sanitation Data'!I200))="","",OFFSET('Sanitation Data'!$I$29,0,10*ROW('Sanitation Data'!I200)))</f>
        <v/>
      </c>
      <c r="DL206" s="297" t="str">
        <f ca="true">+IF(OFFSET('Sanitation Data'!$I$30,0,10*ROW('Sanitation Data'!I200))="","",OFFSET('Sanitation Data'!$I$30,0,10*ROW('Sanitation Data'!I200)))</f>
        <v/>
      </c>
      <c r="DM206" s="297" t="str">
        <f ca="true">+IF(OFFSET('Sanitation Data'!$I$31,0,10*ROW('Sanitation Data'!I200))="","",OFFSET('Sanitation Data'!$I$31,0,10*ROW('Sanitation Data'!I200)))</f>
        <v/>
      </c>
      <c r="DN206" s="297" t="str">
        <f ca="true">+IF(OFFSET('Sanitation Data'!$I$32,0,10*ROW('Sanitation Data'!I200))="","",OFFSET('Sanitation Data'!$I$32,0,10*ROW('Sanitation Data'!I200)))</f>
        <v/>
      </c>
      <c r="DO206" s="297" t="str">
        <f ca="true">+IF(OFFSET('Hygiene Data'!$D$11,0,10*ROW('Hygiene Data'!D200))="","",OFFSET('Hygiene Data'!$D$11,0,10*ROW('Hygiene Data'!D200)))</f>
        <v/>
      </c>
      <c r="DP206" s="297" t="str">
        <f ca="true">+IF(OFFSET('Hygiene Data'!$D$12,0,10*ROW('Hygiene Data'!D200))="","",OFFSET('Hygiene Data'!$D$12,0,10*ROW('Hygiene Data'!D200)))</f>
        <v/>
      </c>
      <c r="DQ206" s="297" t="str">
        <f ca="true">+IF(OFFSET('Hygiene Data'!$D$13,0,10*ROW('Hygiene Data'!D200))="","",OFFSET('Hygiene Data'!$D$13,0,10*ROW('Hygiene Data'!D200)))</f>
        <v/>
      </c>
      <c r="DR206" s="297" t="str">
        <f ca="true">+IF(OFFSET('Hygiene Data'!$E$11,0,10*ROW('Hygiene Data'!E200))="","",OFFSET('Hygiene Data'!$E$11,0,10*ROW('Hygiene Data'!E200)))</f>
        <v/>
      </c>
      <c r="DS206" s="297" t="str">
        <f ca="true">+IF(OFFSET('Hygiene Data'!$E$12,0,10*ROW('Hygiene Data'!E200))="","",OFFSET('Hygiene Data'!$E$12,0,10*ROW('Hygiene Data'!E200)))</f>
        <v/>
      </c>
      <c r="DT206" s="297" t="str">
        <f ca="true">+IF(OFFSET('Hygiene Data'!$E$13,0,10*ROW('Hygiene Data'!E200))="","",OFFSET('Hygiene Data'!$E$13,0,10*ROW('Hygiene Data'!E200)))</f>
        <v/>
      </c>
      <c r="DU206" s="297" t="str">
        <f ca="true">+IF(OFFSET('Hygiene Data'!$F$11,0,10*ROW('Hygiene Data'!F200))="","",OFFSET('Hygiene Data'!$F$11,0,10*ROW('Hygiene Data'!F200)))</f>
        <v/>
      </c>
      <c r="DV206" s="297" t="str">
        <f ca="true">+IF(OFFSET('Hygiene Data'!$F$12,0,10*ROW('Hygiene Data'!F200))="","",OFFSET('Hygiene Data'!$F$12,0,10*ROW('Hygiene Data'!F200)))</f>
        <v/>
      </c>
      <c r="DW206" s="297" t="str">
        <f ca="true">+IF(OFFSET('Hygiene Data'!$F$13,0,10*ROW('Hygiene Data'!F200))="","",OFFSET('Hygiene Data'!$F$13,0,10*ROW('Hygiene Data'!F200)))</f>
        <v/>
      </c>
      <c r="DX206" s="297" t="str">
        <f ca="true">+IF(OFFSET('Hygiene Data'!$G$11,0,10*ROW('Hygiene Data'!G200))="","",OFFSET('Hygiene Data'!$G$11,0,10*ROW('Hygiene Data'!G200)))</f>
        <v/>
      </c>
      <c r="DY206" s="297" t="str">
        <f ca="true">+IF(OFFSET('Hygiene Data'!$G$12,0,10*ROW('Hygiene Data'!G200))="","",OFFSET('Hygiene Data'!$G$12,0,10*ROW('Hygiene Data'!G200)))</f>
        <v/>
      </c>
      <c r="DZ206" s="297" t="str">
        <f ca="true">+IF(OFFSET('Hygiene Data'!$G$13,0,10*ROW('Hygiene Data'!G200))="","",OFFSET('Hygiene Data'!$G$13,0,10*ROW('Hygiene Data'!G200)))</f>
        <v/>
      </c>
      <c r="EA206" s="297" t="str">
        <f ca="true">+IF(OFFSET('Hygiene Data'!$H$11,0,10*ROW('Hygiene Data'!H200))="","",OFFSET('Hygiene Data'!$H$11,0,10*ROW('Hygiene Data'!H200)))</f>
        <v/>
      </c>
      <c r="EB206" s="297" t="str">
        <f ca="true">+IF(OFFSET('Hygiene Data'!$H$12,0,10*ROW('Hygiene Data'!H200))="","",OFFSET('Hygiene Data'!$H$12,0,10*ROW('Hygiene Data'!H200)))</f>
        <v/>
      </c>
      <c r="EC206" s="297" t="str">
        <f ca="true">+IF(OFFSET('Hygiene Data'!$H$13,0,10*ROW('Hygiene Data'!H200))="","",OFFSET('Hygiene Data'!$H$13,0,10*ROW('Hygiene Data'!H200)))</f>
        <v/>
      </c>
      <c r="ED206" s="297" t="str">
        <f ca="true">+IF(OFFSET('Hygiene Data'!$I$11,0,10*ROW('Hygiene Data'!I200))="","",OFFSET('Hygiene Data'!$I$11,0,10*ROW('Hygiene Data'!I200)))</f>
        <v/>
      </c>
      <c r="EE206" s="297" t="str">
        <f ca="true">+IF(OFFSET('Hygiene Data'!$I$12,0,10*ROW('Hygiene Data'!I200))="","",OFFSET('Hygiene Data'!$I$12,0,10*ROW('Hygiene Data'!I200)))</f>
        <v/>
      </c>
      <c r="EF206" s="297"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53"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97"/>
      <c r="BS207" s="297" t="str">
        <f ca="true">+IF(OFFSET('Water Data'!$D$27,0,10*ROW('Water Data'!D201))="","",OFFSET('Water Data'!$D$27,0,10*ROW('Water Data'!D201)))</f>
        <v/>
      </c>
      <c r="BT207" s="297" t="str">
        <f ca="true">+IF(OFFSET('Water Data'!$D$28,0,10*ROW('Water Data'!D201))="","",OFFSET('Water Data'!$D$28,0,10*ROW('Water Data'!D201)))</f>
        <v/>
      </c>
      <c r="BU207" s="297" t="str">
        <f ca="true">+IF(OFFSET('Water Data'!$D$29,0,10*ROW('Water Data'!D201))="","",OFFSET('Water Data'!$D$29,0,10*ROW('Water Data'!D201)))</f>
        <v/>
      </c>
      <c r="BV207" s="297" t="str">
        <f ca="true">+IF(OFFSET('Water Data'!$E$27,0,10*ROW('Water Data'!E201))="","",OFFSET('Water Data'!$E$27,0,10*ROW('Water Data'!E201)))</f>
        <v/>
      </c>
      <c r="BW207" s="297" t="str">
        <f ca="true">+IF(OFFSET('Water Data'!$E$28,0,10*ROW('Water Data'!E201))="","",OFFSET('Water Data'!$E$28,0,10*ROW('Water Data'!E201)))</f>
        <v/>
      </c>
      <c r="BX207" s="297" t="str">
        <f ca="true">+IF(OFFSET('Water Data'!$E$29,0,10*ROW('Water Data'!E201))="","",OFFSET('Water Data'!$E$29,0,10*ROW('Water Data'!E201)))</f>
        <v/>
      </c>
      <c r="BY207" s="297" t="str">
        <f ca="true">+IF(OFFSET('Water Data'!$F$27,0,10*ROW('Water Data'!F201))="","",OFFSET('Water Data'!$F$27,0,10*ROW('Water Data'!F201)))</f>
        <v/>
      </c>
      <c r="BZ207" s="297" t="str">
        <f ca="true">+IF(OFFSET('Water Data'!$F$28,0,10*ROW('Water Data'!F201))="","",OFFSET('Water Data'!$F$28,0,10*ROW('Water Data'!F201)))</f>
        <v/>
      </c>
      <c r="CA207" s="297" t="str">
        <f ca="true">+IF(OFFSET('Water Data'!$F$29,0,10*ROW('Water Data'!F201))="","",OFFSET('Water Data'!$F$29,0,10*ROW('Water Data'!F201)))</f>
        <v/>
      </c>
      <c r="CB207" s="297" t="str">
        <f ca="true">+IF(OFFSET('Water Data'!$G$27,0,10*ROW('Water Data'!G201))="","",OFFSET('Water Data'!$G$27,0,10*ROW('Water Data'!G201)))</f>
        <v/>
      </c>
      <c r="CC207" s="297" t="str">
        <f ca="true">+IF(OFFSET('Water Data'!$G$28,0,10*ROW('Water Data'!G201))="","",OFFSET('Water Data'!$G$28,0,10*ROW('Water Data'!G201)))</f>
        <v/>
      </c>
      <c r="CD207" s="297" t="str">
        <f ca="true">+IF(OFFSET('Water Data'!$G$29,0,10*ROW('Water Data'!G201))="","",OFFSET('Water Data'!$G$29,0,10*ROW('Water Data'!G201)))</f>
        <v/>
      </c>
      <c r="CE207" s="297" t="str">
        <f ca="true">+IF(OFFSET('Water Data'!$H$27,0,10*ROW('Water Data'!H201))="","",OFFSET('Water Data'!$H$27,0,10*ROW('Water Data'!H201)))</f>
        <v/>
      </c>
      <c r="CF207" s="297" t="str">
        <f ca="true">+IF(OFFSET('Water Data'!$H$28,0,10*ROW('Water Data'!H201))="","",OFFSET('Water Data'!$H$28,0,10*ROW('Water Data'!H201)))</f>
        <v/>
      </c>
      <c r="CG207" s="297" t="str">
        <f ca="true">+IF(OFFSET('Water Data'!$H$29,0,10*ROW('Water Data'!H201))="","",OFFSET('Water Data'!$H$29,0,10*ROW('Water Data'!H201)))</f>
        <v/>
      </c>
      <c r="CH207" s="297" t="str">
        <f ca="true">+IF(OFFSET('Water Data'!$I$27,0,10*ROW('Water Data'!I201))="","",OFFSET('Water Data'!$I$27,0,10*ROW('Water Data'!I201)))</f>
        <v/>
      </c>
      <c r="CI207" s="297" t="str">
        <f ca="true">+IF(OFFSET('Water Data'!$I$28,0,10*ROW('Water Data'!I201))="","",OFFSET('Water Data'!$I$28,0,10*ROW('Water Data'!I201)))</f>
        <v/>
      </c>
      <c r="CJ207" s="297" t="str">
        <f ca="true">+IF(OFFSET('Water Data'!$I$29,0,10*ROW('Water Data'!I201))="","",OFFSET('Water Data'!$I$29,0,10*ROW('Water Data'!I201)))</f>
        <v/>
      </c>
      <c r="CK207" s="297" t="str">
        <f ca="true">+IF(OFFSET('Sanitation Data'!$D$28,0,10*ROW('Sanitation Data'!D201))="","",OFFSET('Sanitation Data'!$D$28,0,10*ROW('Sanitation Data'!D201)))</f>
        <v/>
      </c>
      <c r="CL207" s="297" t="str">
        <f ca="true">+IF(OFFSET('Sanitation Data'!$D$29,0,10*ROW('Sanitation Data'!D201))="","",OFFSET('Sanitation Data'!$D$29,0,10*ROW('Sanitation Data'!D201)))</f>
        <v/>
      </c>
      <c r="CM207" s="297" t="str">
        <f ca="true">+IF(OFFSET('Sanitation Data'!$D$30,0,10*ROW('Sanitation Data'!D201))="","",OFFSET('Sanitation Data'!$D$30,0,10*ROW('Sanitation Data'!D201)))</f>
        <v/>
      </c>
      <c r="CN207" s="297" t="str">
        <f ca="true">+IF(OFFSET('Sanitation Data'!$D$31,0,10*ROW('Sanitation Data'!D201))="","",OFFSET('Sanitation Data'!$D$31,0,10*ROW('Sanitation Data'!D201)))</f>
        <v/>
      </c>
      <c r="CO207" s="297" t="str">
        <f ca="true">+IF(OFFSET('Sanitation Data'!$D$32,0,10*ROW('Sanitation Data'!D201))="","",OFFSET('Sanitation Data'!$D$32,0,10*ROW('Sanitation Data'!D201)))</f>
        <v/>
      </c>
      <c r="CP207" s="297" t="str">
        <f ca="true">+IF(OFFSET('Sanitation Data'!$E$28,0,10*ROW('Sanitation Data'!E201))="","",OFFSET('Sanitation Data'!$E$28,0,10*ROW('Sanitation Data'!E201)))</f>
        <v/>
      </c>
      <c r="CQ207" s="297" t="str">
        <f ca="true">+IF(OFFSET('Sanitation Data'!$E$29,0,10*ROW('Sanitation Data'!E201))="","",OFFSET('Sanitation Data'!$E$29,0,10*ROW('Sanitation Data'!E201)))</f>
        <v/>
      </c>
      <c r="CR207" s="297" t="str">
        <f ca="true">+IF(OFFSET('Sanitation Data'!$E$30,0,10*ROW('Sanitation Data'!E201))="","",OFFSET('Sanitation Data'!$E$30,0,10*ROW('Sanitation Data'!E201)))</f>
        <v/>
      </c>
      <c r="CS207" s="297" t="str">
        <f ca="true">+IF(OFFSET('Sanitation Data'!$E$31,0,10*ROW('Sanitation Data'!E201))="","",OFFSET('Sanitation Data'!$E$31,0,10*ROW('Sanitation Data'!E201)))</f>
        <v/>
      </c>
      <c r="CT207" s="297" t="str">
        <f ca="true">+IF(OFFSET('Sanitation Data'!$E$32,0,10*ROW('Sanitation Data'!E201))="","",OFFSET('Sanitation Data'!$E$32,0,10*ROW('Sanitation Data'!E201)))</f>
        <v/>
      </c>
      <c r="CU207" s="297" t="str">
        <f ca="true">+IF(OFFSET('Sanitation Data'!$F$28,0,10*ROW('Sanitation Data'!F201))="","",OFFSET('Sanitation Data'!$F$28,0,10*ROW('Sanitation Data'!F201)))</f>
        <v/>
      </c>
      <c r="CV207" s="297" t="str">
        <f ca="true">+IF(OFFSET('Sanitation Data'!$F$29,0,10*ROW('Sanitation Data'!F201))="","",OFFSET('Sanitation Data'!$F$29,0,10*ROW('Sanitation Data'!F201)))</f>
        <v/>
      </c>
      <c r="CW207" s="297" t="str">
        <f ca="true">+IF(OFFSET('Sanitation Data'!$F$30,0,10*ROW('Sanitation Data'!F201))="","",OFFSET('Sanitation Data'!$F$30,0,10*ROW('Sanitation Data'!F201)))</f>
        <v/>
      </c>
      <c r="CX207" s="297" t="str">
        <f ca="true">+IF(OFFSET('Sanitation Data'!$F$31,0,10*ROW('Sanitation Data'!F201))="","",OFFSET('Sanitation Data'!$F$31,0,10*ROW('Sanitation Data'!F201)))</f>
        <v/>
      </c>
      <c r="CY207" s="297" t="str">
        <f ca="true">+IF(OFFSET('Sanitation Data'!$F$32,0,10*ROW('Sanitation Data'!F201))="","",OFFSET('Sanitation Data'!$F$32,0,10*ROW('Sanitation Data'!F201)))</f>
        <v/>
      </c>
      <c r="CZ207" s="297" t="str">
        <f ca="true">+IF(OFFSET('Sanitation Data'!$G$28,0,10*ROW('Sanitation Data'!G201))="","",OFFSET('Sanitation Data'!$G$28,0,10*ROW('Sanitation Data'!G201)))</f>
        <v/>
      </c>
      <c r="DA207" s="297" t="str">
        <f ca="true">+IF(OFFSET('Sanitation Data'!$G$29,0,10*ROW('Sanitation Data'!G201))="","",OFFSET('Sanitation Data'!$G$29,0,10*ROW('Sanitation Data'!G201)))</f>
        <v/>
      </c>
      <c r="DB207" s="297" t="str">
        <f ca="true">+IF(OFFSET('Sanitation Data'!$G$30,0,10*ROW('Sanitation Data'!G201))="","",OFFSET('Sanitation Data'!$G$30,0,10*ROW('Sanitation Data'!G201)))</f>
        <v/>
      </c>
      <c r="DC207" s="297" t="str">
        <f ca="true">+IF(OFFSET('Sanitation Data'!$G$31,0,10*ROW('Sanitation Data'!G201))="","",OFFSET('Sanitation Data'!$G$31,0,10*ROW('Sanitation Data'!G201)))</f>
        <v/>
      </c>
      <c r="DD207" s="297" t="str">
        <f ca="true">+IF(OFFSET('Sanitation Data'!$G$32,0,10*ROW('Sanitation Data'!G201))="","",OFFSET('Sanitation Data'!$G$32,0,10*ROW('Sanitation Data'!G201)))</f>
        <v/>
      </c>
      <c r="DE207" s="297" t="str">
        <f ca="true">+IF(OFFSET('Sanitation Data'!$H$28,0,10*ROW('Sanitation Data'!H201))="","",OFFSET('Sanitation Data'!$H$28,0,10*ROW('Sanitation Data'!H201)))</f>
        <v/>
      </c>
      <c r="DF207" s="297" t="str">
        <f ca="true">+IF(OFFSET('Sanitation Data'!$H$29,0,10*ROW('Sanitation Data'!H201))="","",OFFSET('Sanitation Data'!$H$29,0,10*ROW('Sanitation Data'!H201)))</f>
        <v/>
      </c>
      <c r="DG207" s="297" t="str">
        <f ca="true">+IF(OFFSET('Sanitation Data'!$H$30,0,10*ROW('Sanitation Data'!H201))="","",OFFSET('Sanitation Data'!$H$30,0,10*ROW('Sanitation Data'!H201)))</f>
        <v/>
      </c>
      <c r="DH207" s="297" t="str">
        <f ca="true">+IF(OFFSET('Sanitation Data'!$H$31,0,10*ROW('Sanitation Data'!H201))="","",OFFSET('Sanitation Data'!$H$31,0,10*ROW('Sanitation Data'!H201)))</f>
        <v/>
      </c>
      <c r="DI207" s="297" t="str">
        <f ca="true">+IF(OFFSET('Sanitation Data'!$H$32,0,10*ROW('Sanitation Data'!H201))="","",OFFSET('Sanitation Data'!$H$32,0,10*ROW('Sanitation Data'!H201)))</f>
        <v/>
      </c>
      <c r="DJ207" s="297" t="str">
        <f ca="true">+IF(OFFSET('Sanitation Data'!$I$28,0,10*ROW('Sanitation Data'!I201))="","",OFFSET('Sanitation Data'!$I$28,0,10*ROW('Sanitation Data'!I201)))</f>
        <v/>
      </c>
      <c r="DK207" s="297" t="str">
        <f ca="true">+IF(OFFSET('Sanitation Data'!$I$29,0,10*ROW('Sanitation Data'!I201))="","",OFFSET('Sanitation Data'!$I$29,0,10*ROW('Sanitation Data'!I201)))</f>
        <v/>
      </c>
      <c r="DL207" s="297" t="str">
        <f ca="true">+IF(OFFSET('Sanitation Data'!$I$30,0,10*ROW('Sanitation Data'!I201))="","",OFFSET('Sanitation Data'!$I$30,0,10*ROW('Sanitation Data'!I201)))</f>
        <v/>
      </c>
      <c r="DM207" s="297" t="str">
        <f ca="true">+IF(OFFSET('Sanitation Data'!$I$31,0,10*ROW('Sanitation Data'!I201))="","",OFFSET('Sanitation Data'!$I$31,0,10*ROW('Sanitation Data'!I201)))</f>
        <v/>
      </c>
      <c r="DN207" s="297" t="str">
        <f ca="true">+IF(OFFSET('Sanitation Data'!$I$32,0,10*ROW('Sanitation Data'!I201))="","",OFFSET('Sanitation Data'!$I$32,0,10*ROW('Sanitation Data'!I201)))</f>
        <v/>
      </c>
      <c r="DO207" s="297" t="str">
        <f ca="true">+IF(OFFSET('Hygiene Data'!$D$11,0,10*ROW('Hygiene Data'!D201))="","",OFFSET('Hygiene Data'!$D$11,0,10*ROW('Hygiene Data'!D201)))</f>
        <v/>
      </c>
      <c r="DP207" s="297" t="str">
        <f ca="true">+IF(OFFSET('Hygiene Data'!$D$12,0,10*ROW('Hygiene Data'!D201))="","",OFFSET('Hygiene Data'!$D$12,0,10*ROW('Hygiene Data'!D201)))</f>
        <v/>
      </c>
      <c r="DQ207" s="297" t="str">
        <f ca="true">+IF(OFFSET('Hygiene Data'!$D$13,0,10*ROW('Hygiene Data'!D201))="","",OFFSET('Hygiene Data'!$D$13,0,10*ROW('Hygiene Data'!D201)))</f>
        <v/>
      </c>
      <c r="DR207" s="297" t="str">
        <f ca="true">+IF(OFFSET('Hygiene Data'!$E$11,0,10*ROW('Hygiene Data'!E201))="","",OFFSET('Hygiene Data'!$E$11,0,10*ROW('Hygiene Data'!E201)))</f>
        <v/>
      </c>
      <c r="DS207" s="297" t="str">
        <f ca="true">+IF(OFFSET('Hygiene Data'!$E$12,0,10*ROW('Hygiene Data'!E201))="","",OFFSET('Hygiene Data'!$E$12,0,10*ROW('Hygiene Data'!E201)))</f>
        <v/>
      </c>
      <c r="DT207" s="297" t="str">
        <f ca="true">+IF(OFFSET('Hygiene Data'!$E$13,0,10*ROW('Hygiene Data'!E201))="","",OFFSET('Hygiene Data'!$E$13,0,10*ROW('Hygiene Data'!E201)))</f>
        <v/>
      </c>
      <c r="DU207" s="297" t="str">
        <f ca="true">+IF(OFFSET('Hygiene Data'!$F$11,0,10*ROW('Hygiene Data'!F201))="","",OFFSET('Hygiene Data'!$F$11,0,10*ROW('Hygiene Data'!F201)))</f>
        <v/>
      </c>
      <c r="DV207" s="297" t="str">
        <f ca="true">+IF(OFFSET('Hygiene Data'!$F$12,0,10*ROW('Hygiene Data'!F201))="","",OFFSET('Hygiene Data'!$F$12,0,10*ROW('Hygiene Data'!F201)))</f>
        <v/>
      </c>
      <c r="DW207" s="297" t="str">
        <f ca="true">+IF(OFFSET('Hygiene Data'!$F$13,0,10*ROW('Hygiene Data'!F201))="","",OFFSET('Hygiene Data'!$F$13,0,10*ROW('Hygiene Data'!F201)))</f>
        <v/>
      </c>
      <c r="DX207" s="297" t="str">
        <f ca="true">+IF(OFFSET('Hygiene Data'!$G$11,0,10*ROW('Hygiene Data'!G201))="","",OFFSET('Hygiene Data'!$G$11,0,10*ROW('Hygiene Data'!G201)))</f>
        <v/>
      </c>
      <c r="DY207" s="297" t="str">
        <f ca="true">+IF(OFFSET('Hygiene Data'!$G$12,0,10*ROW('Hygiene Data'!G201))="","",OFFSET('Hygiene Data'!$G$12,0,10*ROW('Hygiene Data'!G201)))</f>
        <v/>
      </c>
      <c r="DZ207" s="297" t="str">
        <f ca="true">+IF(OFFSET('Hygiene Data'!$G$13,0,10*ROW('Hygiene Data'!G201))="","",OFFSET('Hygiene Data'!$G$13,0,10*ROW('Hygiene Data'!G201)))</f>
        <v/>
      </c>
      <c r="EA207" s="297" t="str">
        <f ca="true">+IF(OFFSET('Hygiene Data'!$H$11,0,10*ROW('Hygiene Data'!H201))="","",OFFSET('Hygiene Data'!$H$11,0,10*ROW('Hygiene Data'!H201)))</f>
        <v/>
      </c>
      <c r="EB207" s="297" t="str">
        <f ca="true">+IF(OFFSET('Hygiene Data'!$H$12,0,10*ROW('Hygiene Data'!H201))="","",OFFSET('Hygiene Data'!$H$12,0,10*ROW('Hygiene Data'!H201)))</f>
        <v/>
      </c>
      <c r="EC207" s="297" t="str">
        <f ca="true">+IF(OFFSET('Hygiene Data'!$H$13,0,10*ROW('Hygiene Data'!H201))="","",OFFSET('Hygiene Data'!$H$13,0,10*ROW('Hygiene Data'!H201)))</f>
        <v/>
      </c>
      <c r="ED207" s="297" t="str">
        <f ca="true">+IF(OFFSET('Hygiene Data'!$I$11,0,10*ROW('Hygiene Data'!I201))="","",OFFSET('Hygiene Data'!$I$11,0,10*ROW('Hygiene Data'!I201)))</f>
        <v/>
      </c>
      <c r="EE207" s="297" t="str">
        <f ca="true">+IF(OFFSET('Hygiene Data'!$I$12,0,10*ROW('Hygiene Data'!I201))="","",OFFSET('Hygiene Data'!$I$12,0,10*ROW('Hygiene Data'!I201)))</f>
        <v/>
      </c>
      <c r="EF207" s="297"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3" customWidth="true"/>
    <col min="3" max="3" width="29.75" customWidth="true"/>
    <col min="4" max="9" width="7.875" customWidth="true"/>
    <col min="10" max="11" width="1.125" customWidth="true"/>
    <col min="12" max="12" width="24.625" style="133" customWidth="true"/>
    <col min="13" max="13" width="29.75" customWidth="true"/>
    <col min="14" max="19" width="7.875" customWidth="true"/>
    <col min="20" max="21" width="1.125" customWidth="true"/>
    <col min="22" max="22" width="24.625" style="133" customWidth="true"/>
    <col min="23" max="23" width="29.75" customWidth="true"/>
    <col min="24" max="29" width="7.875" customWidth="true"/>
    <col min="30" max="31" width="1.125" customWidth="true"/>
    <col min="32" max="32" width="24.625" style="133" customWidth="true"/>
    <col min="33" max="33" width="29.75" customWidth="true"/>
    <col min="34" max="39" width="7.875" customWidth="true"/>
    <col min="40" max="41" width="1.125" customWidth="true"/>
    <col min="42" max="42" width="24.625" style="133" customWidth="true"/>
    <col min="43" max="43" width="29.75" customWidth="true"/>
    <col min="44" max="49" width="7.875" customWidth="true"/>
    <col min="50" max="51" width="1.125" customWidth="true"/>
    <col min="52" max="52" width="24.625" style="133" customWidth="true"/>
    <col min="53" max="53" width="29.75" style="133" customWidth="true"/>
    <col min="54" max="59" width="7.875" customWidth="true"/>
    <col min="60" max="61" width="1.125" customWidth="true"/>
    <col min="62" max="62" width="24.625" style="133" customWidth="true"/>
    <col min="63" max="63" width="29.75" customWidth="true"/>
    <col min="64" max="69" width="7.875" customWidth="true"/>
    <col min="70" max="71" width="1.125" customWidth="true"/>
    <col min="72" max="72" width="24.625" style="133" customWidth="true"/>
    <col min="73" max="73" width="29.75" customWidth="true"/>
    <col min="74" max="79" width="7.875" customWidth="true"/>
    <col min="80" max="81" width="1.125" customWidth="true"/>
    <col min="82" max="82" width="24.625" style="133" customWidth="true"/>
    <col min="83" max="83" width="29.75" customWidth="true"/>
    <col min="84" max="89" width="7.875" customWidth="true"/>
    <col min="90" max="91" width="1.125" customWidth="true"/>
    <col min="92" max="92" width="24.625" style="133" customWidth="true"/>
    <col min="93" max="93" width="29.75" customWidth="true"/>
    <col min="94" max="99" width="7.875" customWidth="true"/>
    <col min="100" max="101" width="1.125" customWidth="true"/>
    <col min="102" max="102" width="24.625" style="133" customWidth="true"/>
    <col min="103" max="103" width="29.75" customWidth="true"/>
    <col min="104" max="109" width="7.875" customWidth="true"/>
    <col min="110" max="111" width="1.125" customWidth="true"/>
    <col min="112" max="112" width="24.625" style="133" customWidth="true"/>
    <col min="113" max="113" width="29.75" customWidth="true"/>
    <col min="114" max="119" width="7.875" customWidth="true"/>
    <col min="120" max="121" width="1.125" customWidth="true"/>
    <col min="122" max="122" width="24.625" style="133" customWidth="true"/>
    <col min="123" max="123" width="29.75" customWidth="true"/>
    <col min="124" max="129" width="7.875" customWidth="true"/>
    <col min="130" max="131" width="1.125" customWidth="true"/>
    <col min="132" max="132" width="24.625" style="133" customWidth="true"/>
    <col min="133" max="133" width="29.75" customWidth="true"/>
    <col min="134" max="139" width="7.875" customWidth="true"/>
    <col min="140" max="141" width="1.125" customWidth="true"/>
    <col min="142" max="142" width="24.625" style="133" customWidth="true"/>
    <col min="143" max="143" width="29.75" customWidth="true"/>
    <col min="144" max="149" width="7.875" customWidth="true"/>
    <col min="150" max="151" width="1.125" customWidth="true"/>
    <col min="152" max="152" width="24.625" style="133" customWidth="true"/>
    <col min="153" max="153" width="29.75" customWidth="true"/>
    <col min="154" max="159" width="7.875" customWidth="true"/>
    <col min="160" max="161" width="1.125" customWidth="true"/>
    <col min="162" max="162" width="24.625" style="133" customWidth="true"/>
    <col min="163" max="163" width="29.75" customWidth="true"/>
    <col min="164" max="169" width="7.875" customWidth="true"/>
    <col min="170" max="171" width="1.125" customWidth="true"/>
    <col min="172" max="172" width="24.625" style="133" customWidth="true"/>
    <col min="173" max="173" width="29.75" customWidth="true"/>
    <col min="174" max="179" width="7.875" customWidth="true"/>
    <col min="180" max="181" width="1.125" customWidth="true"/>
    <col min="182" max="182" width="24.625" style="133" customWidth="true"/>
    <col min="183" max="183" width="29.75" customWidth="true"/>
    <col min="184" max="189" width="7.875" customWidth="true"/>
    <col min="190" max="191" width="1.125" customWidth="true"/>
    <col min="192" max="192" width="24.625" style="133" customWidth="true"/>
    <col min="193" max="193" width="29.75" customWidth="true"/>
    <col min="194" max="199" width="7.875" customWidth="true"/>
    <col min="200" max="201" width="1.125" customWidth="true"/>
    <col min="202" max="202" width="24.625" style="133" customWidth="true"/>
    <col min="203" max="203" width="29.75" customWidth="true"/>
    <col min="204" max="209" width="7.875" customWidth="true"/>
    <col min="210" max="211" width="1.125" customWidth="true"/>
    <col min="212" max="212" width="24.625" style="133" customWidth="true"/>
    <col min="213" max="213" width="29.75" customWidth="true"/>
    <col min="214" max="219" width="7.875" customWidth="true"/>
    <col min="220" max="221" width="1.125" customWidth="true"/>
    <col min="222" max="222" width="24.625" style="133" customWidth="true"/>
    <col min="223" max="223" width="29.75" customWidth="true"/>
    <col min="224" max="229" width="7.875" customWidth="true"/>
    <col min="230" max="231" width="1.125" customWidth="true"/>
    <col min="232" max="232" width="24.625" style="133" customWidth="true"/>
    <col min="233" max="233" width="29.75" customWidth="true"/>
    <col min="234" max="239" width="7.875" customWidth="true"/>
    <col min="240" max="241" width="1.125" customWidth="true"/>
    <col min="242" max="242" width="24.625" style="133" customWidth="true"/>
    <col min="243" max="243" width="29.75" customWidth="true"/>
    <col min="244" max="249" width="7.875" customWidth="true"/>
    <col min="250" max="251" width="1.125" customWidth="true"/>
  </cols>
  <sheetData>
    <row xmlns:x14ac="http://schemas.microsoft.com/office/spreadsheetml/2009/9/ac" r="1" s="334" customFormat="true" ht="30" customHeight="true" x14ac:dyDescent="0.25">
      <c r="B1" s="348" t="s">
        <v>29</v>
      </c>
      <c r="C1" s="575" t="s">
        <v>249</v>
      </c>
      <c r="D1" s="343" t="s">
        <v>143</v>
      </c>
      <c r="E1" s="343"/>
      <c r="F1" s="343"/>
      <c r="G1" s="343"/>
      <c r="H1" s="343"/>
      <c r="I1" s="344"/>
      <c r="J1" s="335"/>
      <c r="K1" s="335"/>
      <c r="L1" s="348" t="s">
        <v>29</v>
      </c>
      <c r="M1" s="575" t="s">
        <v>250</v>
      </c>
      <c r="N1" s="343" t="s">
        <v>143</v>
      </c>
      <c r="O1" s="343"/>
      <c r="P1" s="343"/>
      <c r="Q1" s="343"/>
      <c r="R1" s="343"/>
      <c r="S1" s="344"/>
      <c r="T1" s="335"/>
      <c r="U1" s="335"/>
      <c r="V1" s="348" t="s">
        <v>29</v>
      </c>
      <c r="W1" s="575" t="s">
        <v>251</v>
      </c>
      <c r="X1" s="343" t="str">
        <f>N1</f>
        <v>Senegal</v>
      </c>
      <c r="Y1" s="343"/>
      <c r="Z1" s="343"/>
      <c r="AA1" s="343"/>
      <c r="AB1" s="343"/>
      <c r="AC1" s="344"/>
      <c r="AD1" s="335"/>
      <c r="AE1" s="335"/>
      <c r="AF1" s="348" t="s">
        <v>29</v>
      </c>
      <c r="AG1" s="575" t="s">
        <v>251</v>
      </c>
      <c r="AH1" s="343" t="str">
        <f>X1</f>
        <v>Senegal</v>
      </c>
      <c r="AI1" s="343"/>
      <c r="AJ1" s="343"/>
      <c r="AK1" s="343"/>
      <c r="AL1" s="343"/>
      <c r="AM1" s="344"/>
      <c r="AN1" s="335"/>
      <c r="AO1" s="335"/>
      <c r="AP1" s="348" t="s">
        <v>29</v>
      </c>
      <c r="AQ1" s="575" t="s">
        <v>252</v>
      </c>
      <c r="AR1" s="343" t="str">
        <f>AH1</f>
        <v>Senegal</v>
      </c>
      <c r="AS1" s="343"/>
      <c r="AT1" s="343"/>
      <c r="AU1" s="343"/>
      <c r="AV1" s="343"/>
      <c r="AW1" s="344"/>
      <c r="AX1" s="335"/>
      <c r="AY1" s="335"/>
      <c r="AZ1" s="348" t="s">
        <v>29</v>
      </c>
      <c r="BA1" s="575" t="s">
        <v>252</v>
      </c>
      <c r="BB1" s="343" t="str">
        <f>AR1</f>
        <v>Senegal</v>
      </c>
      <c r="BC1" s="343"/>
      <c r="BD1" s="343"/>
      <c r="BE1" s="343"/>
      <c r="BF1" s="343"/>
      <c r="BG1" s="344"/>
      <c r="BH1" s="335"/>
      <c r="BI1" s="335"/>
      <c r="BJ1" s="348" t="s">
        <v>29</v>
      </c>
      <c r="BK1" s="575" t="s">
        <v>253</v>
      </c>
      <c r="BL1" s="343" t="str">
        <f>BB1</f>
        <v>Senegal</v>
      </c>
      <c r="BM1" s="343"/>
      <c r="BN1" s="343"/>
      <c r="BO1" s="343"/>
      <c r="BP1" s="343"/>
      <c r="BQ1" s="344"/>
      <c r="BR1" s="335"/>
      <c r="BS1" s="335"/>
      <c r="BT1" s="348" t="s">
        <v>29</v>
      </c>
      <c r="BU1" s="575" t="s">
        <v>254</v>
      </c>
      <c r="BV1" s="343" t="str">
        <f>BL1</f>
        <v>Senegal</v>
      </c>
      <c r="BW1" s="343"/>
      <c r="BX1" s="343"/>
      <c r="BY1" s="343"/>
      <c r="BZ1" s="343"/>
      <c r="CA1" s="344"/>
      <c r="CB1" s="335"/>
      <c r="CC1" s="335"/>
      <c r="CD1" s="348" t="s">
        <v>29</v>
      </c>
      <c r="CE1" s="575" t="s">
        <v>254</v>
      </c>
      <c r="CF1" s="343" t="str">
        <f>BV1</f>
        <v>Senegal</v>
      </c>
      <c r="CG1" s="343"/>
      <c r="CH1" s="343"/>
      <c r="CI1" s="343"/>
      <c r="CJ1" s="343"/>
      <c r="CK1" s="344"/>
      <c r="CL1" s="335"/>
      <c r="CM1" s="335"/>
      <c r="CN1" s="348" t="s">
        <v>29</v>
      </c>
      <c r="CO1" s="575" t="s">
        <v>255</v>
      </c>
      <c r="CP1" s="343" t="str">
        <f>CF1</f>
        <v>Senegal</v>
      </c>
      <c r="CQ1" s="343"/>
      <c r="CR1" s="343"/>
      <c r="CS1" s="343"/>
      <c r="CT1" s="343"/>
      <c r="CU1" s="344"/>
      <c r="CV1" s="335"/>
      <c r="CW1" s="335"/>
      <c r="CX1" s="348" t="s">
        <v>29</v>
      </c>
      <c r="CY1" s="575" t="s">
        <v>255</v>
      </c>
      <c r="CZ1" s="343" t="str">
        <f>CP1</f>
        <v>Senegal</v>
      </c>
      <c r="DA1" s="343"/>
      <c r="DB1" s="343"/>
      <c r="DC1" s="343"/>
      <c r="DD1" s="343"/>
      <c r="DE1" s="344"/>
      <c r="DF1" s="335"/>
      <c r="DG1" s="335"/>
      <c r="DH1" s="348" t="s">
        <v>29</v>
      </c>
      <c r="DI1" s="575" t="s">
        <v>256</v>
      </c>
      <c r="DJ1" s="343" t="str">
        <f>CZ1</f>
        <v>Senegal</v>
      </c>
      <c r="DK1" s="343"/>
      <c r="DL1" s="343"/>
      <c r="DM1" s="343"/>
      <c r="DN1" s="343"/>
      <c r="DO1" s="344"/>
      <c r="DP1" s="335"/>
      <c r="DQ1" s="335"/>
      <c r="DR1" s="348" t="s">
        <v>29</v>
      </c>
      <c r="DS1" s="575" t="s">
        <v>257</v>
      </c>
      <c r="DT1" s="343" t="str">
        <f>DJ1</f>
        <v>Senegal</v>
      </c>
      <c r="DU1" s="343"/>
      <c r="DV1" s="343"/>
      <c r="DW1" s="343"/>
      <c r="DX1" s="343"/>
      <c r="DY1" s="344"/>
      <c r="DZ1" s="335"/>
      <c r="EA1" s="335"/>
      <c r="EB1" s="348" t="s">
        <v>29</v>
      </c>
      <c r="EC1" s="575" t="s">
        <v>257</v>
      </c>
      <c r="ED1" s="343" t="str">
        <f>DT1</f>
        <v>Senegal</v>
      </c>
      <c r="EE1" s="343"/>
      <c r="EF1" s="343"/>
      <c r="EG1" s="343"/>
      <c r="EH1" s="343"/>
      <c r="EI1" s="344"/>
      <c r="EJ1" s="335"/>
      <c r="EK1" s="335"/>
      <c r="EL1" s="348" t="s">
        <v>29</v>
      </c>
      <c r="EM1" s="575">
        <v>2019</v>
      </c>
      <c r="EN1" s="343" t="str">
        <f>ED1</f>
        <v>Senegal</v>
      </c>
      <c r="EO1" s="343"/>
      <c r="EP1" s="343"/>
      <c r="EQ1" s="343"/>
      <c r="ER1" s="343"/>
      <c r="ES1" s="344"/>
      <c r="ET1" s="335"/>
      <c r="EU1" s="335"/>
      <c r="EV1" s="348" t="s">
        <v>29</v>
      </c>
      <c r="EW1" s="575">
        <v>2020</v>
      </c>
      <c r="EX1" s="343" t="str">
        <f>EN1</f>
        <v>Senegal</v>
      </c>
      <c r="EY1" s="343"/>
      <c r="EZ1" s="343"/>
      <c r="FA1" s="343"/>
      <c r="FB1" s="343"/>
      <c r="FC1" s="344"/>
      <c r="FD1" s="335"/>
      <c r="FE1" s="335"/>
      <c r="FF1" s="348" t="s">
        <v>29</v>
      </c>
      <c r="FG1" s="575">
        <v>2021</v>
      </c>
      <c r="FH1" s="343" t="str">
        <f>EX1</f>
        <v>Senegal</v>
      </c>
      <c r="FI1" s="343"/>
      <c r="FJ1" s="343"/>
      <c r="FK1" s="343"/>
      <c r="FL1" s="343"/>
      <c r="FM1" s="344"/>
      <c r="FN1" s="335"/>
      <c r="FO1" s="335"/>
      <c r="FP1" s="348" t="s">
        <v>29</v>
      </c>
      <c r="FQ1" s="575">
        <v>2022</v>
      </c>
      <c r="FR1" s="343" t="s">
        <v>143</v>
      </c>
      <c r="FS1" s="343"/>
      <c r="FT1" s="343"/>
      <c r="FU1" s="343"/>
      <c r="FV1" s="343"/>
      <c r="FW1" s="344"/>
      <c r="FX1" s="335"/>
      <c r="FY1" s="335"/>
      <c r="FZ1" s="348" t="s">
        <v>29</v>
      </c>
      <c r="GA1" s="575">
        <v>2022</v>
      </c>
      <c r="GB1" s="343" t="str">
        <f>FR1</f>
        <v>Senegal</v>
      </c>
      <c r="GC1" s="343"/>
      <c r="GD1" s="343"/>
      <c r="GE1" s="343"/>
      <c r="GF1" s="343"/>
      <c r="GG1" s="344"/>
      <c r="GH1" s="335"/>
      <c r="GI1" s="335"/>
    </row>
    <row xmlns:x14ac="http://schemas.microsoft.com/office/spreadsheetml/2009/9/ac" r="2" s="334" customFormat="true" ht="30" customHeight="true" x14ac:dyDescent="0.25">
      <c r="A2" s="588" t="s">
        <v>310</v>
      </c>
      <c r="B2" s="345" t="s">
        <v>235</v>
      </c>
      <c r="C2" s="264" t="s">
        <v>167</v>
      </c>
      <c r="D2" s="264" t="s">
        <v>185</v>
      </c>
      <c r="E2" s="346"/>
      <c r="F2" s="346"/>
      <c r="G2" s="346"/>
      <c r="H2" s="346"/>
      <c r="I2" s="347"/>
      <c r="J2" s="335" t="s">
        <v>258</v>
      </c>
      <c r="K2" s="335"/>
      <c r="L2" s="345" t="s">
        <v>236</v>
      </c>
      <c r="M2" s="264" t="s">
        <v>161</v>
      </c>
      <c r="N2" s="264" t="s">
        <v>144</v>
      </c>
      <c r="O2" s="346"/>
      <c r="P2" s="346"/>
      <c r="Q2" s="346"/>
      <c r="R2" s="346"/>
      <c r="S2" s="347"/>
      <c r="T2" s="335" t="s">
        <v>258</v>
      </c>
      <c r="U2" s="335"/>
      <c r="V2" s="345" t="s">
        <v>237</v>
      </c>
      <c r="W2" s="264" t="s">
        <v>167</v>
      </c>
      <c r="X2" s="264" t="s">
        <v>177</v>
      </c>
      <c r="Y2" s="346"/>
      <c r="Z2" s="346"/>
      <c r="AA2" s="346"/>
      <c r="AB2" s="346"/>
      <c r="AC2" s="347"/>
      <c r="AD2" s="335" t="s">
        <v>258</v>
      </c>
      <c r="AE2" s="335"/>
      <c r="AF2" s="345" t="s">
        <v>238</v>
      </c>
      <c r="AG2" s="264" t="s">
        <v>161</v>
      </c>
      <c r="AH2" s="264" t="s">
        <v>144</v>
      </c>
      <c r="AI2" s="346"/>
      <c r="AJ2" s="346"/>
      <c r="AK2" s="346"/>
      <c r="AL2" s="346"/>
      <c r="AM2" s="347"/>
      <c r="AN2" s="335" t="s">
        <v>258</v>
      </c>
      <c r="AO2" s="335"/>
      <c r="AP2" s="345" t="s">
        <v>239</v>
      </c>
      <c r="AQ2" s="264" t="s">
        <v>167</v>
      </c>
      <c r="AR2" s="264" t="s">
        <v>166</v>
      </c>
      <c r="AS2" s="346"/>
      <c r="AT2" s="346"/>
      <c r="AU2" s="346"/>
      <c r="AV2" s="346"/>
      <c r="AW2" s="347"/>
      <c r="AX2" s="335" t="s">
        <v>258</v>
      </c>
      <c r="AY2" s="335"/>
      <c r="AZ2" s="345" t="s">
        <v>240</v>
      </c>
      <c r="BA2" s="264" t="s">
        <v>161</v>
      </c>
      <c r="BB2" s="264" t="s">
        <v>144</v>
      </c>
      <c r="BC2" s="346"/>
      <c r="BD2" s="346"/>
      <c r="BE2" s="346"/>
      <c r="BF2" s="346"/>
      <c r="BG2" s="347"/>
      <c r="BH2" s="335" t="s">
        <v>258</v>
      </c>
      <c r="BI2" s="335"/>
      <c r="BJ2" s="345" t="s">
        <v>241</v>
      </c>
      <c r="BK2" s="264" t="s">
        <v>161</v>
      </c>
      <c r="BL2" s="264" t="s">
        <v>144</v>
      </c>
      <c r="BM2" s="346"/>
      <c r="BN2" s="346"/>
      <c r="BO2" s="346"/>
      <c r="BP2" s="346"/>
      <c r="BQ2" s="347"/>
      <c r="BR2" s="335" t="s">
        <v>258</v>
      </c>
      <c r="BS2" s="335"/>
      <c r="BT2" s="345" t="s">
        <v>242</v>
      </c>
      <c r="BU2" s="264" t="s">
        <v>167</v>
      </c>
      <c r="BV2" s="264" t="s">
        <v>177</v>
      </c>
      <c r="BW2" s="346"/>
      <c r="BX2" s="346"/>
      <c r="BY2" s="346"/>
      <c r="BZ2" s="346"/>
      <c r="CA2" s="347"/>
      <c r="CB2" s="335" t="s">
        <v>258</v>
      </c>
      <c r="CC2" s="335"/>
      <c r="CD2" s="345" t="s">
        <v>243</v>
      </c>
      <c r="CE2" s="264" t="s">
        <v>161</v>
      </c>
      <c r="CF2" s="264" t="s">
        <v>144</v>
      </c>
      <c r="CG2" s="346"/>
      <c r="CH2" s="346"/>
      <c r="CI2" s="346"/>
      <c r="CJ2" s="346"/>
      <c r="CK2" s="347"/>
      <c r="CL2" s="335" t="s">
        <v>258</v>
      </c>
      <c r="CM2" s="335"/>
      <c r="CN2" s="345" t="s">
        <v>244</v>
      </c>
      <c r="CO2" s="264" t="s">
        <v>167</v>
      </c>
      <c r="CP2" s="264" t="s">
        <v>177</v>
      </c>
      <c r="CQ2" s="346"/>
      <c r="CR2" s="346"/>
      <c r="CS2" s="346"/>
      <c r="CT2" s="346"/>
      <c r="CU2" s="347"/>
      <c r="CV2" s="335" t="s">
        <v>258</v>
      </c>
      <c r="CW2" s="335"/>
      <c r="CX2" s="345" t="s">
        <v>245</v>
      </c>
      <c r="CY2" s="264" t="s">
        <v>161</v>
      </c>
      <c r="CZ2" s="264" t="s">
        <v>144</v>
      </c>
      <c r="DA2" s="346"/>
      <c r="DB2" s="346"/>
      <c r="DC2" s="346"/>
      <c r="DD2" s="346"/>
      <c r="DE2" s="347"/>
      <c r="DF2" s="335" t="s">
        <v>258</v>
      </c>
      <c r="DG2" s="335"/>
      <c r="DH2" s="345" t="s">
        <v>246</v>
      </c>
      <c r="DI2" s="264" t="s">
        <v>161</v>
      </c>
      <c r="DJ2" s="264" t="s">
        <v>144</v>
      </c>
      <c r="DK2" s="346"/>
      <c r="DL2" s="346"/>
      <c r="DM2" s="346"/>
      <c r="DN2" s="346"/>
      <c r="DO2" s="347"/>
      <c r="DP2" s="335" t="s">
        <v>258</v>
      </c>
      <c r="DQ2" s="335"/>
      <c r="DR2" s="345" t="s">
        <v>247</v>
      </c>
      <c r="DS2" s="264" t="s">
        <v>161</v>
      </c>
      <c r="DT2" s="264" t="s">
        <v>144</v>
      </c>
      <c r="DU2" s="346"/>
      <c r="DV2" s="346"/>
      <c r="DW2" s="346"/>
      <c r="DX2" s="346"/>
      <c r="DY2" s="347"/>
      <c r="DZ2" s="335" t="s">
        <v>258</v>
      </c>
      <c r="EA2" s="335"/>
      <c r="EB2" s="345" t="s">
        <v>248</v>
      </c>
      <c r="EC2" s="264" t="s">
        <v>167</v>
      </c>
      <c r="ED2" s="264" t="s">
        <v>219</v>
      </c>
      <c r="EE2" s="346"/>
      <c r="EF2" s="346"/>
      <c r="EG2" s="346"/>
      <c r="EH2" s="346"/>
      <c r="EI2" s="347"/>
      <c r="EJ2" s="335" t="s">
        <v>258</v>
      </c>
      <c r="EK2" s="335"/>
      <c r="EL2" s="345" t="s">
        <v>275</v>
      </c>
      <c r="EM2" s="264" t="s">
        <v>161</v>
      </c>
      <c r="EN2" s="264" t="s">
        <v>144</v>
      </c>
      <c r="EO2" s="346"/>
      <c r="EP2" s="346"/>
      <c r="EQ2" s="346"/>
      <c r="ER2" s="346"/>
      <c r="ES2" s="347"/>
      <c r="ET2" s="335" t="s">
        <v>258</v>
      </c>
      <c r="EU2" s="335"/>
      <c r="EV2" s="345" t="s">
        <v>277</v>
      </c>
      <c r="EW2" s="264" t="s">
        <v>161</v>
      </c>
      <c r="EX2" s="264" t="s">
        <v>144</v>
      </c>
      <c r="EY2" s="346"/>
      <c r="EZ2" s="346"/>
      <c r="FA2" s="346"/>
      <c r="FB2" s="346"/>
      <c r="FC2" s="347"/>
      <c r="FD2" s="335" t="s">
        <v>258</v>
      </c>
      <c r="FE2" s="335"/>
      <c r="FF2" s="345" t="s">
        <v>336</v>
      </c>
      <c r="FG2" s="264" t="s">
        <v>161</v>
      </c>
      <c r="FH2" s="264" t="s">
        <v>144</v>
      </c>
      <c r="FI2" s="346"/>
      <c r="FJ2" s="346"/>
      <c r="FK2" s="346"/>
      <c r="FL2" s="346"/>
      <c r="FM2" s="347"/>
      <c r="FN2" s="335" t="s">
        <v>258</v>
      </c>
      <c r="FO2" s="335"/>
      <c r="FP2" s="345" t="s">
        <v>315</v>
      </c>
      <c r="FQ2" s="264" t="s">
        <v>316</v>
      </c>
      <c r="FR2" s="264" t="s">
        <v>317</v>
      </c>
      <c r="FS2" s="346"/>
      <c r="FT2" s="346"/>
      <c r="FU2" s="346"/>
      <c r="FV2" s="346"/>
      <c r="FW2" s="347"/>
      <c r="FX2" s="335" t="s">
        <v>258</v>
      </c>
      <c r="FY2" s="335"/>
      <c r="FZ2" s="345" t="s">
        <v>339</v>
      </c>
      <c r="GA2" s="264" t="s">
        <v>161</v>
      </c>
      <c r="GB2" s="264" t="s">
        <v>144</v>
      </c>
      <c r="GC2" s="346"/>
      <c r="GD2" s="346"/>
      <c r="GE2" s="346"/>
      <c r="GF2" s="346"/>
      <c r="GG2" s="347"/>
      <c r="GH2" s="335" t="s">
        <v>258</v>
      </c>
      <c r="GI2" s="335"/>
    </row>
    <row xmlns:x14ac="http://schemas.microsoft.com/office/spreadsheetml/2009/9/ac" r="3" s="272" customFormat="true" ht="18" customHeight="true" x14ac:dyDescent="0.25">
      <c r="A3" s="588"/>
      <c r="B3" s="265" t="s">
        <v>153</v>
      </c>
      <c r="C3" s="266" t="s">
        <v>55</v>
      </c>
      <c r="D3" s="267" t="s">
        <v>7</v>
      </c>
      <c r="E3" s="268" t="s">
        <v>1</v>
      </c>
      <c r="F3" s="268" t="s">
        <v>2</v>
      </c>
      <c r="G3" s="268" t="s">
        <v>17</v>
      </c>
      <c r="H3" s="268" t="s">
        <v>18</v>
      </c>
      <c r="I3" s="269" t="s">
        <v>19</v>
      </c>
      <c r="J3" s="270"/>
      <c r="K3" s="270"/>
      <c r="L3" s="265" t="s">
        <v>153</v>
      </c>
      <c r="M3" s="266" t="s">
        <v>55</v>
      </c>
      <c r="N3" s="267" t="s">
        <v>7</v>
      </c>
      <c r="O3" s="268" t="s">
        <v>1</v>
      </c>
      <c r="P3" s="268" t="s">
        <v>2</v>
      </c>
      <c r="Q3" s="268" t="s">
        <v>17</v>
      </c>
      <c r="R3" s="268" t="s">
        <v>18</v>
      </c>
      <c r="S3" s="269" t="s">
        <v>19</v>
      </c>
      <c r="T3" s="270"/>
      <c r="U3" s="270"/>
      <c r="V3" s="265" t="s">
        <v>153</v>
      </c>
      <c r="W3" s="266" t="s">
        <v>55</v>
      </c>
      <c r="X3" s="267" t="s">
        <v>7</v>
      </c>
      <c r="Y3" s="268" t="s">
        <v>1</v>
      </c>
      <c r="Z3" s="268" t="s">
        <v>2</v>
      </c>
      <c r="AA3" s="268" t="s">
        <v>17</v>
      </c>
      <c r="AB3" s="268" t="s">
        <v>18</v>
      </c>
      <c r="AC3" s="269" t="s">
        <v>19</v>
      </c>
      <c r="AD3" s="270"/>
      <c r="AE3" s="270"/>
      <c r="AF3" s="265" t="s">
        <v>153</v>
      </c>
      <c r="AG3" s="266" t="s">
        <v>55</v>
      </c>
      <c r="AH3" s="267" t="s">
        <v>7</v>
      </c>
      <c r="AI3" s="268" t="s">
        <v>1</v>
      </c>
      <c r="AJ3" s="268" t="s">
        <v>2</v>
      </c>
      <c r="AK3" s="268" t="s">
        <v>17</v>
      </c>
      <c r="AL3" s="268" t="s">
        <v>18</v>
      </c>
      <c r="AM3" s="269" t="s">
        <v>19</v>
      </c>
      <c r="AN3" s="270"/>
      <c r="AO3" s="270"/>
      <c r="AP3" s="265" t="s">
        <v>153</v>
      </c>
      <c r="AQ3" s="266" t="s">
        <v>55</v>
      </c>
      <c r="AR3" s="267" t="s">
        <v>7</v>
      </c>
      <c r="AS3" s="268" t="s">
        <v>1</v>
      </c>
      <c r="AT3" s="268" t="s">
        <v>2</v>
      </c>
      <c r="AU3" s="268" t="s">
        <v>17</v>
      </c>
      <c r="AV3" s="268" t="s">
        <v>18</v>
      </c>
      <c r="AW3" s="269" t="s">
        <v>19</v>
      </c>
      <c r="AX3" s="270"/>
      <c r="AY3" s="270"/>
      <c r="AZ3" s="265" t="s">
        <v>153</v>
      </c>
      <c r="BA3" s="266" t="s">
        <v>55</v>
      </c>
      <c r="BB3" s="267" t="s">
        <v>7</v>
      </c>
      <c r="BC3" s="268" t="s">
        <v>1</v>
      </c>
      <c r="BD3" s="268" t="s">
        <v>2</v>
      </c>
      <c r="BE3" s="268" t="s">
        <v>17</v>
      </c>
      <c r="BF3" s="268" t="s">
        <v>18</v>
      </c>
      <c r="BG3" s="269" t="s">
        <v>19</v>
      </c>
      <c r="BH3" s="270"/>
      <c r="BI3" s="270"/>
      <c r="BJ3" s="265" t="s">
        <v>153</v>
      </c>
      <c r="BK3" s="266" t="s">
        <v>55</v>
      </c>
      <c r="BL3" s="267" t="s">
        <v>7</v>
      </c>
      <c r="BM3" s="268" t="s">
        <v>1</v>
      </c>
      <c r="BN3" s="268" t="s">
        <v>2</v>
      </c>
      <c r="BO3" s="268" t="s">
        <v>17</v>
      </c>
      <c r="BP3" s="268" t="s">
        <v>18</v>
      </c>
      <c r="BQ3" s="269" t="s">
        <v>19</v>
      </c>
      <c r="BR3" s="270"/>
      <c r="BS3" s="270"/>
      <c r="BT3" s="265" t="s">
        <v>153</v>
      </c>
      <c r="BU3" s="266" t="s">
        <v>55</v>
      </c>
      <c r="BV3" s="267" t="s">
        <v>7</v>
      </c>
      <c r="BW3" s="268" t="s">
        <v>1</v>
      </c>
      <c r="BX3" s="268" t="s">
        <v>2</v>
      </c>
      <c r="BY3" s="268" t="s">
        <v>17</v>
      </c>
      <c r="BZ3" s="268" t="s">
        <v>18</v>
      </c>
      <c r="CA3" s="269" t="s">
        <v>19</v>
      </c>
      <c r="CB3" s="270"/>
      <c r="CC3" s="270"/>
      <c r="CD3" s="265" t="s">
        <v>153</v>
      </c>
      <c r="CE3" s="266" t="s">
        <v>55</v>
      </c>
      <c r="CF3" s="267" t="s">
        <v>7</v>
      </c>
      <c r="CG3" s="268" t="s">
        <v>1</v>
      </c>
      <c r="CH3" s="268" t="s">
        <v>2</v>
      </c>
      <c r="CI3" s="268" t="s">
        <v>17</v>
      </c>
      <c r="CJ3" s="268" t="s">
        <v>18</v>
      </c>
      <c r="CK3" s="269" t="s">
        <v>19</v>
      </c>
      <c r="CL3" s="270"/>
      <c r="CM3" s="270"/>
      <c r="CN3" s="265" t="s">
        <v>153</v>
      </c>
      <c r="CO3" s="266" t="s">
        <v>55</v>
      </c>
      <c r="CP3" s="267" t="s">
        <v>7</v>
      </c>
      <c r="CQ3" s="268" t="s">
        <v>1</v>
      </c>
      <c r="CR3" s="268" t="s">
        <v>2</v>
      </c>
      <c r="CS3" s="268" t="s">
        <v>17</v>
      </c>
      <c r="CT3" s="268" t="s">
        <v>18</v>
      </c>
      <c r="CU3" s="269" t="s">
        <v>19</v>
      </c>
      <c r="CV3" s="270"/>
      <c r="CW3" s="270"/>
      <c r="CX3" s="265" t="s">
        <v>153</v>
      </c>
      <c r="CY3" s="266" t="s">
        <v>55</v>
      </c>
      <c r="CZ3" s="267" t="s">
        <v>7</v>
      </c>
      <c r="DA3" s="268" t="s">
        <v>1</v>
      </c>
      <c r="DB3" s="268" t="s">
        <v>2</v>
      </c>
      <c r="DC3" s="268" t="s">
        <v>17</v>
      </c>
      <c r="DD3" s="268" t="s">
        <v>18</v>
      </c>
      <c r="DE3" s="269" t="s">
        <v>19</v>
      </c>
      <c r="DF3" s="270"/>
      <c r="DG3" s="270"/>
      <c r="DH3" s="265" t="s">
        <v>153</v>
      </c>
      <c r="DI3" s="266" t="s">
        <v>55</v>
      </c>
      <c r="DJ3" s="267" t="s">
        <v>7</v>
      </c>
      <c r="DK3" s="268" t="s">
        <v>1</v>
      </c>
      <c r="DL3" s="268" t="s">
        <v>2</v>
      </c>
      <c r="DM3" s="268" t="s">
        <v>17</v>
      </c>
      <c r="DN3" s="268" t="s">
        <v>18</v>
      </c>
      <c r="DO3" s="269" t="s">
        <v>19</v>
      </c>
      <c r="DP3" s="270"/>
      <c r="DQ3" s="270"/>
      <c r="DR3" s="265" t="s">
        <v>153</v>
      </c>
      <c r="DS3" s="266" t="s">
        <v>55</v>
      </c>
      <c r="DT3" s="267" t="s">
        <v>7</v>
      </c>
      <c r="DU3" s="268" t="s">
        <v>1</v>
      </c>
      <c r="DV3" s="268" t="s">
        <v>2</v>
      </c>
      <c r="DW3" s="268" t="s">
        <v>17</v>
      </c>
      <c r="DX3" s="268" t="s">
        <v>18</v>
      </c>
      <c r="DY3" s="269" t="s">
        <v>19</v>
      </c>
      <c r="DZ3" s="270"/>
      <c r="EA3" s="270"/>
      <c r="EB3" s="265" t="s">
        <v>153</v>
      </c>
      <c r="EC3" s="266" t="s">
        <v>55</v>
      </c>
      <c r="ED3" s="267" t="s">
        <v>7</v>
      </c>
      <c r="EE3" s="268" t="s">
        <v>1</v>
      </c>
      <c r="EF3" s="268" t="s">
        <v>2</v>
      </c>
      <c r="EG3" s="268" t="s">
        <v>17</v>
      </c>
      <c r="EH3" s="268" t="s">
        <v>18</v>
      </c>
      <c r="EI3" s="269" t="s">
        <v>19</v>
      </c>
      <c r="EJ3" s="270"/>
      <c r="EK3" s="270"/>
      <c r="EL3" s="265" t="s">
        <v>153</v>
      </c>
      <c r="EM3" s="266" t="s">
        <v>55</v>
      </c>
      <c r="EN3" s="267" t="s">
        <v>7</v>
      </c>
      <c r="EO3" s="268" t="s">
        <v>1</v>
      </c>
      <c r="EP3" s="268" t="s">
        <v>2</v>
      </c>
      <c r="EQ3" s="268" t="s">
        <v>17</v>
      </c>
      <c r="ER3" s="268" t="s">
        <v>18</v>
      </c>
      <c r="ES3" s="269" t="s">
        <v>19</v>
      </c>
      <c r="ET3" s="270"/>
      <c r="EU3" s="270"/>
      <c r="EV3" s="265" t="s">
        <v>153</v>
      </c>
      <c r="EW3" s="266" t="s">
        <v>55</v>
      </c>
      <c r="EX3" s="267" t="s">
        <v>7</v>
      </c>
      <c r="EY3" s="268" t="s">
        <v>1</v>
      </c>
      <c r="EZ3" s="268" t="s">
        <v>2</v>
      </c>
      <c r="FA3" s="268" t="s">
        <v>17</v>
      </c>
      <c r="FB3" s="268" t="s">
        <v>18</v>
      </c>
      <c r="FC3" s="269" t="s">
        <v>19</v>
      </c>
      <c r="FD3" s="270"/>
      <c r="FE3" s="270"/>
      <c r="FF3" s="265" t="s">
        <v>153</v>
      </c>
      <c r="FG3" s="266" t="s">
        <v>55</v>
      </c>
      <c r="FH3" s="267" t="s">
        <v>7</v>
      </c>
      <c r="FI3" s="268" t="s">
        <v>1</v>
      </c>
      <c r="FJ3" s="268" t="s">
        <v>2</v>
      </c>
      <c r="FK3" s="268" t="s">
        <v>17</v>
      </c>
      <c r="FL3" s="268" t="s">
        <v>18</v>
      </c>
      <c r="FM3" s="269" t="s">
        <v>19</v>
      </c>
      <c r="FN3" s="270"/>
      <c r="FO3" s="270"/>
      <c r="FP3" s="265" t="s">
        <v>153</v>
      </c>
      <c r="FQ3" s="266" t="s">
        <v>55</v>
      </c>
      <c r="FR3" s="267" t="s">
        <v>7</v>
      </c>
      <c r="FS3" s="268" t="s">
        <v>1</v>
      </c>
      <c r="FT3" s="268" t="s">
        <v>2</v>
      </c>
      <c r="FU3" s="268" t="s">
        <v>17</v>
      </c>
      <c r="FV3" s="268" t="s">
        <v>18</v>
      </c>
      <c r="FW3" s="269" t="s">
        <v>19</v>
      </c>
      <c r="FX3" s="270"/>
      <c r="FY3" s="270"/>
      <c r="FZ3" s="265" t="s">
        <v>153</v>
      </c>
      <c r="GA3" s="266" t="s">
        <v>55</v>
      </c>
      <c r="GB3" s="267" t="s">
        <v>7</v>
      </c>
      <c r="GC3" s="268" t="s">
        <v>1</v>
      </c>
      <c r="GD3" s="268" t="s">
        <v>2</v>
      </c>
      <c r="GE3" s="268" t="s">
        <v>17</v>
      </c>
      <c r="GF3" s="268" t="s">
        <v>18</v>
      </c>
      <c r="GG3" s="269" t="s">
        <v>19</v>
      </c>
      <c r="GH3" s="270"/>
      <c r="GI3" s="270"/>
      <c r="GJ3" s="271"/>
      <c r="GT3" s="271"/>
      <c r="HD3" s="271"/>
      <c r="HN3" s="271"/>
      <c r="HX3" s="271"/>
      <c r="IH3" s="271"/>
    </row>
    <row xmlns:x14ac="http://schemas.microsoft.com/office/spreadsheetml/2009/9/ac" r="4" s="4" customFormat="true" x14ac:dyDescent="0.25">
      <c r="A4" s="402" t="str">
        <f>IF(ISBLANK('Data Summary'!A6),"",'Data Summary'!A6)</f>
        <v>SEN_2006_EMIS</v>
      </c>
      <c r="B4" s="126"/>
      <c r="C4" s="65" t="s">
        <v>25</v>
      </c>
      <c r="D4" s="9">
        <f>IF(COUNTA(D13)=0,"",D13)</f>
        <v>40.795512493625701</v>
      </c>
      <c r="E4" s="9">
        <f t="shared" ref="E4:I4" si="0">IF(COUNTA(E13)=0,"",E13)</f>
        <v>7.2812291249165</v>
      </c>
      <c r="F4" s="9">
        <f t="shared" si="0"/>
        <v>53.89693746561526</v>
      </c>
      <c r="G4" s="9" t="str">
        <f t="shared" si="0"/>
        <v/>
      </c>
      <c r="H4" s="9">
        <f t="shared" si="0"/>
        <v>43.856115107913666</v>
      </c>
      <c r="I4" s="29">
        <f t="shared" si="0"/>
        <v>17.002237136465325</v>
      </c>
      <c r="J4" s="24"/>
      <c r="K4" s="24"/>
      <c r="L4" s="126"/>
      <c r="M4" s="65" t="s">
        <v>25</v>
      </c>
      <c r="N4" s="9" t="str">
        <f>IF(COUNTA(N13)=0,"",N13)</f>
        <v/>
      </c>
      <c r="O4" s="9" t="str">
        <f t="shared" ref="O4:S4" si="1">IF(COUNTA(O13)=0,"",O13)</f>
        <v/>
      </c>
      <c r="P4" s="9" t="str">
        <f t="shared" si="1"/>
        <v/>
      </c>
      <c r="Q4" s="9" t="str">
        <f t="shared" si="1"/>
        <v/>
      </c>
      <c r="R4" s="9" t="str">
        <f t="shared" si="1"/>
        <v/>
      </c>
      <c r="S4" s="29" t="str">
        <f t="shared" si="1"/>
        <v/>
      </c>
      <c r="T4" s="24"/>
      <c r="U4" s="24"/>
      <c r="V4" s="126"/>
      <c r="W4" s="15" t="s">
        <v>25</v>
      </c>
      <c r="X4" s="9" t="str">
        <f t="shared" ref="X4:AC4" si="2">IF(COUNTA(X13)=0,"",X13)</f>
        <v/>
      </c>
      <c r="Y4" s="9" t="str">
        <f t="shared" si="2"/>
        <v/>
      </c>
      <c r="Z4" s="9" t="str">
        <f t="shared" si="2"/>
        <v/>
      </c>
      <c r="AA4" s="9" t="str">
        <f t="shared" si="2"/>
        <v/>
      </c>
      <c r="AB4" s="9" t="str">
        <f t="shared" si="2"/>
        <v/>
      </c>
      <c r="AC4" s="29" t="str">
        <f t="shared" si="2"/>
        <v/>
      </c>
      <c r="AD4" s="24"/>
      <c r="AE4" s="24"/>
      <c r="AF4" s="126"/>
      <c r="AG4" s="15" t="s">
        <v>25</v>
      </c>
      <c r="AH4" s="9" t="str">
        <f t="shared" ref="AH4:AM4" si="3">IF(COUNTA(AH13)=0,"",AH13)</f>
        <v/>
      </c>
      <c r="AI4" s="9" t="str">
        <f t="shared" si="3"/>
        <v/>
      </c>
      <c r="AJ4" s="9" t="str">
        <f t="shared" si="3"/>
        <v/>
      </c>
      <c r="AK4" s="9" t="str">
        <f t="shared" si="3"/>
        <v/>
      </c>
      <c r="AL4" s="9" t="str">
        <f t="shared" si="3"/>
        <v/>
      </c>
      <c r="AM4" s="29" t="str">
        <f t="shared" si="3"/>
        <v/>
      </c>
      <c r="AN4" s="24"/>
      <c r="AO4" s="24"/>
      <c r="AP4" s="126"/>
      <c r="AQ4" s="15" t="s">
        <v>25</v>
      </c>
      <c r="AR4" s="9">
        <f t="shared" ref="AR4:AW4" si="4">IF(COUNTA(AR13)=0,"",AR13)</f>
        <v>25.2</v>
      </c>
      <c r="AS4" s="9">
        <f t="shared" si="4"/>
        <v>3.3097969991173812</v>
      </c>
      <c r="AT4" s="9">
        <f t="shared" si="4"/>
        <v>32.524560881214654</v>
      </c>
      <c r="AU4" s="9" t="str">
        <f t="shared" si="4"/>
        <v/>
      </c>
      <c r="AV4" s="9">
        <f t="shared" si="4"/>
        <v>25.155832591273381</v>
      </c>
      <c r="AW4" s="29" t="str">
        <f t="shared" si="4"/>
        <v/>
      </c>
      <c r="AX4" s="24"/>
      <c r="AY4" s="24"/>
      <c r="AZ4" s="126"/>
      <c r="BA4" s="15" t="s">
        <v>25</v>
      </c>
      <c r="BB4" s="9" t="str">
        <f t="shared" ref="BB4:BG4" si="5">IF(COUNTA(BB13)=0,"",BB13)</f>
        <v/>
      </c>
      <c r="BC4" s="9" t="str">
        <f t="shared" si="5"/>
        <v/>
      </c>
      <c r="BD4" s="9" t="str">
        <f t="shared" si="5"/>
        <v/>
      </c>
      <c r="BE4" s="9" t="str">
        <f t="shared" si="5"/>
        <v/>
      </c>
      <c r="BF4" s="9" t="str">
        <f t="shared" si="5"/>
        <v/>
      </c>
      <c r="BG4" s="29" t="str">
        <f t="shared" si="5"/>
        <v/>
      </c>
      <c r="BH4" s="24"/>
      <c r="BI4" s="24"/>
      <c r="BJ4" s="126"/>
      <c r="BK4" s="15" t="s">
        <v>25</v>
      </c>
      <c r="BL4" s="9" t="str">
        <f t="shared" ref="BL4:BQ4" si="6">IF(COUNTA(BL13)=0,"",BL13)</f>
        <v/>
      </c>
      <c r="BM4" s="9" t="str">
        <f t="shared" si="6"/>
        <v/>
      </c>
      <c r="BN4" s="9" t="str">
        <f t="shared" si="6"/>
        <v/>
      </c>
      <c r="BO4" s="9" t="str">
        <f t="shared" si="6"/>
        <v/>
      </c>
      <c r="BP4" s="9" t="str">
        <f t="shared" si="6"/>
        <v/>
      </c>
      <c r="BQ4" s="29" t="str">
        <f t="shared" si="6"/>
        <v/>
      </c>
      <c r="BR4" s="24"/>
      <c r="BS4" s="24"/>
      <c r="BT4" s="126"/>
      <c r="BU4" s="15" t="s">
        <v>25</v>
      </c>
      <c r="BV4" s="9" t="str">
        <f t="shared" ref="BV4:CA4" si="7">IF(COUNTA(BV13)=0,"",BV13)</f>
        <v/>
      </c>
      <c r="BW4" s="9" t="str">
        <f t="shared" si="7"/>
        <v/>
      </c>
      <c r="BX4" s="9" t="str">
        <f t="shared" si="7"/>
        <v/>
      </c>
      <c r="BY4" s="9" t="str">
        <f t="shared" si="7"/>
        <v/>
      </c>
      <c r="BZ4" s="9" t="str">
        <f t="shared" si="7"/>
        <v/>
      </c>
      <c r="CA4" s="29" t="str">
        <f t="shared" si="7"/>
        <v/>
      </c>
      <c r="CB4" s="24"/>
      <c r="CC4" s="24"/>
      <c r="CD4" s="126"/>
      <c r="CE4" s="15" t="s">
        <v>25</v>
      </c>
      <c r="CF4" s="9" t="str">
        <f t="shared" ref="CF4:CK4" si="8">IF(COUNTA(CF13)=0,"",CF13)</f>
        <v/>
      </c>
      <c r="CG4" s="9" t="str">
        <f t="shared" si="8"/>
        <v/>
      </c>
      <c r="CH4" s="9" t="str">
        <f t="shared" si="8"/>
        <v/>
      </c>
      <c r="CI4" s="9" t="str">
        <f t="shared" si="8"/>
        <v/>
      </c>
      <c r="CJ4" s="9" t="str">
        <f t="shared" si="8"/>
        <v/>
      </c>
      <c r="CK4" s="29" t="str">
        <f t="shared" si="8"/>
        <v/>
      </c>
      <c r="CL4" s="24"/>
      <c r="CM4" s="24"/>
      <c r="CN4" s="126"/>
      <c r="CO4" s="15" t="s">
        <v>25</v>
      </c>
      <c r="CP4" s="9">
        <f t="shared" ref="CP4:CU4" si="9">IF(COUNTA(CP13)=0,"",CP13)</f>
        <v>35.419606261291243</v>
      </c>
      <c r="CQ4" s="9">
        <f t="shared" si="9"/>
        <v>16.100000000000001</v>
      </c>
      <c r="CR4" s="9">
        <f t="shared" si="9"/>
        <v>36.700000000000003</v>
      </c>
      <c r="CS4" s="9">
        <f t="shared" si="9"/>
        <v>63.236159999999998</v>
      </c>
      <c r="CT4" s="9">
        <f t="shared" si="9"/>
        <v>33</v>
      </c>
      <c r="CU4" s="29">
        <f t="shared" si="9"/>
        <v>12.10683477106835</v>
      </c>
      <c r="CV4" s="24"/>
      <c r="CW4" s="24"/>
      <c r="CX4" s="126"/>
      <c r="CY4" s="15" t="s">
        <v>25</v>
      </c>
      <c r="CZ4" s="9" t="str">
        <f t="shared" ref="CZ4:DE4" si="10">IF(COUNTA(CZ13)=0,"",CZ13)</f>
        <v/>
      </c>
      <c r="DA4" s="9" t="str">
        <f t="shared" si="10"/>
        <v/>
      </c>
      <c r="DB4" s="9" t="str">
        <f t="shared" si="10"/>
        <v/>
      </c>
      <c r="DC4" s="9" t="str">
        <f t="shared" si="10"/>
        <v/>
      </c>
      <c r="DD4" s="9" t="str">
        <f t="shared" si="10"/>
        <v/>
      </c>
      <c r="DE4" s="29">
        <f t="shared" si="10"/>
        <v>12.299999999999997</v>
      </c>
      <c r="DF4" s="24"/>
      <c r="DG4" s="24"/>
      <c r="DH4" s="126"/>
      <c r="DI4" s="15" t="s">
        <v>25</v>
      </c>
      <c r="DJ4" s="9" t="str">
        <f t="shared" ref="DJ4:DO4" si="11">IF(COUNTA(DJ13)=0,"",DJ13)</f>
        <v/>
      </c>
      <c r="DK4" s="9" t="str">
        <f t="shared" si="11"/>
        <v/>
      </c>
      <c r="DL4" s="9" t="str">
        <f t="shared" si="11"/>
        <v/>
      </c>
      <c r="DM4" s="9" t="str">
        <f t="shared" si="11"/>
        <v/>
      </c>
      <c r="DN4" s="9" t="str">
        <f t="shared" si="11"/>
        <v/>
      </c>
      <c r="DO4" s="29" t="str">
        <f t="shared" si="11"/>
        <v/>
      </c>
      <c r="DP4" s="24"/>
      <c r="DQ4" s="24"/>
      <c r="DR4" s="126"/>
      <c r="DS4" s="218" t="s">
        <v>25</v>
      </c>
      <c r="DT4" s="9" t="str">
        <f t="shared" ref="DT4:DY4" si="12">IF(COUNTA(DT13)=0,"",DT13)</f>
        <v/>
      </c>
      <c r="DU4" s="9" t="str">
        <f t="shared" si="12"/>
        <v/>
      </c>
      <c r="DV4" s="9" t="str">
        <f t="shared" si="12"/>
        <v/>
      </c>
      <c r="DW4" s="9" t="str">
        <f t="shared" si="12"/>
        <v/>
      </c>
      <c r="DX4" s="9" t="str">
        <f t="shared" si="12"/>
        <v/>
      </c>
      <c r="DY4" s="29" t="str">
        <f t="shared" si="12"/>
        <v/>
      </c>
      <c r="DZ4" s="24"/>
      <c r="EA4" s="24"/>
      <c r="EB4" s="126"/>
      <c r="EC4" s="218" t="s">
        <v>25</v>
      </c>
      <c r="ED4" s="9" t="str">
        <f t="shared" ref="ED4:EI4" si="13">IF(COUNTA(ED13)=0,"",ED13)</f>
        <v/>
      </c>
      <c r="EE4" s="9" t="str">
        <f t="shared" si="13"/>
        <v/>
      </c>
      <c r="EF4" s="9" t="str">
        <f t="shared" si="13"/>
        <v/>
      </c>
      <c r="EG4" s="9" t="str">
        <f t="shared" si="13"/>
        <v/>
      </c>
      <c r="EH4" s="9" t="str">
        <f t="shared" si="13"/>
        <v/>
      </c>
      <c r="EI4" s="29" t="str">
        <f t="shared" si="13"/>
        <v/>
      </c>
      <c r="EJ4" s="24"/>
      <c r="EK4" s="24"/>
      <c r="EL4" s="126"/>
      <c r="EM4" s="218" t="s">
        <v>25</v>
      </c>
      <c r="EN4" s="9" t="str">
        <f t="shared" ref="EN4:ES4" si="14">IF(COUNTA(EN13)=0,"",EN13)</f>
        <v/>
      </c>
      <c r="EO4" s="9" t="str">
        <f t="shared" si="14"/>
        <v/>
      </c>
      <c r="EP4" s="9" t="str">
        <f t="shared" si="14"/>
        <v/>
      </c>
      <c r="EQ4" s="9" t="str">
        <f t="shared" si="14"/>
        <v/>
      </c>
      <c r="ER4" s="9" t="str">
        <f t="shared" si="14"/>
        <v/>
      </c>
      <c r="ES4" s="29" t="str">
        <f t="shared" si="14"/>
        <v/>
      </c>
      <c r="ET4" s="24"/>
      <c r="EU4" s="24"/>
      <c r="EV4" s="126"/>
      <c r="EW4" s="218" t="s">
        <v>25</v>
      </c>
      <c r="EX4" s="9" t="str">
        <f t="shared" ref="EX4:FC4" si="15">IF(COUNTA(EX13)=0,"",EX13)</f>
        <v/>
      </c>
      <c r="EY4" s="9" t="str">
        <f t="shared" si="15"/>
        <v/>
      </c>
      <c r="EZ4" s="9" t="str">
        <f t="shared" si="15"/>
        <v/>
      </c>
      <c r="FA4" s="9" t="str">
        <f t="shared" si="15"/>
        <v/>
      </c>
      <c r="FB4" s="9" t="str">
        <f t="shared" si="15"/>
        <v/>
      </c>
      <c r="FC4" s="29" t="str">
        <f t="shared" si="15"/>
        <v/>
      </c>
      <c r="FD4" s="24"/>
      <c r="FE4" s="24"/>
      <c r="FF4" s="126"/>
      <c r="FG4" s="218" t="s">
        <v>25</v>
      </c>
      <c r="FH4" s="9" t="str">
        <f t="shared" ref="FH4:FM4" si="16">IF(COUNTA(FH13)=0,"",FH13)</f>
        <v/>
      </c>
      <c r="FI4" s="9" t="str">
        <f t="shared" si="16"/>
        <v/>
      </c>
      <c r="FJ4" s="9" t="str">
        <f t="shared" si="16"/>
        <v/>
      </c>
      <c r="FK4" s="9" t="str">
        <f t="shared" si="16"/>
        <v/>
      </c>
      <c r="FL4" s="9" t="str">
        <f t="shared" si="16"/>
        <v/>
      </c>
      <c r="FM4" s="29" t="str">
        <f t="shared" si="16"/>
        <v/>
      </c>
      <c r="FN4" s="24"/>
      <c r="FO4" s="24"/>
      <c r="FP4" s="126" t="s">
        <v>318</v>
      </c>
      <c r="FQ4" s="218" t="s">
        <v>25</v>
      </c>
      <c r="FR4" s="9">
        <f t="shared" ref="FR4:FW4" si="17">IF(COUNTA(FR13)=0,"",FR13)</f>
        <v>2.7</v>
      </c>
      <c r="FS4" s="9">
        <f t="shared" si="17"/>
        <v>4.8</v>
      </c>
      <c r="FT4" s="9">
        <f t="shared" si="17"/>
        <v>0.6</v>
      </c>
      <c r="FU4" s="9" t="str">
        <f t="shared" si="17"/>
        <v/>
      </c>
      <c r="FV4" s="9" t="str">
        <f t="shared" si="17"/>
        <v/>
      </c>
      <c r="FW4" s="29" t="str">
        <f t="shared" si="17"/>
        <v/>
      </c>
      <c r="FX4" s="24"/>
      <c r="FY4" s="24"/>
      <c r="FZ4" s="126"/>
      <c r="GA4" s="218" t="s">
        <v>25</v>
      </c>
      <c r="GB4" s="9" t="str">
        <f t="shared" ref="GB4:GG4" si="18">IF(COUNTA(GB13)=0,"",GB13)</f>
        <v/>
      </c>
      <c r="GC4" s="9" t="str">
        <f t="shared" si="18"/>
        <v/>
      </c>
      <c r="GD4" s="9" t="str">
        <f t="shared" si="18"/>
        <v/>
      </c>
      <c r="GE4" s="9" t="str">
        <f t="shared" si="18"/>
        <v/>
      </c>
      <c r="GF4" s="9" t="str">
        <f t="shared" si="18"/>
        <v/>
      </c>
      <c r="GG4" s="29" t="str">
        <f t="shared" si="18"/>
        <v/>
      </c>
      <c r="GH4" s="24"/>
      <c r="GI4" s="24"/>
      <c r="GJ4" s="134"/>
      <c r="GT4" s="134"/>
      <c r="HD4" s="134"/>
      <c r="HN4" s="134"/>
      <c r="HX4" s="134"/>
      <c r="IH4" s="134"/>
    </row>
    <row xmlns:x14ac="http://schemas.microsoft.com/office/spreadsheetml/2009/9/ac" r="5" s="4" customFormat="true" x14ac:dyDescent="0.25">
      <c r="A5" s="402" t="str">
        <f ca="true">IF(ISBLANK('Data Summary'!A7),"",'Data Summary'!A7)</f>
        <v>SEN_2010_UIS</v>
      </c>
      <c r="B5" s="126"/>
      <c r="C5" s="65" t="s">
        <v>0</v>
      </c>
      <c r="D5" s="9">
        <f>IF((COUNTA(D14:D25)=0)+(COUNTA(D13)=0),"",100-D13-SUMPRODUCT(C14:C25,D14:D25))</f>
        <v>20.397756246812854</v>
      </c>
      <c r="E5" s="9">
        <f>IF((COUNTA(E14:E25)=0)+(COUNTA(E13)=0),"",100-E13-SUMPRODUCT(C14:C25,E14:E25))</f>
        <v>24.281897127588493</v>
      </c>
      <c r="F5" s="9">
        <f>IF((COUNTA(F14:F25)=0)+(COUNTA(F13)=0),"",100-F13-SUMPRODUCT(C14:C25,F14:F25))</f>
        <v>18.732807628828166</v>
      </c>
      <c r="G5" s="9" t="str">
        <f>IF((COUNTA(G14:G25)=0)+(COUNTA(G13)=0),"",100-G13-SUMPRODUCT(C14:C25,G14:G25))</f>
        <v/>
      </c>
      <c r="H5" s="9">
        <f>IF((COUNTA(H14:H25)=0)+(COUNTA(H13)=0),"",100-H13-SUMPRODUCT(C14:C25,H14:H25))</f>
        <v>19.92805755395684</v>
      </c>
      <c r="I5" s="29">
        <f>IF((COUNTA(I14:I25)=0)+(COUNTA(I13)=0),"",100-I13-SUMPRODUCT(C14:C25,I14:I25))</f>
        <v>24.049217002237135</v>
      </c>
      <c r="J5" s="24"/>
      <c r="K5" s="24"/>
      <c r="L5" s="126"/>
      <c r="M5" s="6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c r="T5" s="24"/>
      <c r="U5" s="24"/>
      <c r="V5" s="126"/>
      <c r="W5" s="15" t="s">
        <v>0</v>
      </c>
      <c r="X5" s="9"/>
      <c r="Y5" s="9"/>
      <c r="Z5" s="9"/>
      <c r="AA5" s="9" t="str">
        <f>IF((COUNTA(AA14:AA25)=0)+(COUNTA(AA13)=0),"",100-AA13-SUMPRODUCT(W14:W25,AA14:AA25))</f>
        <v/>
      </c>
      <c r="AB5" s="9"/>
      <c r="AC5" s="29"/>
      <c r="AD5" s="24"/>
      <c r="AE5" s="24"/>
      <c r="AF5" s="126"/>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c r="AM5" s="29"/>
      <c r="AN5" s="24"/>
      <c r="AO5" s="24"/>
      <c r="AP5" s="126"/>
      <c r="AQ5" s="15" t="s">
        <v>0</v>
      </c>
      <c r="AR5" s="9">
        <f>IF((COUNTA(AR14:AR25)=0)+(COUNTA(AR13)=0),"",100-AR13-SUMPRODUCT(AQ14:AQ25,AR14:AR25))</f>
        <v>12.426832018038333</v>
      </c>
      <c r="AS5" s="9">
        <f>IF((COUNTA(AS14:AS25)=0)+(COUNTA(AS13)=0),"",100-AS13-SUMPRODUCT(AQ14:AQ25,AS14:AS25))</f>
        <v>3.3747794863440532</v>
      </c>
      <c r="AT5" s="9">
        <f>IF((COUNTA(AT14:AT25)=0)+(COUNTA(AT13)=0),"",100-AT13-SUMPRODUCT(AQ14:AQ25,AT14:AT25))</f>
        <v>18.070358904881601</v>
      </c>
      <c r="AU5" s="9" t="str">
        <f>IF((COUNTA(AU14:AU25)=0)+(COUNTA(AU13)=0),"",100-AU13-SUMPRODUCT(AQ14:AQ25,AU14:AU25))</f>
        <v/>
      </c>
      <c r="AV5" s="9">
        <f>IF((COUNTA(AV14:AV25)=0)+(COUNTA(AV13)=0),"",100-AV13-SUMPRODUCT(AQ14:AQ25,AV14:AV25))</f>
        <v>16.579474621549416</v>
      </c>
      <c r="AW5" s="29" t="str">
        <f>IF((COUNTA(AW14:AW25)=0)+(COUNTA(AW13)=0),"",100-AW13-SUMPRODUCT(AQ14:AQ25,AW14:AW25))</f>
        <v/>
      </c>
      <c r="AX5" s="24"/>
      <c r="AY5" s="24"/>
      <c r="AZ5" s="126"/>
      <c r="BA5" s="15" t="s">
        <v>0</v>
      </c>
      <c r="BB5" s="9"/>
      <c r="BC5" s="9" t="str">
        <f>IF((COUNTA(BC14:BC25)=0)+(COUNTA(BC13)=0),"",100-BC13-SUMPRODUCT(BA14:BA25,BC14:BC25))</f>
        <v/>
      </c>
      <c r="BD5" s="9" t="str">
        <f>IF((COUNTA(BD14:BD25)=0)+(COUNTA(BD13)=0),"",100-BD13-SUMPRODUCT(BA14:BA25,BD14:BD25))</f>
        <v/>
      </c>
      <c r="BE5" s="9" t="str">
        <f>IF((COUNTA(BE14:BE25)=0)+(COUNTA(BE13)=0),"",100-BE13-SUMPRODUCT(BA14:BA25,BE14:BE25))</f>
        <v/>
      </c>
      <c r="BF5" s="9"/>
      <c r="BG5" s="29"/>
      <c r="BH5" s="24"/>
      <c r="BI5" s="24"/>
      <c r="BJ5" s="126"/>
      <c r="BK5" s="15" t="s">
        <v>0</v>
      </c>
      <c r="BL5" s="9"/>
      <c r="BM5" s="9" t="str">
        <f>IF((COUNTA(BM14:BM25)=0)+(COUNTA(BM13)=0),"",100-BM13-SUMPRODUCT(BK14:BK25,BM14:BM25))</f>
        <v/>
      </c>
      <c r="BN5" s="9" t="str">
        <f>IF((COUNTA(BN14:BN25)=0)+(COUNTA(BN13)=0),"",100-BN13-SUMPRODUCT(BK14:BK25,BN14:BN25))</f>
        <v/>
      </c>
      <c r="BO5" s="9" t="str">
        <f>IF((COUNTA(BO14:BO25)=0)+(COUNTA(BO13)=0),"",100-BO13-SUMPRODUCT(BK14:BK25,BO14:BO25))</f>
        <v/>
      </c>
      <c r="BP5" s="9"/>
      <c r="BQ5" s="29"/>
      <c r="BR5" s="24"/>
      <c r="BS5" s="24"/>
      <c r="BT5" s="126"/>
      <c r="BU5" s="15" t="s">
        <v>0</v>
      </c>
      <c r="BV5" s="9"/>
      <c r="BW5" s="9" t="str">
        <f>IF((COUNTA(BW14:BW25)=0)+(COUNTA(BW13)=0),"",100-BW13-SUMPRODUCT(BU14:BU25,BW14:BW25))</f>
        <v/>
      </c>
      <c r="BX5" s="9" t="str">
        <f>IF((COUNTA(BX14:BX25)=0)+(COUNTA(BX13)=0),"",100-BX13-SUMPRODUCT(BU14:BU25,BX14:BX25))</f>
        <v/>
      </c>
      <c r="BY5" s="9" t="str">
        <f>IF((COUNTA(BY14:BY25)=0)+(COUNTA(BY13)=0),"",100-BY13-SUMPRODUCT(BU14:BU25,BY14:BY25))</f>
        <v/>
      </c>
      <c r="BZ5" s="9"/>
      <c r="CA5" s="29"/>
      <c r="CB5" s="24"/>
      <c r="CC5" s="24"/>
      <c r="CD5" s="126"/>
      <c r="CE5" s="15" t="s">
        <v>0</v>
      </c>
      <c r="CF5" s="9"/>
      <c r="CG5" s="9" t="str">
        <f>IF((COUNTA(CG14:CG25)=0)+(COUNTA(CG13)=0),"",100-CG13-SUMPRODUCT(CE14:CE25,CG14:CG25))</f>
        <v/>
      </c>
      <c r="CH5" s="9" t="str">
        <f>IF((COUNTA(CH14:CH25)=0)+(COUNTA(CH13)=0),"",100-CH13-SUMPRODUCT(CE14:CE25,CH14:CH25))</f>
        <v/>
      </c>
      <c r="CI5" s="9" t="str">
        <f>IF((COUNTA(CI14:CI25)=0)+(COUNTA(CI13)=0),"",100-CI13-SUMPRODUCT(CE14:CE25,CI14:CI25))</f>
        <v/>
      </c>
      <c r="CJ5" s="9"/>
      <c r="CK5" s="29"/>
      <c r="CL5" s="24"/>
      <c r="CM5" s="24"/>
      <c r="CN5" s="126"/>
      <c r="CO5" s="15" t="s">
        <v>0</v>
      </c>
      <c r="CP5" s="9"/>
      <c r="CQ5" s="9" t="str">
        <f>IF((COUNTA(CQ14:CQ25)=0)+(COUNTA(CQ13)=0),"",100-CQ13-SUMPRODUCT(CO14:CO25,CQ14:CQ25))</f>
        <v/>
      </c>
      <c r="CR5" s="9" t="str">
        <f>IF((COUNTA(CR14:CR25)=0)+(COUNTA(CR13)=0),"",100-CR13-SUMPRODUCT(CO14:CO25,CR14:CR25))</f>
        <v/>
      </c>
      <c r="CS5" s="9"/>
      <c r="CT5" s="9"/>
      <c r="CU5" s="29"/>
      <c r="CV5" s="24"/>
      <c r="CW5" s="24"/>
      <c r="CX5" s="126"/>
      <c r="CY5" s="15" t="s">
        <v>0</v>
      </c>
      <c r="CZ5" s="9"/>
      <c r="DA5" s="9" t="str">
        <f>IF((COUNTA(DA14:DA25)=0)+(COUNTA(DA13)=0),"",100-DA13-SUMPRODUCT(CY14:CY25,DA14:DA25))</f>
        <v/>
      </c>
      <c r="DB5" s="9" t="str">
        <f>IF((COUNTA(DB14:DB25)=0)+(COUNTA(DB13)=0),"",100-DB13-SUMPRODUCT(CY14:CY25,DB14:DB25))</f>
        <v/>
      </c>
      <c r="DC5" s="9"/>
      <c r="DD5" s="9"/>
      <c r="DE5" s="29"/>
      <c r="DF5" s="24"/>
      <c r="DG5" s="24"/>
      <c r="DH5" s="126"/>
      <c r="DI5" s="15" t="s">
        <v>0</v>
      </c>
      <c r="DJ5" s="9"/>
      <c r="DK5" s="9" t="str">
        <f>IF((COUNTA(DK14:DK25)=0)+(COUNTA(DK13)=0),"",100-DK13-SUMPRODUCT(DI14:DI25,DK14:DK25))</f>
        <v/>
      </c>
      <c r="DL5" s="9" t="str">
        <f>IF((COUNTA(DL14:DL25)=0)+(COUNTA(DL13)=0),"",100-DL13-SUMPRODUCT(DI14:DI25,DL14:DL25))</f>
        <v/>
      </c>
      <c r="DM5" s="9"/>
      <c r="DN5" s="9"/>
      <c r="DO5" s="29"/>
      <c r="DP5" s="24"/>
      <c r="DQ5" s="24"/>
      <c r="DR5" s="126"/>
      <c r="DS5" s="218" t="s">
        <v>0</v>
      </c>
      <c r="DT5" s="9"/>
      <c r="DU5" s="9" t="str">
        <f>IF((COUNTA(DU14:DU25)=0)+(COUNTA(DU13)=0),"",100-DU13-SUMPRODUCT(DS14:DS25,DU14:DU25))</f>
        <v/>
      </c>
      <c r="DV5" s="9" t="str">
        <f>IF((COUNTA(DV14:DV25)=0)+(COUNTA(DV13)=0),"",100-DV13-SUMPRODUCT(DS14:DS25,DV14:DV25))</f>
        <v/>
      </c>
      <c r="DW5" s="9"/>
      <c r="DX5" s="9"/>
      <c r="DY5" s="29"/>
      <c r="DZ5" s="24"/>
      <c r="EA5" s="24"/>
      <c r="EB5" s="126"/>
      <c r="EC5" s="218" t="s">
        <v>0</v>
      </c>
      <c r="ED5" s="9"/>
      <c r="EE5" s="9" t="str">
        <f>IF((COUNTA(EE14:EE25)=0)+(COUNTA(EE13)=0),"",100-EE13-SUMPRODUCT(EC14:EC25,EE14:EE25))</f>
        <v/>
      </c>
      <c r="EF5" s="9" t="str">
        <f>IF((COUNTA(EF14:EF25)=0)+(COUNTA(EF13)=0),"",100-EF13-SUMPRODUCT(EC14:EC25,EF14:EF25))</f>
        <v/>
      </c>
      <c r="EG5" s="9"/>
      <c r="EH5" s="9"/>
      <c r="EI5" s="29"/>
      <c r="EJ5" s="24"/>
      <c r="EK5" s="24"/>
      <c r="EL5" s="126"/>
      <c r="EM5" s="218" t="s">
        <v>0</v>
      </c>
      <c r="EN5" s="9"/>
      <c r="EO5" s="9" t="str">
        <f>IF((COUNTA(EO14:EO25)=0)+(COUNTA(EO13)=0),"",100-EO13-SUMPRODUCT(EM14:EM25,EO14:EO25))</f>
        <v/>
      </c>
      <c r="EP5" s="9" t="str">
        <f>IF((COUNTA(EP14:EP25)=0)+(COUNTA(EP13)=0),"",100-EP13-SUMPRODUCT(EM14:EM25,EP14:EP25))</f>
        <v/>
      </c>
      <c r="EQ5" s="9"/>
      <c r="ER5" s="9"/>
      <c r="ES5" s="29"/>
      <c r="ET5" s="24"/>
      <c r="EU5" s="24"/>
      <c r="EV5" s="126"/>
      <c r="EW5" s="218" t="s">
        <v>0</v>
      </c>
      <c r="EX5" s="9"/>
      <c r="EY5" s="9" t="str">
        <f>IF((COUNTA(EY14:EY25)=0)+(COUNTA(EY13)=0),"",100-EY13-SUMPRODUCT(EW14:EW25,EY14:EY25))</f>
        <v/>
      </c>
      <c r="EZ5" s="9" t="str">
        <f>IF((COUNTA(EZ14:EZ25)=0)+(COUNTA(EZ13)=0),"",100-EZ13-SUMPRODUCT(EW14:EW25,EZ14:EZ25))</f>
        <v/>
      </c>
      <c r="FA5" s="9"/>
      <c r="FB5" s="9"/>
      <c r="FC5" s="29"/>
      <c r="FD5" s="24"/>
      <c r="FE5" s="24"/>
      <c r="FF5" s="126"/>
      <c r="FG5" s="218" t="s">
        <v>0</v>
      </c>
      <c r="FH5" s="9"/>
      <c r="FI5" s="9" t="str">
        <f>IF((COUNTA(FI14:FI25)=0)+(COUNTA(FI13)=0),"",100-FI13-SUMPRODUCT(FG14:FG25,FI14:FI25))</f>
        <v/>
      </c>
      <c r="FJ5" s="9" t="str">
        <f>IF((COUNTA(FJ14:FJ25)=0)+(COUNTA(FJ13)=0),"",100-FJ13-SUMPRODUCT(FG14:FG25,FJ14:FJ25))</f>
        <v/>
      </c>
      <c r="FK5" s="9"/>
      <c r="FL5" s="9"/>
      <c r="FM5" s="29"/>
      <c r="FN5" s="24"/>
      <c r="FO5" s="24"/>
      <c r="FP5" s="126"/>
      <c r="FQ5" s="218" t="s">
        <v>0</v>
      </c>
      <c r="FR5" s="9">
        <f>IF((COUNTA(FR14:FR25)=0)+(COUNTA(FR13)=0),"",100-FR13-SUMPRODUCT(FQ14:FQ25,FR14:FR25))</f>
        <v>5.7999999999999972</v>
      </c>
      <c r="FS5" s="9">
        <f>IF((COUNTA(FS14:FS25)=0)+(COUNTA(FS13)=0),"",100-FS13-SUMPRODUCT(FQ14:FQ25,FS14:FS25))</f>
        <v>9.7000000000000171</v>
      </c>
      <c r="FT5" s="9">
        <f>IF((COUNTA(FT14:FT25)=0)+(COUNTA(FT13)=0),"",100-FT13-SUMPRODUCT(FQ14:FQ25,FT14:FT25))</f>
        <v>1.5000000000000142</v>
      </c>
      <c r="FU5" s="9"/>
      <c r="FV5" s="9"/>
      <c r="FW5" s="29"/>
      <c r="FX5" s="24"/>
      <c r="FY5" s="24"/>
      <c r="FZ5" s="126"/>
      <c r="GA5" s="218" t="s">
        <v>0</v>
      </c>
      <c r="GB5" s="9"/>
      <c r="GC5" s="9" t="str">
        <f>IF((COUNTA(GC14:GC25)=0)+(COUNTA(GC13)=0),"",100-GC13-SUMPRODUCT(GA14:GA25,GC14:GC25))</f>
        <v/>
      </c>
      <c r="GD5" s="9" t="str">
        <f>IF((COUNTA(GD14:GD25)=0)+(COUNTA(GD13)=0),"",100-GD13-SUMPRODUCT(GA14:GA25,GD14:GD25))</f>
        <v/>
      </c>
      <c r="GE5" s="9"/>
      <c r="GF5" s="9"/>
      <c r="GG5" s="29"/>
      <c r="GH5" s="24"/>
      <c r="GI5" s="24"/>
      <c r="GJ5" s="134"/>
      <c r="GT5" s="134"/>
      <c r="HD5" s="134"/>
      <c r="HN5" s="134"/>
      <c r="HX5" s="134"/>
      <c r="IH5" s="134"/>
    </row>
    <row xmlns:x14ac="http://schemas.microsoft.com/office/spreadsheetml/2009/9/ac" r="6" s="4" customFormat="true" x14ac:dyDescent="0.25">
      <c r="A6" s="402" t="str">
        <f ca="true">IF(ISBLANK('Data Summary'!A8),"",'Data Summary'!A8)</f>
        <v>SEN_2012_EMIS</v>
      </c>
      <c r="B6" s="126"/>
      <c r="C6" s="65" t="s">
        <v>20</v>
      </c>
      <c r="D6" s="9">
        <f>IF(COUNTA(D14:D25)=0,"",SUMPRODUCT(D14:D25,C14:C25))</f>
        <v>38.806731259561445</v>
      </c>
      <c r="E6" s="9">
        <f>IF(COUNTA(E14:E25)=0,"",SUMPRODUCT(E14:E25,C14:C25))</f>
        <v>68.436873747495</v>
      </c>
      <c r="F6" s="9">
        <f>IF(COUNTA(F14:F25)=0,"",SUMPRODUCT(F14:F25,C14:C25))</f>
        <v>27.370254905556575</v>
      </c>
      <c r="G6" s="9" t="str">
        <f>IF(COUNTA(G14:G25)=0,"",SUMPRODUCT(G14:G25,C14:C25))</f>
        <v/>
      </c>
      <c r="H6" s="9">
        <f>IF(COUNTA(H14:H25)=0,"",SUMPRODUCT(H14:H25,C14:C25))</f>
        <v>36.215827338129493</v>
      </c>
      <c r="I6" s="29">
        <f>IF(COUNTA(I14:I25)=0,"",SUMPRODUCT(I14:I25,C14:C25))</f>
        <v>58.948545861297539</v>
      </c>
      <c r="J6" s="24"/>
      <c r="K6" s="24"/>
      <c r="L6" s="126"/>
      <c r="M6" s="65" t="s">
        <v>20</v>
      </c>
      <c r="N6" s="9">
        <f>IF(COUNTA(N14:N25)=0,"",SUMPRODUCT(N14:N25,M14:M25))</f>
        <v>51.8</v>
      </c>
      <c r="O6" s="9" t="str">
        <f>IF(COUNTA(O14:O25)=0,"",SUMPRODUCT(O14:O25,M14:M25))</f>
        <v/>
      </c>
      <c r="P6" s="9" t="str">
        <f>IF(COUNTA(P14:P25)=0,"",SUMPRODUCT(P14:P25,M14:M25))</f>
        <v/>
      </c>
      <c r="Q6" s="9" t="str">
        <f>IF(COUNTA(Q14:Q25)=0,"",SUMPRODUCT(Q14:Q25,M14:M25))</f>
        <v/>
      </c>
      <c r="R6" s="9">
        <f>IF(COUNTA(R14:R25)=0,"",SUMPRODUCT(R14:R25,M14:M25))</f>
        <v>51.8</v>
      </c>
      <c r="S6" s="29" t="str">
        <f>IF(COUNTA(S14:S25)=0,"",SUMPRODUCT(S14:S25,M14:M25))</f>
        <v/>
      </c>
      <c r="T6" s="24"/>
      <c r="U6" s="24"/>
      <c r="V6" s="126"/>
      <c r="W6" s="15" t="s">
        <v>20</v>
      </c>
      <c r="X6" s="9">
        <f>IF(COUNTA(X14:X25)=0,"",SUMPRODUCT(X14:X25,W14:W25))</f>
        <v>53.6</v>
      </c>
      <c r="Y6" s="9">
        <f>IF(COUNTA(Y14:Y25)=0,"",SUMPRODUCT(Y14:Y25,W14:W25))</f>
        <v>84.4</v>
      </c>
      <c r="Z6" s="9">
        <f>IF(COUNTA(Z14:Z25)=0,"",SUMPRODUCT(Z14:Z25,W14:W25))</f>
        <v>47.6</v>
      </c>
      <c r="AA6" s="9" t="str">
        <f>IF(COUNTA(AA14:AA25)=0,"",SUMPRODUCT(AA14:AA25,W14:W25))</f>
        <v/>
      </c>
      <c r="AB6" s="9">
        <f>IF(COUNTA(AB14:AB25)=0,"",SUMPRODUCT(AB14:AB25,W14:W25))</f>
        <v>53.6</v>
      </c>
      <c r="AC6" s="29" t="str">
        <f>IF(COUNTA(AC14:AC25)=0,"",SUMPRODUCT(AC14:AC25,W14:W25))</f>
        <v/>
      </c>
      <c r="AD6" s="24"/>
      <c r="AE6" s="24"/>
      <c r="AF6" s="126"/>
      <c r="AG6" s="15" t="s">
        <v>20</v>
      </c>
      <c r="AH6" s="9">
        <f>IF(COUNTA(AH14:AH25)=0,"",SUMPRODUCT(AH14:AH25,AG14:AG25))</f>
        <v>55.986133032694475</v>
      </c>
      <c r="AI6" s="9" t="str">
        <f>IF(COUNTA(AI14:AI25)=0,"",SUMPRODUCT(AI14:AI25,AG14:AG25))</f>
        <v/>
      </c>
      <c r="AJ6" s="9" t="str">
        <f>IF(COUNTA(AJ14:AJ25)=0,"",SUMPRODUCT(AJ14:AJ25,AG14:AG25))</f>
        <v/>
      </c>
      <c r="AK6" s="9" t="str">
        <f>IF(COUNTA(AK14:AK25)=0,"",SUMPRODUCT(AK14:AK25,AG14:AG25))</f>
        <v/>
      </c>
      <c r="AL6" s="9">
        <f>IF(COUNTA(AL14:AL25)=0,"",SUMPRODUCT(AL14:AL25,AG14:AG25))</f>
        <v>53.6</v>
      </c>
      <c r="AM6" s="29">
        <f>IF(COUNTA(AM14:AM25)=0,"",SUMPRODUCT(AM14:AM25,AG14:AG25))</f>
        <v>68.900000000000006</v>
      </c>
      <c r="AN6" s="24"/>
      <c r="AO6" s="24"/>
      <c r="AP6" s="126"/>
      <c r="AQ6" s="15" t="s">
        <v>20</v>
      </c>
      <c r="AR6" s="9">
        <f>IF(COUNTA(AR14:AR25)=0,"",SUMPRODUCT(AR14:AR25,AQ14:AQ25))</f>
        <v>62.373167981961664</v>
      </c>
      <c r="AS6" s="9">
        <f>IF(COUNTA(AS14:AS25)=0,"",SUMPRODUCT(AS14:AS25,AQ14:AQ25))</f>
        <v>93.315423514538566</v>
      </c>
      <c r="AT6" s="9">
        <f>IF(COUNTA(AT14:AT25)=0,"",SUMPRODUCT(AT14:AT25,AQ14:AQ25))</f>
        <v>49.405080213903744</v>
      </c>
      <c r="AU6" s="9" t="str">
        <f>IF(COUNTA(AU14:AU25)=0,"",SUMPRODUCT(AU14:AU25,AQ14:AQ25))</f>
        <v/>
      </c>
      <c r="AV6" s="9">
        <f>IF(COUNTA(AV14:AV25)=0,"",SUMPRODUCT(AV14:AV25,AQ14:AQ25))</f>
        <v>58.264692787177204</v>
      </c>
      <c r="AW6" s="29">
        <f>IF(COUNTA(AW14:AW25)=0,"",SUMPRODUCT(AW14:AW25,AQ14:AQ25))</f>
        <v>84.608433734939752</v>
      </c>
      <c r="AX6" s="24"/>
      <c r="AY6" s="24"/>
      <c r="AZ6" s="126"/>
      <c r="BA6" s="15" t="s">
        <v>20</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9">
        <f>IF(COUNTA(BG14:BG25)=0,"",SUMPRODUCT(BG14:BG25,BA14:BA25))</f>
        <v>75.599999999999994</v>
      </c>
      <c r="BH6" s="24"/>
      <c r="BI6" s="24"/>
      <c r="BJ6" s="126"/>
      <c r="BK6" s="15" t="s">
        <v>20</v>
      </c>
      <c r="BL6" s="9">
        <f>IF(COUNTA(BL14:BL25)=0,"",SUMPRODUCT(BL14:BL25,BK14:BK25))</f>
        <v>64.770537391957902</v>
      </c>
      <c r="BM6" s="9" t="str">
        <f>IF(COUNTA(BM14:BM25)=0,"",SUMPRODUCT(BM14:BM25,BK14:BK25))</f>
        <v/>
      </c>
      <c r="BN6" s="9" t="str">
        <f>IF(COUNTA(BN14:BN25)=0,"",SUMPRODUCT(BN14:BN25,BK14:BK25))</f>
        <v/>
      </c>
      <c r="BO6" s="9" t="str">
        <f>IF(COUNTA(BO14:BO25)=0,"",SUMPRODUCT(BO14:BO25,BK14:BK25))</f>
        <v/>
      </c>
      <c r="BP6" s="9">
        <f>IF(COUNTA(BP14:BP25)=0,"",SUMPRODUCT(BP14:BP25,BK14:BK25))</f>
        <v>62.4</v>
      </c>
      <c r="BQ6" s="29">
        <f>IF(COUNTA(BQ14:BQ25)=0,"",SUMPRODUCT(BQ14:BQ25,BK14:BK25))</f>
        <v>77.599999999999994</v>
      </c>
      <c r="BR6" s="24"/>
      <c r="BS6" s="24"/>
      <c r="BT6" s="126"/>
      <c r="BU6" s="15" t="s">
        <v>20</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29">
        <f>IF(COUNTA(CA14:CA25)=0,"",SUMPRODUCT(CA14:CA25,BU14:BU25))</f>
        <v>85.27841291190316</v>
      </c>
      <c r="CB6" s="24"/>
      <c r="CC6" s="24"/>
      <c r="CD6" s="126"/>
      <c r="CE6" s="15" t="s">
        <v>20</v>
      </c>
      <c r="CF6" s="9">
        <f>IF(COUNTA(CF14:CF25)=0,"",SUMPRODUCT(CF14:CF25,CE14:CE25))</f>
        <v>69.522806443699395</v>
      </c>
      <c r="CG6" s="9" t="str">
        <f>IF(COUNTA(CG14:CG25)=0,"",SUMPRODUCT(CG14:CG25,CE14:CE25))</f>
        <v/>
      </c>
      <c r="CH6" s="9" t="str">
        <f>IF(COUNTA(CH14:CH25)=0,"",SUMPRODUCT(CH14:CH25,CE14:CE25))</f>
        <v/>
      </c>
      <c r="CI6" s="9" t="str">
        <f>IF(COUNTA(CI14:CI25)=0,"",SUMPRODUCT(CI14:CI25,CE14:CE25))</f>
        <v/>
      </c>
      <c r="CJ6" s="9">
        <f>IF(COUNTA(CJ14:CJ25)=0,"",SUMPRODUCT(CJ14:CJ25,CE14:CE25))</f>
        <v>65.599999999999994</v>
      </c>
      <c r="CK6" s="29">
        <f>IF(COUNTA(CK14:CK25)=0,"",SUMPRODUCT(CK14:CK25,CE14:CE25))</f>
        <v>83.5</v>
      </c>
      <c r="CL6" s="24"/>
      <c r="CM6" s="24"/>
      <c r="CN6" s="126"/>
      <c r="CO6" s="15" t="s">
        <v>20</v>
      </c>
      <c r="CP6" s="19">
        <f>IF(COUNTA(CP14:CP25)=0,"",SUMPRODUCT(CP14:CP25,CO14:CO25))</f>
        <v>60.273199999999996</v>
      </c>
      <c r="CQ6" s="8">
        <f>(100-CQ13)*(AS6/(100-AS13))</f>
        <v>80.971637145061308</v>
      </c>
      <c r="CR6" s="8">
        <f>(100-CR13)*(AT6/(100-AT13))</f>
        <v>46.347850690303197</v>
      </c>
      <c r="CS6" s="8"/>
      <c r="CT6" s="19">
        <f>IF(COUNTA(CT14:CT25)=0,"",SUMPRODUCT(CT14:CT25,CO14:CO25))</f>
        <v>60.273199999999996</v>
      </c>
      <c r="CU6" s="29" t="str">
        <f>IF(COUNTA(CU14:CU25)=0,"",SUMPRODUCT(CU14:CU25,CO14:CO25))</f>
        <v/>
      </c>
      <c r="CV6" s="24"/>
      <c r="CW6" s="24"/>
      <c r="CX6" s="126"/>
      <c r="CY6" s="15" t="s">
        <v>20</v>
      </c>
      <c r="CZ6" s="9">
        <v>31.56</v>
      </c>
      <c r="DA6" s="9"/>
      <c r="DB6" s="9"/>
      <c r="DC6" s="9"/>
      <c r="DD6" s="9">
        <v>31.56</v>
      </c>
      <c r="DE6" s="29" t="str">
        <f>IF(COUNTA(DE14:DE25)=0,"",SUMPRODUCT(DE14:DE25,CY14:CY25))</f>
        <v/>
      </c>
      <c r="DF6" s="24"/>
      <c r="DG6" s="24"/>
      <c r="DH6" s="126"/>
      <c r="DI6" s="15" t="s">
        <v>20</v>
      </c>
      <c r="DJ6" s="9">
        <v>58.927870451295242</v>
      </c>
      <c r="DK6" s="9"/>
      <c r="DL6" s="9"/>
      <c r="DM6" s="9"/>
      <c r="DN6" s="9">
        <v>53.392800000000001</v>
      </c>
      <c r="DO6" s="29">
        <v>78.772137990470142</v>
      </c>
      <c r="DP6" s="24"/>
      <c r="DQ6" s="24"/>
      <c r="DR6" s="126"/>
      <c r="DS6" s="218" t="s">
        <v>20</v>
      </c>
      <c r="DT6" s="9">
        <f>IF(COUNTA(DT14:DT25)=0,"",SUMPRODUCT(DT14:DT25,DS14:DS25))</f>
        <v>78.332586848033273</v>
      </c>
      <c r="DU6" s="9" t="str">
        <f>IF(COUNTA(DU14:DU25)=0,"",SUMPRODUCT(DU14:DU25,DS14:DS25))</f>
        <v/>
      </c>
      <c r="DV6" s="9" t="str">
        <f>IF(COUNTA(DV14:DV25)=0,"",SUMPRODUCT(DV14:DV25,DS14:DS25))</f>
        <v/>
      </c>
      <c r="DW6" s="9" t="str">
        <f>IF(COUNTA(DW14:DW25)=0,"",SUMPRODUCT(DW14:DW25,DS14:DS25))</f>
        <v/>
      </c>
      <c r="DX6" s="9">
        <f>IF(COUNTA(DX14:DX25)=0,"",SUMPRODUCT(DX14:DX25,DS14:DS25))</f>
        <v>77.598500000000001</v>
      </c>
      <c r="DY6" s="29">
        <f>IF(COUNTA(DY14:DY25)=0,"",SUMPRODUCT(DY14:DY25,DS14:DS25))</f>
        <v>83.482410000000002</v>
      </c>
      <c r="DZ6" s="24"/>
      <c r="EA6" s="24"/>
      <c r="EB6" s="126"/>
      <c r="EC6" s="218" t="s">
        <v>20</v>
      </c>
      <c r="ED6" s="9">
        <f>IF(COUNTA(ED14:ED25)=0,"",SUMPRODUCT(ED14:ED25,EC14:EC25))</f>
        <v>77.639906635545174</v>
      </c>
      <c r="EE6" s="9">
        <f>IF(COUNTA(EE14:EE25)=0,"",SUMPRODUCT(EE14:EE25,EC14:EC25))</f>
        <v>92.8</v>
      </c>
      <c r="EF6" s="9">
        <f>IF(COUNTA(EF14:EF25)=0,"",SUMPRODUCT(EF14:EF25,EC14:EC25))</f>
        <v>69.8</v>
      </c>
      <c r="EG6" s="9">
        <f>IF(COUNTA(EG14:EG25)=0,"",SUMPRODUCT(EG14:EG25,EC14:EC25))</f>
        <v>84</v>
      </c>
      <c r="EH6" s="9">
        <f>IF(COUNTA(EH14:EH25)=0,"",SUMPRODUCT(EH14:EH25,EC14:EC25))</f>
        <v>73.599999999999994</v>
      </c>
      <c r="EI6" s="29">
        <f>IF(COUNTA(EI14:EI25)=0,"",SUMPRODUCT(EI14:EI25,EC14:EC25))</f>
        <v>90.732436472346791</v>
      </c>
      <c r="EJ6" s="24"/>
      <c r="EK6" s="24"/>
      <c r="EL6" s="126"/>
      <c r="EM6" s="218" t="s">
        <v>20</v>
      </c>
      <c r="EN6" s="9">
        <f>IF(COUNTA(EN14:EN25)=0,"",SUMPRODUCT(EN14:EN25,EM14:EM25))</f>
        <v>86.070792606100227</v>
      </c>
      <c r="EO6" s="9" t="str">
        <f>IF(COUNTA(EO14:EO25)=0,"",SUMPRODUCT(EO14:EO25,EM14:EM25))</f>
        <v/>
      </c>
      <c r="EP6" s="9" t="str">
        <f>IF(COUNTA(EP14:EP25)=0,"",SUMPRODUCT(EP14:EP25,EM14:EM25))</f>
        <v/>
      </c>
      <c r="EQ6" s="9" t="str">
        <f>IF(COUNTA(EQ14:EQ25)=0,"",SUMPRODUCT(EQ14:EQ25,EM14:EM25))</f>
        <v/>
      </c>
      <c r="ER6" s="9">
        <f>IF(COUNTA(ER14:ER25)=0,"",SUMPRODUCT(ER14:ER25,EM14:EM25))</f>
        <v>78.304169999999999</v>
      </c>
      <c r="ES6" s="29">
        <f>IF(COUNTA(ES14:ES25)=0,"",SUMPRODUCT(ES14:ES25,EM14:EM25))</f>
        <v>94.335939999999994</v>
      </c>
      <c r="ET6" s="24"/>
      <c r="EU6" s="24"/>
      <c r="EV6" s="126"/>
      <c r="EW6" s="218" t="s">
        <v>20</v>
      </c>
      <c r="EX6" s="9">
        <f>IF(COUNTA(EX14:EX25)=0,"",SUMPRODUCT(EX14:EX25,EW14:EW25))</f>
        <v>87.545042561479832</v>
      </c>
      <c r="EY6" s="9" t="str">
        <f>IF(COUNTA(EY14:EY25)=0,"",SUMPRODUCT(EY14:EY25,EW14:EW25))</f>
        <v/>
      </c>
      <c r="EZ6" s="9" t="str">
        <f>IF(COUNTA(EZ14:EZ25)=0,"",SUMPRODUCT(EZ14:EZ25,EW14:EW25))</f>
        <v/>
      </c>
      <c r="FA6" s="9" t="str">
        <f>IF(COUNTA(FA14:FA25)=0,"",SUMPRODUCT(FA14:FA25,EW14:EW25))</f>
        <v/>
      </c>
      <c r="FB6" s="9">
        <f>IF(COUNTA(FB14:FB25)=0,"",SUMPRODUCT(FB14:FB25,EW14:EW25))</f>
        <v>79.526210000000006</v>
      </c>
      <c r="FC6" s="29">
        <f>IF(COUNTA(FC14:FC25)=0,"",SUMPRODUCT(FC14:FC25,EW14:EW25))</f>
        <v>96.050651208121366</v>
      </c>
      <c r="FD6" s="24"/>
      <c r="FE6" s="24"/>
      <c r="FF6" s="126"/>
      <c r="FG6" s="218" t="s">
        <v>20</v>
      </c>
      <c r="FH6" s="9">
        <f>IF(COUNTA(FH14:FH25)=0,"",SUMPRODUCT(FH14:FH25,FG14:FG25))</f>
        <v>88.131686227712507</v>
      </c>
      <c r="FI6" s="9" t="str">
        <f>IF(COUNTA(FI14:FI25)=0,"",SUMPRODUCT(FI14:FI25,FG14:FG25))</f>
        <v/>
      </c>
      <c r="FJ6" s="9" t="str">
        <f>IF(COUNTA(FJ14:FJ25)=0,"",SUMPRODUCT(FJ14:FJ25,FG14:FG25))</f>
        <v/>
      </c>
      <c r="FK6" s="9" t="str">
        <f>IF(COUNTA(FK14:FK25)=0,"",SUMPRODUCT(FK14:FK25,FG14:FG25))</f>
        <v/>
      </c>
      <c r="FL6" s="9">
        <f>IF(COUNTA(FL14:FL25)=0,"",SUMPRODUCT(FL14:FL25,FG14:FG25))</f>
        <v>80.760000000000005</v>
      </c>
      <c r="FM6" s="29">
        <f>IF(COUNTA(FM14:FM25)=0,"",SUMPRODUCT(FM14:FM25,FG14:FG25))</f>
        <v>95.897869499992083</v>
      </c>
      <c r="FN6" s="24"/>
      <c r="FO6" s="24"/>
      <c r="FP6" s="126"/>
      <c r="FQ6" s="218" t="s">
        <v>20</v>
      </c>
      <c r="FR6" s="9">
        <f>IF(COUNTA(FR14:FR25)=0,"",SUMPRODUCT(FR14:FR25,FQ14:FQ25))</f>
        <v>91.5</v>
      </c>
      <c r="FS6" s="9">
        <f>IF(COUNTA(FS14:FS25)=0,"",SUMPRODUCT(FS14:FS25,FQ14:FQ25))</f>
        <v>85.499999999999986</v>
      </c>
      <c r="FT6" s="9">
        <f>IF(COUNTA(FT14:FT25)=0,"",SUMPRODUCT(FT14:FT25,FQ14:FQ25))</f>
        <v>97.899999999999991</v>
      </c>
      <c r="FU6" s="9" t="str">
        <f>IF(COUNTA(FU14:FU25)=0,"",SUMPRODUCT(FU14:FU25,FQ14:FQ25))</f>
        <v/>
      </c>
      <c r="FV6" s="9" t="str">
        <f>IF(COUNTA(FV14:FV25)=0,"",SUMPRODUCT(FV14:FV25,FQ14:FQ25))</f>
        <v/>
      </c>
      <c r="FW6" s="29" t="str">
        <f>IF(COUNTA(FW14:FW25)=0,"",SUMPRODUCT(FW14:FW25,FQ14:FQ25))</f>
        <v/>
      </c>
      <c r="FX6" s="24"/>
      <c r="FY6" s="24"/>
      <c r="FZ6" s="126"/>
      <c r="GA6" s="218" t="s">
        <v>20</v>
      </c>
      <c r="GB6" s="9">
        <f>IF(COUNTA(GB14:GB25)=0,"",SUMPRODUCT(GB14:GB25,GA14:GA25))</f>
        <v>89.335883641187408</v>
      </c>
      <c r="GC6" s="9" t="str">
        <f>IF(COUNTA(GC14:GC25)=0,"",SUMPRODUCT(GC14:GC25,GA14:GA25))</f>
        <v/>
      </c>
      <c r="GD6" s="9" t="str">
        <f>IF(COUNTA(GD14:GD25)=0,"",SUMPRODUCT(GD14:GD25,GA14:GA25))</f>
        <v/>
      </c>
      <c r="GE6" s="9" t="str">
        <f>IF(COUNTA(GE14:GE25)=0,"",SUMPRODUCT(GE14:GE25,GA14:GA25))</f>
        <v/>
      </c>
      <c r="GF6" s="9">
        <f>IF(COUNTA(GF14:GF25)=0,"",SUMPRODUCT(GF14:GF25,GA14:GA25))</f>
        <v>82.66</v>
      </c>
      <c r="GG6" s="29">
        <f>IF(COUNTA(GG14:GG25)=0,"",SUMPRODUCT(GG14:GG25,GA14:GA25))</f>
        <v>96.309948621234298</v>
      </c>
      <c r="GH6" s="24"/>
      <c r="GI6" s="24"/>
      <c r="GJ6" s="134"/>
      <c r="GT6" s="134"/>
      <c r="HD6" s="134"/>
      <c r="HN6" s="134"/>
      <c r="HX6" s="134"/>
      <c r="IH6" s="134"/>
    </row>
    <row xmlns:x14ac="http://schemas.microsoft.com/office/spreadsheetml/2009/9/ac" r="7" s="4" customFormat="true" x14ac:dyDescent="0.25">
      <c r="A7" s="402" t="str">
        <f ca="true">IF(ISBLANK('Data Summary'!A9),"",'Data Summary'!A9)</f>
        <v>SEN_2012_UIS</v>
      </c>
      <c r="B7" s="126"/>
      <c r="C7" s="103" t="s">
        <v>39</v>
      </c>
      <c r="D7" s="8"/>
      <c r="E7" s="8"/>
      <c r="F7" s="8"/>
      <c r="G7" s="8"/>
      <c r="H7" s="8"/>
      <c r="I7" s="29"/>
      <c r="J7" s="24"/>
      <c r="K7" s="24"/>
      <c r="L7" s="126"/>
      <c r="M7" s="103" t="s">
        <v>39</v>
      </c>
      <c r="N7" s="8"/>
      <c r="O7" s="8"/>
      <c r="P7" s="8"/>
      <c r="Q7" s="8"/>
      <c r="R7" s="8"/>
      <c r="S7" s="29"/>
      <c r="T7" s="24"/>
      <c r="U7" s="24"/>
      <c r="V7" s="126"/>
      <c r="W7" s="46" t="s">
        <v>39</v>
      </c>
      <c r="X7" s="8"/>
      <c r="Y7" s="8"/>
      <c r="Z7" s="8"/>
      <c r="AA7" s="8"/>
      <c r="AB7" s="8"/>
      <c r="AC7" s="29"/>
      <c r="AD7" s="24"/>
      <c r="AE7" s="24"/>
      <c r="AF7" s="126"/>
      <c r="AG7" s="46" t="s">
        <v>39</v>
      </c>
      <c r="AH7" s="8"/>
      <c r="AI7" s="8"/>
      <c r="AJ7" s="8"/>
      <c r="AK7" s="8"/>
      <c r="AL7" s="8"/>
      <c r="AM7" s="29"/>
      <c r="AN7" s="24"/>
      <c r="AO7" s="24"/>
      <c r="AP7" s="126"/>
      <c r="AQ7" s="46" t="s">
        <v>39</v>
      </c>
      <c r="AR7" s="8"/>
      <c r="AS7" s="8"/>
      <c r="AT7" s="8"/>
      <c r="AU7" s="8"/>
      <c r="AV7" s="8"/>
      <c r="AW7" s="29"/>
      <c r="AX7" s="24"/>
      <c r="AY7" s="24"/>
      <c r="AZ7" s="126"/>
      <c r="BA7" s="46" t="s">
        <v>39</v>
      </c>
      <c r="BB7" s="8"/>
      <c r="BC7" s="8"/>
      <c r="BD7" s="8"/>
      <c r="BE7" s="8"/>
      <c r="BF7" s="8"/>
      <c r="BG7" s="29"/>
      <c r="BH7" s="24"/>
      <c r="BI7" s="24"/>
      <c r="BJ7" s="126"/>
      <c r="BK7" s="46" t="s">
        <v>39</v>
      </c>
      <c r="BL7" s="8"/>
      <c r="BM7" s="8"/>
      <c r="BN7" s="8"/>
      <c r="BO7" s="8"/>
      <c r="BP7" s="8"/>
      <c r="BQ7" s="29"/>
      <c r="BR7" s="24"/>
      <c r="BS7" s="24"/>
      <c r="BT7" s="126"/>
      <c r="BU7" s="46" t="s">
        <v>39</v>
      </c>
      <c r="BV7" s="8"/>
      <c r="BW7" s="8"/>
      <c r="BX7" s="8"/>
      <c r="BY7" s="8"/>
      <c r="BZ7" s="8"/>
      <c r="CA7" s="29"/>
      <c r="CB7" s="24"/>
      <c r="CC7" s="24"/>
      <c r="CD7" s="126"/>
      <c r="CE7" s="46" t="s">
        <v>39</v>
      </c>
      <c r="CF7" s="8"/>
      <c r="CG7" s="8"/>
      <c r="CH7" s="8"/>
      <c r="CI7" s="8"/>
      <c r="CJ7" s="8"/>
      <c r="CK7" s="29"/>
      <c r="CL7" s="24"/>
      <c r="CM7" s="24"/>
      <c r="CN7" s="126"/>
      <c r="CO7" s="46" t="s">
        <v>39</v>
      </c>
      <c r="CP7" s="8"/>
      <c r="CQ7" s="8"/>
      <c r="CR7" s="8"/>
      <c r="CS7" s="8"/>
      <c r="CT7" s="8"/>
      <c r="CU7" s="29"/>
      <c r="CV7" s="24"/>
      <c r="CW7" s="24"/>
      <c r="CX7" s="126"/>
      <c r="CY7" s="46" t="s">
        <v>39</v>
      </c>
      <c r="CZ7" s="8"/>
      <c r="DA7" s="8"/>
      <c r="DB7" s="8"/>
      <c r="DC7" s="8"/>
      <c r="DD7" s="8"/>
      <c r="DE7" s="29"/>
      <c r="DF7" s="24"/>
      <c r="DG7" s="24"/>
      <c r="DH7" s="126"/>
      <c r="DI7" s="46" t="s">
        <v>39</v>
      </c>
      <c r="DJ7" s="8"/>
      <c r="DK7" s="8"/>
      <c r="DL7" s="8"/>
      <c r="DM7" s="8"/>
      <c r="DN7" s="8"/>
      <c r="DO7" s="29"/>
      <c r="DP7" s="24"/>
      <c r="DQ7" s="24"/>
      <c r="DR7" s="126"/>
      <c r="DS7" s="219" t="s">
        <v>39</v>
      </c>
      <c r="DT7" s="8"/>
      <c r="DU7" s="8"/>
      <c r="DV7" s="8"/>
      <c r="DW7" s="8"/>
      <c r="DX7" s="8"/>
      <c r="DY7" s="29"/>
      <c r="DZ7" s="24"/>
      <c r="EA7" s="24"/>
      <c r="EB7" s="126"/>
      <c r="EC7" s="219" t="s">
        <v>39</v>
      </c>
      <c r="ED7" s="8"/>
      <c r="EE7" s="8"/>
      <c r="EF7" s="8"/>
      <c r="EG7" s="8"/>
      <c r="EH7" s="8"/>
      <c r="EI7" s="29"/>
      <c r="EJ7" s="24"/>
      <c r="EK7" s="24"/>
      <c r="EL7" s="126"/>
      <c r="EM7" s="219" t="s">
        <v>39</v>
      </c>
      <c r="EN7" s="8"/>
      <c r="EO7" s="8"/>
      <c r="EP7" s="8"/>
      <c r="EQ7" s="8"/>
      <c r="ER7" s="8"/>
      <c r="ES7" s="29"/>
      <c r="ET7" s="24"/>
      <c r="EU7" s="24"/>
      <c r="EV7" s="126"/>
      <c r="EW7" s="219" t="s">
        <v>39</v>
      </c>
      <c r="EX7" s="8"/>
      <c r="EY7" s="8"/>
      <c r="EZ7" s="8"/>
      <c r="FA7" s="8"/>
      <c r="FB7" s="8"/>
      <c r="FC7" s="29"/>
      <c r="FD7" s="24"/>
      <c r="FE7" s="24"/>
      <c r="FF7" s="126"/>
      <c r="FG7" s="219" t="s">
        <v>39</v>
      </c>
      <c r="FH7" s="8"/>
      <c r="FI7" s="8"/>
      <c r="FJ7" s="8"/>
      <c r="FK7" s="8"/>
      <c r="FL7" s="8"/>
      <c r="FM7" s="29"/>
      <c r="FN7" s="24"/>
      <c r="FO7" s="24"/>
      <c r="FP7" s="126" t="s">
        <v>319</v>
      </c>
      <c r="FQ7" s="219" t="s">
        <v>39</v>
      </c>
      <c r="FR7" s="8">
        <v>77.400000000000006</v>
      </c>
      <c r="FS7" s="8">
        <v>77.900000000000006</v>
      </c>
      <c r="FT7" s="8">
        <v>76.900000000000006</v>
      </c>
      <c r="FU7" s="8"/>
      <c r="FV7" s="8"/>
      <c r="FW7" s="29"/>
      <c r="FX7" s="24"/>
      <c r="FY7" s="24"/>
      <c r="FZ7" s="126"/>
      <c r="GA7" s="219" t="s">
        <v>39</v>
      </c>
      <c r="GB7" s="8"/>
      <c r="GC7" s="8"/>
      <c r="GD7" s="8"/>
      <c r="GE7" s="8"/>
      <c r="GF7" s="8"/>
      <c r="GG7" s="29"/>
      <c r="GH7" s="24"/>
      <c r="GI7" s="24"/>
      <c r="GJ7" s="134"/>
      <c r="GT7" s="134"/>
      <c r="HD7" s="134"/>
      <c r="HN7" s="134"/>
      <c r="HX7" s="134"/>
      <c r="IH7" s="134"/>
    </row>
    <row xmlns:x14ac="http://schemas.microsoft.com/office/spreadsheetml/2009/9/ac" r="8" s="4" customFormat="true" ht="15.6" customHeight="true" x14ac:dyDescent="0.25">
      <c r="A8" s="402" t="str">
        <f ca="true">IF(ISBLANK('Data Summary'!A10),"",'Data Summary'!A10)</f>
        <v>SEN_2013_EMIS</v>
      </c>
      <c r="B8" s="126"/>
      <c r="C8" s="103" t="s">
        <v>93</v>
      </c>
      <c r="D8" s="104"/>
      <c r="E8" s="9"/>
      <c r="F8" s="9"/>
      <c r="G8" s="9"/>
      <c r="H8" s="9"/>
      <c r="I8" s="29"/>
      <c r="J8" s="24"/>
      <c r="K8" s="24"/>
      <c r="L8" s="126"/>
      <c r="M8" s="103" t="s">
        <v>93</v>
      </c>
      <c r="N8" s="104"/>
      <c r="O8" s="9"/>
      <c r="P8" s="9"/>
      <c r="Q8" s="9"/>
      <c r="R8" s="9"/>
      <c r="S8" s="29"/>
      <c r="T8" s="24"/>
      <c r="U8" s="24"/>
      <c r="V8" s="126"/>
      <c r="W8" s="46" t="s">
        <v>93</v>
      </c>
      <c r="X8" s="9"/>
      <c r="Y8" s="9"/>
      <c r="Z8" s="9"/>
      <c r="AA8" s="9"/>
      <c r="AB8" s="9"/>
      <c r="AC8" s="29"/>
      <c r="AD8" s="24"/>
      <c r="AE8" s="24"/>
      <c r="AF8" s="126"/>
      <c r="AG8" s="46" t="s">
        <v>93</v>
      </c>
      <c r="AH8" s="9"/>
      <c r="AI8" s="9"/>
      <c r="AJ8" s="9"/>
      <c r="AK8" s="9"/>
      <c r="AL8" s="9"/>
      <c r="AM8" s="29"/>
      <c r="AN8" s="24"/>
      <c r="AO8" s="24"/>
      <c r="AP8" s="126"/>
      <c r="AQ8" s="46" t="s">
        <v>93</v>
      </c>
      <c r="AR8" s="9"/>
      <c r="AS8" s="9"/>
      <c r="AT8" s="9"/>
      <c r="AU8" s="9"/>
      <c r="AV8" s="9"/>
      <c r="AW8" s="29"/>
      <c r="AX8" s="24"/>
      <c r="AY8" s="24"/>
      <c r="AZ8" s="126"/>
      <c r="BA8" s="46" t="s">
        <v>93</v>
      </c>
      <c r="BB8" s="9"/>
      <c r="BC8" s="9"/>
      <c r="BD8" s="9"/>
      <c r="BE8" s="9"/>
      <c r="BF8" s="9"/>
      <c r="BG8" s="29"/>
      <c r="BH8" s="24"/>
      <c r="BI8" s="24"/>
      <c r="BJ8" s="126"/>
      <c r="BK8" s="46" t="s">
        <v>93</v>
      </c>
      <c r="BL8" s="9"/>
      <c r="BM8" s="9"/>
      <c r="BN8" s="9"/>
      <c r="BO8" s="9"/>
      <c r="BP8" s="9"/>
      <c r="BQ8" s="29"/>
      <c r="BR8" s="24"/>
      <c r="BS8" s="24"/>
      <c r="BT8" s="126"/>
      <c r="BU8" s="46" t="s">
        <v>93</v>
      </c>
      <c r="BV8" s="9"/>
      <c r="BW8" s="9"/>
      <c r="BX8" s="9"/>
      <c r="BY8" s="9"/>
      <c r="BZ8" s="9"/>
      <c r="CA8" s="29"/>
      <c r="CB8" s="24"/>
      <c r="CC8" s="24"/>
      <c r="CD8" s="126"/>
      <c r="CE8" s="46" t="s">
        <v>93</v>
      </c>
      <c r="CF8" s="9"/>
      <c r="CG8" s="9"/>
      <c r="CH8" s="9"/>
      <c r="CI8" s="9"/>
      <c r="CJ8" s="9"/>
      <c r="CK8" s="29"/>
      <c r="CL8" s="24"/>
      <c r="CM8" s="24"/>
      <c r="CN8" s="126"/>
      <c r="CO8" s="46" t="s">
        <v>93</v>
      </c>
      <c r="CP8" s="9"/>
      <c r="CQ8" s="9"/>
      <c r="CR8" s="9"/>
      <c r="CS8" s="9"/>
      <c r="CT8" s="9"/>
      <c r="CU8" s="29"/>
      <c r="CV8" s="24"/>
      <c r="CW8" s="24"/>
      <c r="CX8" s="126"/>
      <c r="CY8" s="46" t="s">
        <v>93</v>
      </c>
      <c r="CZ8" s="9"/>
      <c r="DA8" s="9"/>
      <c r="DB8" s="9"/>
      <c r="DC8" s="9"/>
      <c r="DD8" s="9"/>
      <c r="DE8" s="29"/>
      <c r="DF8" s="24"/>
      <c r="DG8" s="24"/>
      <c r="DH8" s="126"/>
      <c r="DI8" s="46" t="s">
        <v>93</v>
      </c>
      <c r="DJ8" s="9"/>
      <c r="DK8" s="9"/>
      <c r="DL8" s="9"/>
      <c r="DM8" s="9"/>
      <c r="DN8" s="9"/>
      <c r="DO8" s="29"/>
      <c r="DP8" s="24"/>
      <c r="DQ8" s="24"/>
      <c r="DR8" s="126"/>
      <c r="DS8" s="219" t="s">
        <v>93</v>
      </c>
      <c r="DT8" s="9"/>
      <c r="DU8" s="9"/>
      <c r="DV8" s="9"/>
      <c r="DW8" s="9"/>
      <c r="DX8" s="9"/>
      <c r="DY8" s="29"/>
      <c r="DZ8" s="24"/>
      <c r="EA8" s="24"/>
      <c r="EB8" s="126"/>
      <c r="EC8" s="219" t="s">
        <v>93</v>
      </c>
      <c r="ED8" s="9"/>
      <c r="EE8" s="9"/>
      <c r="EF8" s="9"/>
      <c r="EG8" s="9"/>
      <c r="EH8" s="9"/>
      <c r="EI8" s="29"/>
      <c r="EJ8" s="24"/>
      <c r="EK8" s="24"/>
      <c r="EL8" s="126"/>
      <c r="EM8" s="219" t="s">
        <v>93</v>
      </c>
      <c r="EN8" s="9"/>
      <c r="EO8" s="9"/>
      <c r="EP8" s="9"/>
      <c r="EQ8" s="9"/>
      <c r="ER8" s="9"/>
      <c r="ES8" s="29"/>
      <c r="ET8" s="24"/>
      <c r="EU8" s="24"/>
      <c r="EV8" s="126"/>
      <c r="EW8" s="219" t="s">
        <v>93</v>
      </c>
      <c r="EX8" s="9"/>
      <c r="EY8" s="9"/>
      <c r="EZ8" s="9"/>
      <c r="FA8" s="9"/>
      <c r="FB8" s="9"/>
      <c r="FC8" s="29"/>
      <c r="FD8" s="24"/>
      <c r="FE8" s="24"/>
      <c r="FF8" s="126"/>
      <c r="FG8" s="219" t="s">
        <v>93</v>
      </c>
      <c r="FH8" s="9"/>
      <c r="FI8" s="9"/>
      <c r="FJ8" s="9"/>
      <c r="FK8" s="9"/>
      <c r="FL8" s="9"/>
      <c r="FM8" s="29"/>
      <c r="FN8" s="24"/>
      <c r="FO8" s="24"/>
      <c r="FP8" s="126" t="s">
        <v>320</v>
      </c>
      <c r="FQ8" s="219" t="s">
        <v>93</v>
      </c>
      <c r="FR8" s="9">
        <v>84.4</v>
      </c>
      <c r="FS8" s="9">
        <v>75.099999999999994</v>
      </c>
      <c r="FT8" s="9">
        <v>93.9</v>
      </c>
      <c r="FU8" s="9"/>
      <c r="FV8" s="9"/>
      <c r="FW8" s="29"/>
      <c r="FX8" s="24"/>
      <c r="FY8" s="24"/>
      <c r="FZ8" s="126"/>
      <c r="GA8" s="219" t="s">
        <v>93</v>
      </c>
      <c r="GB8" s="9"/>
      <c r="GC8" s="9"/>
      <c r="GD8" s="9"/>
      <c r="GE8" s="9"/>
      <c r="GF8" s="9"/>
      <c r="GG8" s="29"/>
      <c r="GH8" s="24"/>
      <c r="GI8" s="24"/>
      <c r="GJ8" s="134"/>
      <c r="GT8" s="134"/>
      <c r="HD8" s="134"/>
      <c r="HN8" s="134"/>
      <c r="HX8" s="134"/>
      <c r="IH8" s="134"/>
    </row>
    <row xmlns:x14ac="http://schemas.microsoft.com/office/spreadsheetml/2009/9/ac" r="9" s="4" customFormat="true" x14ac:dyDescent="0.25">
      <c r="A9" s="402" t="str">
        <f ca="true">IF(ISBLANK('Data Summary'!A11),"",'Data Summary'!A11)</f>
        <v>SEN_2013_UIS</v>
      </c>
      <c r="B9" s="126"/>
      <c r="C9" s="65" t="s">
        <v>154</v>
      </c>
      <c r="D9" s="105"/>
      <c r="E9" s="7"/>
      <c r="F9" s="7"/>
      <c r="G9" s="7"/>
      <c r="H9" s="7"/>
      <c r="I9" s="26"/>
      <c r="J9" s="24"/>
      <c r="K9" s="24"/>
      <c r="L9" s="126"/>
      <c r="M9" s="65" t="s">
        <v>154</v>
      </c>
      <c r="N9" s="105"/>
      <c r="O9" s="7"/>
      <c r="P9" s="7"/>
      <c r="Q9" s="7"/>
      <c r="R9" s="7"/>
      <c r="S9" s="26"/>
      <c r="T9" s="24"/>
      <c r="U9" s="24"/>
      <c r="V9" s="126"/>
      <c r="W9" s="65" t="s">
        <v>154</v>
      </c>
      <c r="X9" s="8"/>
      <c r="Y9" s="8"/>
      <c r="Z9" s="8"/>
      <c r="AA9" s="8"/>
      <c r="AB9" s="8"/>
      <c r="AC9" s="26"/>
      <c r="AD9" s="24"/>
      <c r="AE9" s="24"/>
      <c r="AF9" s="126"/>
      <c r="AG9" s="65" t="s">
        <v>154</v>
      </c>
      <c r="AH9" s="8"/>
      <c r="AI9" s="8"/>
      <c r="AJ9" s="8"/>
      <c r="AK9" s="8"/>
      <c r="AL9" s="8"/>
      <c r="AM9" s="26"/>
      <c r="AN9" s="24"/>
      <c r="AO9" s="24"/>
      <c r="AP9" s="126"/>
      <c r="AQ9" s="65" t="s">
        <v>154</v>
      </c>
      <c r="AR9" s="8"/>
      <c r="AS9" s="8"/>
      <c r="AT9" s="8"/>
      <c r="AU9" s="8"/>
      <c r="AV9" s="8"/>
      <c r="AW9" s="26"/>
      <c r="AX9" s="24"/>
      <c r="AY9" s="24"/>
      <c r="AZ9" s="126"/>
      <c r="BA9" s="65" t="s">
        <v>154</v>
      </c>
      <c r="BB9" s="8"/>
      <c r="BC9" s="8"/>
      <c r="BD9" s="8"/>
      <c r="BE9" s="8"/>
      <c r="BF9" s="8"/>
      <c r="BG9" s="26"/>
      <c r="BH9" s="24"/>
      <c r="BI9" s="24"/>
      <c r="BJ9" s="126"/>
      <c r="BK9" s="65" t="s">
        <v>154</v>
      </c>
      <c r="BL9" s="8"/>
      <c r="BM9" s="8"/>
      <c r="BN9" s="8"/>
      <c r="BO9" s="8"/>
      <c r="BP9" s="8"/>
      <c r="BQ9" s="26"/>
      <c r="BR9" s="24"/>
      <c r="BS9" s="24"/>
      <c r="BT9" s="126"/>
      <c r="BU9" s="65" t="s">
        <v>154</v>
      </c>
      <c r="BV9" s="8"/>
      <c r="BW9" s="7"/>
      <c r="BX9" s="7"/>
      <c r="BY9" s="7"/>
      <c r="BZ9" s="7"/>
      <c r="CA9" s="26"/>
      <c r="CB9" s="24"/>
      <c r="CC9" s="24"/>
      <c r="CD9" s="126"/>
      <c r="CE9" s="65" t="s">
        <v>154</v>
      </c>
      <c r="CF9" s="8"/>
      <c r="CG9" s="7"/>
      <c r="CH9" s="7"/>
      <c r="CI9" s="7"/>
      <c r="CJ9" s="7"/>
      <c r="CK9" s="26"/>
      <c r="CL9" s="24"/>
      <c r="CM9" s="24"/>
      <c r="CN9" s="126"/>
      <c r="CO9" s="65" t="s">
        <v>154</v>
      </c>
      <c r="CP9" s="45"/>
      <c r="CQ9" s="8"/>
      <c r="CR9" s="8"/>
      <c r="CS9" s="8"/>
      <c r="CT9" s="8"/>
      <c r="CU9" s="26"/>
      <c r="CV9" s="24"/>
      <c r="CW9" s="24"/>
      <c r="CX9" s="126"/>
      <c r="CY9" s="65" t="s">
        <v>154</v>
      </c>
      <c r="CZ9" s="45"/>
      <c r="DA9" s="8"/>
      <c r="DB9" s="8"/>
      <c r="DC9" s="8"/>
      <c r="DD9" s="8"/>
      <c r="DE9" s="26"/>
      <c r="DF9" s="24"/>
      <c r="DG9" s="24"/>
      <c r="DH9" s="126"/>
      <c r="DI9" s="65" t="s">
        <v>154</v>
      </c>
      <c r="DJ9" s="45"/>
      <c r="DK9" s="8"/>
      <c r="DL9" s="8"/>
      <c r="DM9" s="8"/>
      <c r="DN9" s="8"/>
      <c r="DO9" s="26"/>
      <c r="DP9" s="24"/>
      <c r="DQ9" s="24"/>
      <c r="DR9" s="126"/>
      <c r="DS9" s="220" t="s">
        <v>154</v>
      </c>
      <c r="DT9" s="45"/>
      <c r="DU9" s="8"/>
      <c r="DV9" s="8"/>
      <c r="DW9" s="8"/>
      <c r="DX9" s="8"/>
      <c r="DY9" s="26"/>
      <c r="DZ9" s="24"/>
      <c r="EA9" s="24"/>
      <c r="EB9" s="126"/>
      <c r="EC9" s="220" t="s">
        <v>154</v>
      </c>
      <c r="ED9" s="45"/>
      <c r="EE9" s="8"/>
      <c r="EF9" s="8"/>
      <c r="EG9" s="8"/>
      <c r="EH9" s="8"/>
      <c r="EI9" s="26"/>
      <c r="EJ9" s="24"/>
      <c r="EK9" s="24"/>
      <c r="EL9" s="126"/>
      <c r="EM9" s="220" t="s">
        <v>154</v>
      </c>
      <c r="EN9" s="45"/>
      <c r="EO9" s="8"/>
      <c r="EP9" s="8"/>
      <c r="EQ9" s="8"/>
      <c r="ER9" s="8"/>
      <c r="ES9" s="26"/>
      <c r="ET9" s="24"/>
      <c r="EU9" s="24"/>
      <c r="EV9" s="126"/>
      <c r="EW9" s="220" t="s">
        <v>154</v>
      </c>
      <c r="EX9" s="45"/>
      <c r="EY9" s="8"/>
      <c r="EZ9" s="8"/>
      <c r="FA9" s="8"/>
      <c r="FB9" s="8"/>
      <c r="FC9" s="26"/>
      <c r="FD9" s="24"/>
      <c r="FE9" s="24"/>
      <c r="FF9" s="126"/>
      <c r="FG9" s="220" t="s">
        <v>154</v>
      </c>
      <c r="FH9" s="45"/>
      <c r="FI9" s="8"/>
      <c r="FJ9" s="8"/>
      <c r="FK9" s="8"/>
      <c r="FL9" s="8"/>
      <c r="FM9" s="26"/>
      <c r="FN9" s="24"/>
      <c r="FO9" s="24"/>
      <c r="FP9" s="126"/>
      <c r="FQ9" s="220" t="s">
        <v>154</v>
      </c>
      <c r="FR9" s="45">
        <v>72.786228160328889</v>
      </c>
      <c r="FS9" s="8">
        <v>69.962710084033603</v>
      </c>
      <c r="FT9" s="8">
        <v>75.739537223340037</v>
      </c>
      <c r="FU9" s="8"/>
      <c r="FV9" s="8"/>
      <c r="FW9" s="26"/>
      <c r="FX9" s="24"/>
      <c r="FY9" s="24"/>
      <c r="FZ9" s="126"/>
      <c r="GA9" s="220" t="s">
        <v>154</v>
      </c>
      <c r="GB9" s="45"/>
      <c r="GC9" s="8"/>
      <c r="GD9" s="8"/>
      <c r="GE9" s="8"/>
      <c r="GF9" s="8"/>
      <c r="GG9" s="26"/>
      <c r="GH9" s="24"/>
      <c r="GI9" s="24"/>
      <c r="GJ9" s="134"/>
      <c r="GT9" s="134"/>
      <c r="HD9" s="134"/>
      <c r="HN9" s="134"/>
      <c r="HX9" s="134"/>
      <c r="IH9" s="134"/>
    </row>
    <row xmlns:x14ac="http://schemas.microsoft.com/office/spreadsheetml/2009/9/ac" r="10" s="4" customFormat="true" ht="15.6" customHeight="true" x14ac:dyDescent="0.25">
      <c r="A10" s="402" t="str">
        <f ca="true">IF(ISBLANK('Data Summary'!A12),"",'Data Summary'!A12)</f>
        <v>SEN_2014_UIS</v>
      </c>
      <c r="B10" s="126"/>
      <c r="C10" s="65" t="s">
        <v>94</v>
      </c>
      <c r="D10" s="106"/>
      <c r="E10" s="7"/>
      <c r="F10" s="7"/>
      <c r="G10" s="7"/>
      <c r="H10" s="7"/>
      <c r="I10" s="26"/>
      <c r="J10" s="24"/>
      <c r="K10" s="24"/>
      <c r="L10" s="126"/>
      <c r="M10" s="65" t="s">
        <v>94</v>
      </c>
      <c r="N10" s="106"/>
      <c r="O10" s="7"/>
      <c r="P10" s="7"/>
      <c r="Q10" s="7"/>
      <c r="R10" s="7"/>
      <c r="S10" s="26"/>
      <c r="T10" s="24"/>
      <c r="U10" s="24"/>
      <c r="V10" s="126"/>
      <c r="W10" s="65" t="s">
        <v>94</v>
      </c>
      <c r="X10" s="19"/>
      <c r="Y10" s="7"/>
      <c r="Z10" s="7"/>
      <c r="AA10" s="7"/>
      <c r="AB10" s="7"/>
      <c r="AC10" s="26"/>
      <c r="AD10" s="24"/>
      <c r="AE10" s="24"/>
      <c r="AF10" s="126"/>
      <c r="AG10" s="65" t="s">
        <v>94</v>
      </c>
      <c r="AH10" s="19"/>
      <c r="AI10" s="7"/>
      <c r="AJ10" s="7"/>
      <c r="AK10" s="7"/>
      <c r="AL10" s="7"/>
      <c r="AM10" s="26"/>
      <c r="AN10" s="24"/>
      <c r="AO10" s="24"/>
      <c r="AP10" s="126"/>
      <c r="AQ10" s="65" t="s">
        <v>94</v>
      </c>
      <c r="AR10" s="19"/>
      <c r="AS10" s="7"/>
      <c r="AT10" s="7"/>
      <c r="AU10" s="7"/>
      <c r="AV10" s="7"/>
      <c r="AW10" s="26"/>
      <c r="AX10" s="24"/>
      <c r="AY10" s="24"/>
      <c r="AZ10" s="126"/>
      <c r="BA10" s="65" t="s">
        <v>94</v>
      </c>
      <c r="BB10" s="19"/>
      <c r="BC10" s="7"/>
      <c r="BD10" s="7"/>
      <c r="BE10" s="7"/>
      <c r="BF10" s="7"/>
      <c r="BG10" s="26"/>
      <c r="BH10" s="24"/>
      <c r="BI10" s="24"/>
      <c r="BJ10" s="126"/>
      <c r="BK10" s="65" t="s">
        <v>94</v>
      </c>
      <c r="BL10" s="19"/>
      <c r="BM10" s="7"/>
      <c r="BN10" s="7"/>
      <c r="BO10" s="7"/>
      <c r="BP10" s="7"/>
      <c r="BQ10" s="26"/>
      <c r="BR10" s="24"/>
      <c r="BS10" s="24"/>
      <c r="BT10" s="126"/>
      <c r="BU10" s="65" t="s">
        <v>94</v>
      </c>
      <c r="BV10" s="19"/>
      <c r="BW10" s="7"/>
      <c r="BX10" s="7"/>
      <c r="BY10" s="7"/>
      <c r="BZ10" s="7"/>
      <c r="CA10" s="26"/>
      <c r="CB10" s="24"/>
      <c r="CC10" s="24"/>
      <c r="CD10" s="126"/>
      <c r="CE10" s="65" t="s">
        <v>94</v>
      </c>
      <c r="CF10" s="19"/>
      <c r="CG10" s="7"/>
      <c r="CH10" s="7"/>
      <c r="CI10" s="7"/>
      <c r="CJ10" s="7"/>
      <c r="CK10" s="26"/>
      <c r="CL10" s="24"/>
      <c r="CM10" s="24"/>
      <c r="CN10" s="126"/>
      <c r="CO10" s="65" t="s">
        <v>94</v>
      </c>
      <c r="CP10" s="19"/>
      <c r="CQ10" s="7"/>
      <c r="CR10" s="7"/>
      <c r="CS10" s="7"/>
      <c r="CT10" s="7"/>
      <c r="CU10" s="26"/>
      <c r="CV10" s="24"/>
      <c r="CW10" s="24"/>
      <c r="CX10" s="126"/>
      <c r="CY10" s="65" t="s">
        <v>94</v>
      </c>
      <c r="CZ10" s="19"/>
      <c r="DA10" s="7"/>
      <c r="DB10" s="7"/>
      <c r="DC10" s="7"/>
      <c r="DD10" s="7"/>
      <c r="DE10" s="26"/>
      <c r="DF10" s="24"/>
      <c r="DG10" s="24"/>
      <c r="DH10" s="126"/>
      <c r="DI10" s="65" t="s">
        <v>94</v>
      </c>
      <c r="DJ10" s="19"/>
      <c r="DK10" s="7"/>
      <c r="DL10" s="7"/>
      <c r="DM10" s="7"/>
      <c r="DN10" s="7"/>
      <c r="DO10" s="26"/>
      <c r="DP10" s="24"/>
      <c r="DQ10" s="24"/>
      <c r="DR10" s="126"/>
      <c r="DS10" s="220" t="s">
        <v>94</v>
      </c>
      <c r="DT10" s="221"/>
      <c r="DU10" s="222"/>
      <c r="DV10" s="222"/>
      <c r="DW10" s="222"/>
      <c r="DX10" s="222"/>
      <c r="DY10" s="26"/>
      <c r="DZ10" s="24"/>
      <c r="EA10" s="24"/>
      <c r="EB10" s="126"/>
      <c r="EC10" s="220" t="s">
        <v>94</v>
      </c>
      <c r="ED10" s="221"/>
      <c r="EE10" s="222"/>
      <c r="EF10" s="222"/>
      <c r="EG10" s="222"/>
      <c r="EH10" s="222"/>
      <c r="EI10" s="26"/>
      <c r="EJ10" s="24"/>
      <c r="EK10" s="24"/>
      <c r="EL10" s="126"/>
      <c r="EM10" s="220" t="s">
        <v>94</v>
      </c>
      <c r="EN10" s="221"/>
      <c r="EO10" s="222"/>
      <c r="EP10" s="222"/>
      <c r="EQ10" s="222"/>
      <c r="ER10" s="222"/>
      <c r="ES10" s="26"/>
      <c r="ET10" s="24"/>
      <c r="EU10" s="24"/>
      <c r="EV10" s="126"/>
      <c r="EW10" s="220" t="s">
        <v>94</v>
      </c>
      <c r="EX10" s="221"/>
      <c r="EY10" s="222"/>
      <c r="EZ10" s="222"/>
      <c r="FA10" s="222"/>
      <c r="FB10" s="222"/>
      <c r="FC10" s="26"/>
      <c r="FD10" s="24"/>
      <c r="FE10" s="24"/>
      <c r="FF10" s="126"/>
      <c r="FG10" s="220" t="s">
        <v>94</v>
      </c>
      <c r="FH10" s="221"/>
      <c r="FI10" s="222"/>
      <c r="FJ10" s="222"/>
      <c r="FK10" s="222"/>
      <c r="FL10" s="222"/>
      <c r="FM10" s="26"/>
      <c r="FN10" s="24"/>
      <c r="FO10" s="24"/>
      <c r="FP10" s="126"/>
      <c r="FQ10" s="220" t="s">
        <v>94</v>
      </c>
      <c r="FR10" s="221">
        <v>77.225999999999999</v>
      </c>
      <c r="FS10" s="222">
        <v>64.210499999999982</v>
      </c>
      <c r="FT10" s="222">
        <v>91.928100000000001</v>
      </c>
      <c r="FU10" s="222"/>
      <c r="FV10" s="222"/>
      <c r="FW10" s="26"/>
      <c r="FX10" s="24"/>
      <c r="FY10" s="24"/>
      <c r="FZ10" s="126"/>
      <c r="GA10" s="220" t="s">
        <v>94</v>
      </c>
      <c r="GB10" s="221"/>
      <c r="GC10" s="222"/>
      <c r="GD10" s="222"/>
      <c r="GE10" s="222"/>
      <c r="GF10" s="222"/>
      <c r="GG10" s="26"/>
      <c r="GH10" s="24"/>
      <c r="GI10" s="24"/>
      <c r="GJ10" s="134"/>
      <c r="GT10" s="134"/>
      <c r="HD10" s="134"/>
      <c r="HN10" s="134"/>
      <c r="HX10" s="134"/>
      <c r="IH10" s="134"/>
    </row>
    <row xmlns:x14ac="http://schemas.microsoft.com/office/spreadsheetml/2009/9/ac" r="11" s="4" customFormat="true" ht="15.6" customHeight="true" x14ac:dyDescent="0.25">
      <c r="A11" s="402" t="str">
        <f ca="true">IF(ISBLANK('Data Summary'!A13),"",'Data Summary'!A13)</f>
        <v>SEN_2015_EMIS</v>
      </c>
      <c r="B11" s="126"/>
      <c r="C11" s="65" t="s">
        <v>95</v>
      </c>
      <c r="D11" s="106"/>
      <c r="E11" s="7"/>
      <c r="F11" s="7"/>
      <c r="G11" s="7"/>
      <c r="H11" s="7"/>
      <c r="I11" s="26"/>
      <c r="J11" s="24"/>
      <c r="K11" s="24"/>
      <c r="L11" s="126"/>
      <c r="M11" s="65" t="s">
        <v>95</v>
      </c>
      <c r="N11" s="106"/>
      <c r="O11" s="7"/>
      <c r="P11" s="7"/>
      <c r="Q11" s="7"/>
      <c r="R11" s="7"/>
      <c r="S11" s="26"/>
      <c r="T11" s="24"/>
      <c r="U11" s="24"/>
      <c r="V11" s="126"/>
      <c r="W11" s="65" t="s">
        <v>95</v>
      </c>
      <c r="X11" s="19"/>
      <c r="Y11" s="7"/>
      <c r="Z11" s="7"/>
      <c r="AA11" s="7"/>
      <c r="AB11" s="7"/>
      <c r="AC11" s="26"/>
      <c r="AD11" s="24"/>
      <c r="AE11" s="24"/>
      <c r="AF11" s="126"/>
      <c r="AG11" s="65" t="s">
        <v>95</v>
      </c>
      <c r="AH11" s="19"/>
      <c r="AI11" s="7"/>
      <c r="AJ11" s="7"/>
      <c r="AK11" s="7"/>
      <c r="AL11" s="7"/>
      <c r="AM11" s="26"/>
      <c r="AN11" s="24"/>
      <c r="AO11" s="24"/>
      <c r="AP11" s="126"/>
      <c r="AQ11" s="65" t="s">
        <v>95</v>
      </c>
      <c r="AR11" s="19"/>
      <c r="AS11" s="7"/>
      <c r="AT11" s="7"/>
      <c r="AU11" s="7"/>
      <c r="AV11" s="7"/>
      <c r="AW11" s="26"/>
      <c r="AX11" s="24"/>
      <c r="AY11" s="24"/>
      <c r="AZ11" s="126"/>
      <c r="BA11" s="65" t="s">
        <v>95</v>
      </c>
      <c r="BB11" s="19"/>
      <c r="BC11" s="7"/>
      <c r="BD11" s="7"/>
      <c r="BE11" s="7"/>
      <c r="BF11" s="7"/>
      <c r="BG11" s="26"/>
      <c r="BH11" s="24"/>
      <c r="BI11" s="24"/>
      <c r="BJ11" s="126"/>
      <c r="BK11" s="65" t="s">
        <v>95</v>
      </c>
      <c r="BL11" s="19"/>
      <c r="BM11" s="7"/>
      <c r="BN11" s="7"/>
      <c r="BO11" s="7"/>
      <c r="BP11" s="7"/>
      <c r="BQ11" s="26"/>
      <c r="BR11" s="24"/>
      <c r="BS11" s="24"/>
      <c r="BT11" s="126"/>
      <c r="BU11" s="65" t="s">
        <v>95</v>
      </c>
      <c r="BV11" s="19"/>
      <c r="BW11" s="7"/>
      <c r="BX11" s="7"/>
      <c r="BY11" s="7"/>
      <c r="BZ11" s="7"/>
      <c r="CA11" s="26"/>
      <c r="CB11" s="24"/>
      <c r="CC11" s="24"/>
      <c r="CD11" s="126"/>
      <c r="CE11" s="65" t="s">
        <v>95</v>
      </c>
      <c r="CF11" s="19"/>
      <c r="CG11" s="7"/>
      <c r="CH11" s="7"/>
      <c r="CI11" s="7"/>
      <c r="CJ11" s="7"/>
      <c r="CK11" s="26"/>
      <c r="CL11" s="24"/>
      <c r="CM11" s="24"/>
      <c r="CN11" s="126"/>
      <c r="CO11" s="65" t="s">
        <v>95</v>
      </c>
      <c r="CP11" s="19"/>
      <c r="CQ11" s="7"/>
      <c r="CR11" s="7"/>
      <c r="CS11" s="7"/>
      <c r="CT11" s="7"/>
      <c r="CU11" s="26"/>
      <c r="CV11" s="24"/>
      <c r="CW11" s="24"/>
      <c r="CX11" s="126"/>
      <c r="CY11" s="65" t="s">
        <v>95</v>
      </c>
      <c r="CZ11" s="19"/>
      <c r="DA11" s="7"/>
      <c r="DB11" s="7"/>
      <c r="DC11" s="7"/>
      <c r="DD11" s="7"/>
      <c r="DE11" s="26"/>
      <c r="DF11" s="24"/>
      <c r="DG11" s="24"/>
      <c r="DH11" s="126"/>
      <c r="DI11" s="65" t="s">
        <v>95</v>
      </c>
      <c r="DJ11" s="19"/>
      <c r="DK11" s="7"/>
      <c r="DL11" s="7"/>
      <c r="DM11" s="7"/>
      <c r="DN11" s="7"/>
      <c r="DO11" s="26"/>
      <c r="DP11" s="24"/>
      <c r="DQ11" s="24"/>
      <c r="DR11" s="126"/>
      <c r="DS11" s="220" t="s">
        <v>95</v>
      </c>
      <c r="DT11" s="221"/>
      <c r="DU11" s="222"/>
      <c r="DV11" s="222"/>
      <c r="DW11" s="222"/>
      <c r="DX11" s="222"/>
      <c r="DY11" s="26"/>
      <c r="DZ11" s="24"/>
      <c r="EA11" s="24"/>
      <c r="EB11" s="126"/>
      <c r="EC11" s="220" t="s">
        <v>95</v>
      </c>
      <c r="ED11" s="221"/>
      <c r="EE11" s="222"/>
      <c r="EF11" s="222"/>
      <c r="EG11" s="222"/>
      <c r="EH11" s="222"/>
      <c r="EI11" s="26"/>
      <c r="EJ11" s="24"/>
      <c r="EK11" s="24"/>
      <c r="EL11" s="126"/>
      <c r="EM11" s="220" t="s">
        <v>95</v>
      </c>
      <c r="EN11" s="221"/>
      <c r="EO11" s="222"/>
      <c r="EP11" s="222"/>
      <c r="EQ11" s="222"/>
      <c r="ER11" s="222"/>
      <c r="ES11" s="26"/>
      <c r="ET11" s="24"/>
      <c r="EU11" s="24"/>
      <c r="EV11" s="126"/>
      <c r="EW11" s="220" t="s">
        <v>95</v>
      </c>
      <c r="EX11" s="221"/>
      <c r="EY11" s="222"/>
      <c r="EZ11" s="222"/>
      <c r="FA11" s="222"/>
      <c r="FB11" s="222"/>
      <c r="FC11" s="26"/>
      <c r="FD11" s="24"/>
      <c r="FE11" s="24"/>
      <c r="FF11" s="126"/>
      <c r="FG11" s="220" t="s">
        <v>95</v>
      </c>
      <c r="FH11" s="221"/>
      <c r="FI11" s="222"/>
      <c r="FJ11" s="222"/>
      <c r="FK11" s="222"/>
      <c r="FL11" s="222"/>
      <c r="FM11" s="26"/>
      <c r="FN11" s="24"/>
      <c r="FO11" s="24"/>
      <c r="FP11" s="126"/>
      <c r="FQ11" s="220" t="s">
        <v>95</v>
      </c>
      <c r="FR11" s="221">
        <v>61.431576567317578</v>
      </c>
      <c r="FS11" s="222">
        <v>52.541995273109237</v>
      </c>
      <c r="FT11" s="222">
        <v>71.1194254527163</v>
      </c>
      <c r="FU11" s="222"/>
      <c r="FV11" s="222"/>
      <c r="FW11" s="26"/>
      <c r="FX11" s="24"/>
      <c r="FY11" s="24"/>
      <c r="FZ11" s="126"/>
      <c r="GA11" s="220" t="s">
        <v>95</v>
      </c>
      <c r="GB11" s="221"/>
      <c r="GC11" s="222"/>
      <c r="GD11" s="222"/>
      <c r="GE11" s="222"/>
      <c r="GF11" s="222"/>
      <c r="GG11" s="26"/>
      <c r="GH11" s="24"/>
      <c r="GI11" s="24"/>
      <c r="GJ11" s="134"/>
      <c r="GT11" s="134"/>
      <c r="HD11" s="134"/>
      <c r="HN11" s="134"/>
      <c r="HX11" s="134"/>
      <c r="IH11" s="134"/>
    </row>
    <row xmlns:x14ac="http://schemas.microsoft.com/office/spreadsheetml/2009/9/ac" r="12" s="279" customFormat="true" ht="18" customHeight="true" x14ac:dyDescent="0.2">
      <c r="A12" s="402" t="str">
        <f ca="true">IF(ISBLANK('Data Summary'!A14),"",'Data Summary'!A14)</f>
        <v>SEN_2015_UIS</v>
      </c>
      <c r="B12" s="273" t="s">
        <v>56</v>
      </c>
      <c r="C12" s="274" t="s">
        <v>28</v>
      </c>
      <c r="D12" s="275"/>
      <c r="E12" s="275"/>
      <c r="F12" s="275"/>
      <c r="G12" s="275"/>
      <c r="H12" s="275"/>
      <c r="I12" s="276"/>
      <c r="J12" s="270"/>
      <c r="K12" s="270"/>
      <c r="L12" s="273" t="s">
        <v>56</v>
      </c>
      <c r="M12" s="274" t="s">
        <v>28</v>
      </c>
      <c r="N12" s="275"/>
      <c r="O12" s="275"/>
      <c r="P12" s="275"/>
      <c r="Q12" s="275"/>
      <c r="R12" s="275"/>
      <c r="S12" s="276"/>
      <c r="T12" s="270"/>
      <c r="U12" s="270"/>
      <c r="V12" s="273" t="s">
        <v>56</v>
      </c>
      <c r="W12" s="274" t="s">
        <v>28</v>
      </c>
      <c r="X12" s="275"/>
      <c r="Y12" s="275"/>
      <c r="Z12" s="275"/>
      <c r="AA12" s="275"/>
      <c r="AB12" s="275"/>
      <c r="AC12" s="276"/>
      <c r="AD12" s="270"/>
      <c r="AE12" s="270"/>
      <c r="AF12" s="273" t="s">
        <v>56</v>
      </c>
      <c r="AG12" s="274" t="s">
        <v>28</v>
      </c>
      <c r="AH12" s="275"/>
      <c r="AI12" s="275"/>
      <c r="AJ12" s="275"/>
      <c r="AK12" s="275"/>
      <c r="AL12" s="275"/>
      <c r="AM12" s="276"/>
      <c r="AN12" s="270"/>
      <c r="AO12" s="270"/>
      <c r="AP12" s="273" t="s">
        <v>56</v>
      </c>
      <c r="AQ12" s="274" t="s">
        <v>28</v>
      </c>
      <c r="AR12" s="275"/>
      <c r="AS12" s="275"/>
      <c r="AT12" s="275"/>
      <c r="AU12" s="275"/>
      <c r="AV12" s="275"/>
      <c r="AW12" s="276"/>
      <c r="AX12" s="270"/>
      <c r="AY12" s="270"/>
      <c r="AZ12" s="273" t="s">
        <v>56</v>
      </c>
      <c r="BA12" s="274" t="s">
        <v>28</v>
      </c>
      <c r="BB12" s="275"/>
      <c r="BC12" s="275"/>
      <c r="BD12" s="275"/>
      <c r="BE12" s="275"/>
      <c r="BF12" s="275"/>
      <c r="BG12" s="276"/>
      <c r="BH12" s="270"/>
      <c r="BI12" s="270"/>
      <c r="BJ12" s="273" t="s">
        <v>56</v>
      </c>
      <c r="BK12" s="274" t="s">
        <v>28</v>
      </c>
      <c r="BL12" s="275"/>
      <c r="BM12" s="275"/>
      <c r="BN12" s="275"/>
      <c r="BO12" s="275"/>
      <c r="BP12" s="275"/>
      <c r="BQ12" s="276"/>
      <c r="BR12" s="270"/>
      <c r="BS12" s="270"/>
      <c r="BT12" s="273" t="s">
        <v>56</v>
      </c>
      <c r="BU12" s="274" t="s">
        <v>28</v>
      </c>
      <c r="BV12" s="275"/>
      <c r="BW12" s="275"/>
      <c r="BX12" s="275"/>
      <c r="BY12" s="275"/>
      <c r="BZ12" s="275"/>
      <c r="CA12" s="276"/>
      <c r="CB12" s="270"/>
      <c r="CC12" s="270"/>
      <c r="CD12" s="273" t="s">
        <v>56</v>
      </c>
      <c r="CE12" s="274" t="s">
        <v>28</v>
      </c>
      <c r="CF12" s="275"/>
      <c r="CG12" s="275"/>
      <c r="CH12" s="275"/>
      <c r="CI12" s="275"/>
      <c r="CJ12" s="275"/>
      <c r="CK12" s="276"/>
      <c r="CL12" s="270"/>
      <c r="CM12" s="270"/>
      <c r="CN12" s="273" t="s">
        <v>56</v>
      </c>
      <c r="CO12" s="274" t="s">
        <v>28</v>
      </c>
      <c r="CP12" s="275"/>
      <c r="CQ12" s="275"/>
      <c r="CR12" s="275"/>
      <c r="CS12" s="275"/>
      <c r="CT12" s="275"/>
      <c r="CU12" s="276"/>
      <c r="CV12" s="270"/>
      <c r="CW12" s="270"/>
      <c r="CX12" s="273" t="s">
        <v>56</v>
      </c>
      <c r="CY12" s="274" t="s">
        <v>28</v>
      </c>
      <c r="CZ12" s="275"/>
      <c r="DA12" s="275"/>
      <c r="DB12" s="275"/>
      <c r="DC12" s="275"/>
      <c r="DD12" s="275"/>
      <c r="DE12" s="276"/>
      <c r="DF12" s="270"/>
      <c r="DG12" s="270"/>
      <c r="DH12" s="273" t="s">
        <v>56</v>
      </c>
      <c r="DI12" s="274" t="s">
        <v>28</v>
      </c>
      <c r="DJ12" s="275"/>
      <c r="DK12" s="275"/>
      <c r="DL12" s="275"/>
      <c r="DM12" s="275"/>
      <c r="DN12" s="275"/>
      <c r="DO12" s="276"/>
      <c r="DP12" s="270"/>
      <c r="DQ12" s="270"/>
      <c r="DR12" s="273" t="s">
        <v>56</v>
      </c>
      <c r="DS12" s="274" t="s">
        <v>28</v>
      </c>
      <c r="DT12" s="277"/>
      <c r="DU12" s="277"/>
      <c r="DV12" s="277"/>
      <c r="DW12" s="277"/>
      <c r="DX12" s="277"/>
      <c r="DY12" s="276"/>
      <c r="DZ12" s="270"/>
      <c r="EA12" s="270"/>
      <c r="EB12" s="273" t="s">
        <v>56</v>
      </c>
      <c r="EC12" s="274" t="s">
        <v>28</v>
      </c>
      <c r="ED12" s="277"/>
      <c r="EE12" s="277"/>
      <c r="EF12" s="277"/>
      <c r="EG12" s="277"/>
      <c r="EH12" s="277"/>
      <c r="EI12" s="276"/>
      <c r="EJ12" s="270"/>
      <c r="EK12" s="270"/>
      <c r="EL12" s="273" t="s">
        <v>56</v>
      </c>
      <c r="EM12" s="274" t="s">
        <v>28</v>
      </c>
      <c r="EN12" s="277"/>
      <c r="EO12" s="277"/>
      <c r="EP12" s="277"/>
      <c r="EQ12" s="277"/>
      <c r="ER12" s="277"/>
      <c r="ES12" s="276"/>
      <c r="ET12" s="270"/>
      <c r="EU12" s="270"/>
      <c r="EV12" s="273" t="s">
        <v>56</v>
      </c>
      <c r="EW12" s="274" t="s">
        <v>28</v>
      </c>
      <c r="EX12" s="277"/>
      <c r="EY12" s="277"/>
      <c r="EZ12" s="277"/>
      <c r="FA12" s="277"/>
      <c r="FB12" s="277"/>
      <c r="FC12" s="276"/>
      <c r="FD12" s="270"/>
      <c r="FE12" s="270"/>
      <c r="FF12" s="273" t="s">
        <v>56</v>
      </c>
      <c r="FG12" s="274" t="s">
        <v>28</v>
      </c>
      <c r="FH12" s="277"/>
      <c r="FI12" s="277"/>
      <c r="FJ12" s="277"/>
      <c r="FK12" s="277"/>
      <c r="FL12" s="277"/>
      <c r="FM12" s="276"/>
      <c r="FN12" s="270"/>
      <c r="FO12" s="270"/>
      <c r="FP12" s="273" t="s">
        <v>56</v>
      </c>
      <c r="FQ12" s="274" t="s">
        <v>28</v>
      </c>
      <c r="FR12" s="277"/>
      <c r="FS12" s="277"/>
      <c r="FT12" s="277"/>
      <c r="FU12" s="277"/>
      <c r="FV12" s="277"/>
      <c r="FW12" s="276"/>
      <c r="FX12" s="270"/>
      <c r="FY12" s="270"/>
      <c r="FZ12" s="273" t="s">
        <v>56</v>
      </c>
      <c r="GA12" s="274" t="s">
        <v>28</v>
      </c>
      <c r="GB12" s="277"/>
      <c r="GC12" s="277"/>
      <c r="GD12" s="277"/>
      <c r="GE12" s="277"/>
      <c r="GF12" s="277"/>
      <c r="GG12" s="276"/>
      <c r="GH12" s="270"/>
      <c r="GI12" s="270"/>
      <c r="GJ12" s="278"/>
      <c r="GT12" s="278"/>
      <c r="HD12" s="278"/>
      <c r="HN12" s="278"/>
      <c r="HX12" s="278"/>
      <c r="IH12" s="278"/>
    </row>
    <row xmlns:x14ac="http://schemas.microsoft.com/office/spreadsheetml/2009/9/ac" r="13" s="14" customFormat="true" ht="14.25" customHeight="true" x14ac:dyDescent="0.2">
      <c r="A13" s="402" t="str">
        <f ca="true">IF(ISBLANK('Data Summary'!A15),"",'Data Summary'!A15)</f>
        <v>SEN_2016_EMIS</v>
      </c>
      <c r="B13" s="127" t="s">
        <v>54</v>
      </c>
      <c r="C13" s="5">
        <v>0</v>
      </c>
      <c r="D13" s="45">
        <f>SUMPRODUCT(H13:I13,H$31:I$31)/SUM(H$31:I$31)</f>
        <v>40.795512493625701</v>
      </c>
      <c r="E13" s="45">
        <f>109/E31*100</f>
        <v>7.2812291249165</v>
      </c>
      <c r="F13" s="45">
        <f>2939/F31*100</f>
        <v>53.89693746561526</v>
      </c>
      <c r="G13" s="45"/>
      <c r="H13" s="45">
        <f>3048/H31*100</f>
        <v>43.856115107913666</v>
      </c>
      <c r="I13" s="66">
        <f>152/I31*100</f>
        <v>17.002237136465325</v>
      </c>
      <c r="J13" s="11"/>
      <c r="K13" s="11"/>
      <c r="L13" s="127" t="s">
        <v>54</v>
      </c>
      <c r="M13" s="5">
        <v>0</v>
      </c>
      <c r="N13" s="45"/>
      <c r="O13" s="45"/>
      <c r="P13" s="45"/>
      <c r="Q13" s="45"/>
      <c r="R13" s="45"/>
      <c r="S13" s="66"/>
      <c r="T13" s="11"/>
      <c r="U13" s="11"/>
      <c r="V13" s="127" t="s">
        <v>54</v>
      </c>
      <c r="W13" s="5">
        <v>0</v>
      </c>
      <c r="X13" s="45"/>
      <c r="Y13" s="45"/>
      <c r="Z13" s="45"/>
      <c r="AA13" s="45"/>
      <c r="AB13" s="45"/>
      <c r="AC13" s="66"/>
      <c r="AD13" s="11"/>
      <c r="AE13" s="11"/>
      <c r="AF13" s="127" t="s">
        <v>54</v>
      </c>
      <c r="AG13" s="5">
        <v>0</v>
      </c>
      <c r="AH13" s="45"/>
      <c r="AI13" s="45"/>
      <c r="AJ13" s="45"/>
      <c r="AK13" s="45"/>
      <c r="AL13" s="45"/>
      <c r="AM13" s="66"/>
      <c r="AN13" s="11"/>
      <c r="AO13" s="11"/>
      <c r="AP13" s="127" t="s">
        <v>54</v>
      </c>
      <c r="AQ13" s="5">
        <v>0</v>
      </c>
      <c r="AR13" s="45">
        <v>25.2</v>
      </c>
      <c r="AS13" s="45">
        <f>100-2191/2266*100</f>
        <v>3.3097969991173812</v>
      </c>
      <c r="AT13" s="45">
        <f>100-4533/6718*100</f>
        <v>32.524560881214654</v>
      </c>
      <c r="AU13" s="45"/>
      <c r="AV13" s="45">
        <f>100-6724/AV31*100</f>
        <v>25.155832591273381</v>
      </c>
      <c r="AW13" s="66"/>
      <c r="AX13" s="11"/>
      <c r="AY13" s="11"/>
      <c r="AZ13" s="127" t="s">
        <v>54</v>
      </c>
      <c r="BA13" s="5">
        <v>0</v>
      </c>
      <c r="BB13" s="45"/>
      <c r="BC13" s="45"/>
      <c r="BD13" s="45"/>
      <c r="BE13" s="45"/>
      <c r="BF13" s="45"/>
      <c r="BG13" s="66"/>
      <c r="BH13" s="11"/>
      <c r="BI13" s="11"/>
      <c r="BJ13" s="127" t="s">
        <v>54</v>
      </c>
      <c r="BK13" s="5">
        <v>0</v>
      </c>
      <c r="BL13" s="45"/>
      <c r="BM13" s="45"/>
      <c r="BN13" s="45"/>
      <c r="BO13" s="45"/>
      <c r="BP13" s="45"/>
      <c r="BQ13" s="66"/>
      <c r="BR13" s="11"/>
      <c r="BS13" s="11"/>
      <c r="BT13" s="127" t="s">
        <v>54</v>
      </c>
      <c r="BU13" s="5">
        <v>0</v>
      </c>
      <c r="BV13" s="45"/>
      <c r="BW13" s="45"/>
      <c r="BX13" s="45"/>
      <c r="BY13" s="45"/>
      <c r="BZ13" s="45"/>
      <c r="CA13" s="66"/>
      <c r="CB13" s="11"/>
      <c r="CC13" s="11"/>
      <c r="CD13" s="127" t="s">
        <v>54</v>
      </c>
      <c r="CE13" s="5">
        <v>0</v>
      </c>
      <c r="CF13" s="45"/>
      <c r="CG13" s="45"/>
      <c r="CH13" s="45"/>
      <c r="CI13" s="45"/>
      <c r="CJ13" s="45"/>
      <c r="CK13" s="66"/>
      <c r="CL13" s="11"/>
      <c r="CM13" s="11"/>
      <c r="CN13" s="127" t="s">
        <v>54</v>
      </c>
      <c r="CO13" s="5">
        <v>0</v>
      </c>
      <c r="CP13" s="157">
        <f>SUMPRODUCT(CS13:CU13,CS30:CU30)/SUM(CS30:CU30)</f>
        <v>35.419606261291243</v>
      </c>
      <c r="CQ13" s="45">
        <v>16.100000000000001</v>
      </c>
      <c r="CR13" s="45">
        <v>36.700000000000003</v>
      </c>
      <c r="CS13" s="45">
        <f>100-(33.7*0.348+47.53*0.445+18.77*0.207)</f>
        <v>63.236159999999998</v>
      </c>
      <c r="CT13" s="45">
        <v>33</v>
      </c>
      <c r="CU13" s="66">
        <f>100-(0.86*1190/CU31+0.95*317/CU31)*100</f>
        <v>12.10683477106835</v>
      </c>
      <c r="CV13" s="11"/>
      <c r="CW13" s="11"/>
      <c r="CX13" s="127" t="s">
        <v>54</v>
      </c>
      <c r="CY13" s="5">
        <v>0</v>
      </c>
      <c r="CZ13" s="45"/>
      <c r="DA13" s="45"/>
      <c r="DB13" s="45"/>
      <c r="DC13" s="45"/>
      <c r="DD13" s="45"/>
      <c r="DE13" s="66">
        <f>100-87.7</f>
        <v>12.299999999999997</v>
      </c>
      <c r="DF13" s="11"/>
      <c r="DG13" s="11"/>
      <c r="DH13" s="127" t="s">
        <v>54</v>
      </c>
      <c r="DI13" s="5">
        <v>0</v>
      </c>
      <c r="DJ13" s="45"/>
      <c r="DK13" s="45"/>
      <c r="DL13" s="45"/>
      <c r="DM13" s="45"/>
      <c r="DN13" s="45"/>
      <c r="DO13" s="66"/>
      <c r="DP13" s="11"/>
      <c r="DQ13" s="11"/>
      <c r="DR13" s="127" t="s">
        <v>54</v>
      </c>
      <c r="DS13" s="5">
        <v>0</v>
      </c>
      <c r="DT13" s="45"/>
      <c r="DU13" s="45"/>
      <c r="DV13" s="45"/>
      <c r="DW13" s="45"/>
      <c r="DX13" s="45"/>
      <c r="DY13" s="66"/>
      <c r="DZ13" s="11"/>
      <c r="EA13" s="11"/>
      <c r="EB13" s="127" t="s">
        <v>54</v>
      </c>
      <c r="EC13" s="5">
        <v>0</v>
      </c>
      <c r="ED13" s="45"/>
      <c r="EE13" s="45"/>
      <c r="EF13" s="45"/>
      <c r="EG13" s="45"/>
      <c r="EH13" s="45"/>
      <c r="EI13" s="66"/>
      <c r="EJ13" s="11"/>
      <c r="EK13" s="11"/>
      <c r="EL13" s="127" t="s">
        <v>54</v>
      </c>
      <c r="EM13" s="5">
        <v>0</v>
      </c>
      <c r="EN13" s="45"/>
      <c r="EO13" s="45"/>
      <c r="EP13" s="45"/>
      <c r="EQ13" s="45"/>
      <c r="ER13" s="45"/>
      <c r="ES13" s="66"/>
      <c r="ET13" s="11"/>
      <c r="EU13" s="11"/>
      <c r="EV13" s="127" t="s">
        <v>54</v>
      </c>
      <c r="EW13" s="5">
        <v>0</v>
      </c>
      <c r="EX13" s="45"/>
      <c r="EY13" s="45"/>
      <c r="EZ13" s="45"/>
      <c r="FA13" s="45"/>
      <c r="FB13" s="45"/>
      <c r="FC13" s="66"/>
      <c r="FD13" s="11"/>
      <c r="FE13" s="11"/>
      <c r="FF13" s="127" t="s">
        <v>54</v>
      </c>
      <c r="FG13" s="5">
        <v>0</v>
      </c>
      <c r="FH13" s="45"/>
      <c r="FI13" s="45"/>
      <c r="FJ13" s="45"/>
      <c r="FK13" s="45"/>
      <c r="FL13" s="45"/>
      <c r="FM13" s="66"/>
      <c r="FN13" s="11"/>
      <c r="FO13" s="11"/>
      <c r="FP13" s="127" t="s">
        <v>54</v>
      </c>
      <c r="FQ13" s="5">
        <v>0</v>
      </c>
      <c r="FR13" s="45">
        <v>2.7</v>
      </c>
      <c r="FS13" s="45">
        <v>4.8</v>
      </c>
      <c r="FT13" s="45">
        <v>0.6</v>
      </c>
      <c r="FU13" s="45"/>
      <c r="FV13" s="45"/>
      <c r="FW13" s="66"/>
      <c r="FX13" s="11"/>
      <c r="FY13" s="11"/>
      <c r="FZ13" s="127" t="s">
        <v>54</v>
      </c>
      <c r="GA13" s="5">
        <v>0</v>
      </c>
      <c r="GB13" s="45"/>
      <c r="GC13" s="45"/>
      <c r="GD13" s="45"/>
      <c r="GE13" s="45"/>
      <c r="GF13" s="45"/>
      <c r="GG13" s="66"/>
      <c r="GH13" s="11"/>
      <c r="GI13" s="11"/>
      <c r="GJ13" s="136"/>
      <c r="GT13" s="136"/>
      <c r="HD13" s="136"/>
      <c r="HN13" s="136"/>
      <c r="HX13" s="136"/>
      <c r="IH13" s="136"/>
    </row>
    <row xmlns:x14ac="http://schemas.microsoft.com/office/spreadsheetml/2009/9/ac" r="14" x14ac:dyDescent="0.25">
      <c r="A14" s="402" t="str">
        <f ca="true">IF(ISBLANK('Data Summary'!A16),"",'Data Summary'!A16)</f>
        <v>SEN_2016_UIS</v>
      </c>
      <c r="B14" s="128" t="s">
        <v>92</v>
      </c>
      <c r="C14" s="22">
        <v>0</v>
      </c>
      <c r="D14" s="45"/>
      <c r="E14" s="45"/>
      <c r="F14" s="45"/>
      <c r="G14" s="45"/>
      <c r="H14" s="45"/>
      <c r="I14" s="66"/>
      <c r="J14" s="11"/>
      <c r="K14" s="11"/>
      <c r="L14" s="128" t="s">
        <v>92</v>
      </c>
      <c r="M14" s="22">
        <v>0</v>
      </c>
      <c r="N14" s="45"/>
      <c r="O14" s="45"/>
      <c r="P14" s="45"/>
      <c r="Q14" s="45"/>
      <c r="R14" s="45"/>
      <c r="S14" s="66"/>
      <c r="T14" s="11"/>
      <c r="U14" s="11"/>
      <c r="V14" s="128" t="s">
        <v>92</v>
      </c>
      <c r="W14" s="22">
        <v>0</v>
      </c>
      <c r="X14" s="45"/>
      <c r="Y14" s="45"/>
      <c r="Z14" s="45"/>
      <c r="AA14" s="45"/>
      <c r="AB14" s="45"/>
      <c r="AC14" s="66"/>
      <c r="AD14" s="11"/>
      <c r="AE14" s="11"/>
      <c r="AF14" s="128" t="s">
        <v>92</v>
      </c>
      <c r="AG14" s="22">
        <v>0</v>
      </c>
      <c r="AH14" s="45"/>
      <c r="AI14" s="45"/>
      <c r="AJ14" s="45"/>
      <c r="AK14" s="45"/>
      <c r="AL14" s="45">
        <v>0</v>
      </c>
      <c r="AM14" s="66">
        <v>0</v>
      </c>
      <c r="AN14" s="11"/>
      <c r="AO14" s="11"/>
      <c r="AP14" s="128" t="s">
        <v>92</v>
      </c>
      <c r="AQ14" s="22">
        <v>0</v>
      </c>
      <c r="AR14" s="45"/>
      <c r="AS14" s="45"/>
      <c r="AT14" s="45"/>
      <c r="AU14" s="45"/>
      <c r="AV14" s="45"/>
      <c r="AW14" s="66"/>
      <c r="AX14" s="11"/>
      <c r="AY14" s="11"/>
      <c r="AZ14" s="128" t="s">
        <v>92</v>
      </c>
      <c r="BA14" s="22">
        <v>0</v>
      </c>
      <c r="BB14" s="45"/>
      <c r="BC14" s="45"/>
      <c r="BD14" s="45"/>
      <c r="BE14" s="45"/>
      <c r="BF14" s="45"/>
      <c r="BG14" s="66">
        <v>0</v>
      </c>
      <c r="BH14" s="11"/>
      <c r="BI14" s="11"/>
      <c r="BJ14" s="128" t="s">
        <v>92</v>
      </c>
      <c r="BK14" s="22">
        <v>0</v>
      </c>
      <c r="BL14" s="45"/>
      <c r="BM14" s="45"/>
      <c r="BN14" s="45"/>
      <c r="BO14" s="45"/>
      <c r="BP14" s="45">
        <v>0</v>
      </c>
      <c r="BQ14" s="66">
        <v>0</v>
      </c>
      <c r="BR14" s="11"/>
      <c r="BS14" s="11"/>
      <c r="BT14" s="128" t="s">
        <v>92</v>
      </c>
      <c r="BU14" s="22">
        <v>0</v>
      </c>
      <c r="BV14" s="45"/>
      <c r="BW14" s="45"/>
      <c r="BX14" s="45"/>
      <c r="BY14" s="45"/>
      <c r="BZ14" s="45"/>
      <c r="CA14" s="66"/>
      <c r="CB14" s="11"/>
      <c r="CC14" s="11"/>
      <c r="CD14" s="128" t="s">
        <v>92</v>
      </c>
      <c r="CE14" s="22">
        <v>0</v>
      </c>
      <c r="CF14" s="45"/>
      <c r="CG14" s="45"/>
      <c r="CH14" s="45"/>
      <c r="CI14" s="45"/>
      <c r="CJ14" s="45">
        <v>0</v>
      </c>
      <c r="CK14" s="66">
        <v>0</v>
      </c>
      <c r="CL14" s="11"/>
      <c r="CM14" s="11"/>
      <c r="CN14" s="128" t="s">
        <v>92</v>
      </c>
      <c r="CO14" s="22">
        <v>0</v>
      </c>
      <c r="CP14" s="45"/>
      <c r="CQ14" s="45"/>
      <c r="CR14" s="45"/>
      <c r="CS14" s="45"/>
      <c r="CT14" s="45"/>
      <c r="CU14" s="66"/>
      <c r="CV14" s="11"/>
      <c r="CW14" s="11"/>
      <c r="CX14" s="128" t="s">
        <v>92</v>
      </c>
      <c r="CY14" s="22">
        <v>0</v>
      </c>
      <c r="CZ14" s="45"/>
      <c r="DA14" s="45"/>
      <c r="DB14" s="45"/>
      <c r="DC14" s="45"/>
      <c r="DD14" s="45"/>
      <c r="DE14" s="66"/>
      <c r="DF14" s="11"/>
      <c r="DG14" s="11"/>
      <c r="DH14" s="128" t="s">
        <v>92</v>
      </c>
      <c r="DI14" s="22">
        <v>0</v>
      </c>
      <c r="DJ14" s="45"/>
      <c r="DK14" s="45"/>
      <c r="DL14" s="45"/>
      <c r="DM14" s="45"/>
      <c r="DN14" s="45"/>
      <c r="DO14" s="66"/>
      <c r="DP14" s="11"/>
      <c r="DQ14" s="11"/>
      <c r="DR14" s="128" t="s">
        <v>92</v>
      </c>
      <c r="DS14" s="223">
        <v>0</v>
      </c>
      <c r="DT14" s="45"/>
      <c r="DU14" s="45"/>
      <c r="DV14" s="45"/>
      <c r="DW14" s="45"/>
      <c r="DX14" s="45"/>
      <c r="DY14" s="66"/>
      <c r="DZ14" s="11"/>
      <c r="EA14" s="11"/>
      <c r="EB14" s="128" t="s">
        <v>92</v>
      </c>
      <c r="EC14" s="223">
        <v>0</v>
      </c>
      <c r="ED14" s="45"/>
      <c r="EE14" s="45"/>
      <c r="EF14" s="45"/>
      <c r="EG14" s="45"/>
      <c r="EH14" s="45"/>
      <c r="EI14" s="66"/>
      <c r="EJ14" s="11"/>
      <c r="EK14" s="11"/>
      <c r="EL14" s="128" t="s">
        <v>92</v>
      </c>
      <c r="EM14" s="223">
        <v>0</v>
      </c>
      <c r="EN14" s="45"/>
      <c r="EO14" s="45"/>
      <c r="EP14" s="45"/>
      <c r="EQ14" s="45"/>
      <c r="ER14" s="45"/>
      <c r="ES14" s="66"/>
      <c r="ET14" s="11"/>
      <c r="EU14" s="11"/>
      <c r="EV14" s="128" t="s">
        <v>92</v>
      </c>
      <c r="EW14" s="223">
        <v>0</v>
      </c>
      <c r="EX14" s="45"/>
      <c r="EY14" s="45"/>
      <c r="EZ14" s="45"/>
      <c r="FA14" s="45"/>
      <c r="FB14" s="45"/>
      <c r="FC14" s="66"/>
      <c r="FD14" s="11"/>
      <c r="FE14" s="11"/>
      <c r="FF14" s="128" t="s">
        <v>92</v>
      </c>
      <c r="FG14" s="223">
        <v>0</v>
      </c>
      <c r="FH14" s="45"/>
      <c r="FI14" s="45"/>
      <c r="FJ14" s="45"/>
      <c r="FK14" s="45"/>
      <c r="FL14" s="45"/>
      <c r="FM14" s="66"/>
      <c r="FN14" s="11"/>
      <c r="FO14" s="11"/>
      <c r="FP14" s="128" t="s">
        <v>92</v>
      </c>
      <c r="FQ14" s="223">
        <v>0</v>
      </c>
      <c r="FR14" s="45"/>
      <c r="FS14" s="45"/>
      <c r="FT14" s="45"/>
      <c r="FU14" s="45"/>
      <c r="FV14" s="45"/>
      <c r="FW14" s="66"/>
      <c r="FX14" s="11"/>
      <c r="FY14" s="11"/>
      <c r="FZ14" s="128" t="s">
        <v>92</v>
      </c>
      <c r="GA14" s="223">
        <v>0</v>
      </c>
      <c r="GB14" s="45"/>
      <c r="GC14" s="45"/>
      <c r="GD14" s="45"/>
      <c r="GE14" s="45"/>
      <c r="GF14" s="45"/>
      <c r="GG14" s="66"/>
      <c r="GH14" s="11"/>
      <c r="GI14" s="11"/>
    </row>
    <row xmlns:x14ac="http://schemas.microsoft.com/office/spreadsheetml/2009/9/ac" r="15" s="2" customFormat="true" x14ac:dyDescent="0.25">
      <c r="A15" s="402" t="str">
        <f ca="true">IF(ISBLANK('Data Summary'!A17),"",'Data Summary'!A17)</f>
        <v>SEN_2017_UIS</v>
      </c>
      <c r="B15" s="128" t="s">
        <v>168</v>
      </c>
      <c r="C15" s="6">
        <v>1</v>
      </c>
      <c r="D15" s="45">
        <f t="shared" ref="D15:D17" si="19">SUMPRODUCT(H15:I15,H$31:I$31)/SUM(H$31:I$31)</f>
        <v>28.799082100968892</v>
      </c>
      <c r="E15" s="7">
        <f>973/E31*100</f>
        <v>64.996659986639955</v>
      </c>
      <c r="F15" s="7">
        <f>834/F31*100</f>
        <v>15.294333394461765</v>
      </c>
      <c r="G15" s="7"/>
      <c r="H15" s="45">
        <f>1807/H31*100</f>
        <v>26</v>
      </c>
      <c r="I15" s="66">
        <f>452/I31*100</f>
        <v>50.559284116331092</v>
      </c>
      <c r="J15" s="11"/>
      <c r="K15" s="11"/>
      <c r="L15" s="128" t="s">
        <v>145</v>
      </c>
      <c r="M15" s="6">
        <v>1</v>
      </c>
      <c r="N15" s="45">
        <f>R15</f>
        <v>51.8</v>
      </c>
      <c r="O15" s="7"/>
      <c r="P15" s="7"/>
      <c r="Q15" s="7"/>
      <c r="R15" s="45">
        <v>51.8</v>
      </c>
      <c r="S15" s="66"/>
      <c r="T15" s="11"/>
      <c r="U15" s="11"/>
      <c r="V15" s="128" t="s">
        <v>9</v>
      </c>
      <c r="W15" s="6">
        <v>1</v>
      </c>
      <c r="X15" s="45"/>
      <c r="Y15" s="7"/>
      <c r="Z15" s="7"/>
      <c r="AA15" s="7"/>
      <c r="AB15" s="45"/>
      <c r="AC15" s="66"/>
      <c r="AD15" s="11"/>
      <c r="AE15" s="11"/>
      <c r="AF15" s="128" t="s">
        <v>9</v>
      </c>
      <c r="AG15" s="6">
        <v>1</v>
      </c>
      <c r="AH15" s="45">
        <f>SUMPRODUCT(AL15:AM15,$AV$31:$AW$31)/SUM($AV$31:$AW$31)</f>
        <v>55.986133032694475</v>
      </c>
      <c r="AI15" s="7"/>
      <c r="AJ15" s="7"/>
      <c r="AK15" s="7"/>
      <c r="AL15" s="45">
        <v>53.6</v>
      </c>
      <c r="AM15" s="66">
        <v>68.900000000000006</v>
      </c>
      <c r="AN15" s="11"/>
      <c r="AO15" s="11"/>
      <c r="AP15" s="128" t="s">
        <v>168</v>
      </c>
      <c r="AQ15" s="6">
        <v>1</v>
      </c>
      <c r="AR15" s="45">
        <f>SUMPRODUCT(AV15:AW15,$AV$31:$AW$31)/SUM($AV$31:$AW$31)</f>
        <v>44.193912063134157</v>
      </c>
      <c r="AS15" s="7">
        <f>(979/1005*1005+943/1261*1261+852/(523+375)*(523+375))/(1005+1261+523+375)*100</f>
        <v>87.673830594184579</v>
      </c>
      <c r="AT15" s="7">
        <f>(112/184*184+1572/6534*6534+246/(637+125)*(637+125))/(184+6534+637+125)*100</f>
        <v>25.802139037433154</v>
      </c>
      <c r="AU15" s="7"/>
      <c r="AV15" s="45">
        <f>(1091/1189*1189+2515/7795*7795)/(1189+7795)*100</f>
        <v>40.138023152270705</v>
      </c>
      <c r="AW15" s="66">
        <f>1098/AW31*100</f>
        <v>66.144578313253007</v>
      </c>
      <c r="AX15" s="11"/>
      <c r="AY15" s="11"/>
      <c r="AZ15" s="128" t="s">
        <v>145</v>
      </c>
      <c r="BA15" s="6">
        <v>1</v>
      </c>
      <c r="BB15" s="45"/>
      <c r="BC15" s="7"/>
      <c r="BD15" s="7"/>
      <c r="BE15" s="7"/>
      <c r="BF15" s="45"/>
      <c r="BG15" s="66">
        <v>75.599999999999994</v>
      </c>
      <c r="BH15" s="11"/>
      <c r="BI15" s="11"/>
      <c r="BJ15" s="128" t="s">
        <v>145</v>
      </c>
      <c r="BK15" s="6">
        <v>1</v>
      </c>
      <c r="BL15" s="45">
        <f>SUMPRODUCT(BP15:BQ15,$AV$31:$AW$31)/SUM($AV$31:$AW$31)</f>
        <v>64.770537391957902</v>
      </c>
      <c r="BM15" s="7"/>
      <c r="BN15" s="7"/>
      <c r="BO15" s="7"/>
      <c r="BP15" s="45">
        <v>62.4</v>
      </c>
      <c r="BQ15" s="66">
        <v>77.599999999999994</v>
      </c>
      <c r="BR15" s="11"/>
      <c r="BS15" s="11"/>
      <c r="BT15" s="128" t="s">
        <v>168</v>
      </c>
      <c r="BU15" s="6">
        <v>1</v>
      </c>
      <c r="BV15" s="45"/>
      <c r="BW15" s="7"/>
      <c r="BX15" s="7"/>
      <c r="BY15" s="7"/>
      <c r="BZ15" s="45"/>
      <c r="CA15" s="66">
        <f>(0.83*1179+0.94*308)/(1179+308)*100</f>
        <v>85.27841291190316</v>
      </c>
      <c r="CB15" s="11"/>
      <c r="CC15" s="11"/>
      <c r="CD15" s="128" t="s">
        <v>145</v>
      </c>
      <c r="CE15" s="6">
        <v>1</v>
      </c>
      <c r="CF15" s="45">
        <f>SUMPRODUCT(CJ15:CK15,$BZ$30:$CA$30)/SUM($BZ$30:$CA$30)</f>
        <v>69.522806443699395</v>
      </c>
      <c r="CG15" s="7"/>
      <c r="CH15" s="7"/>
      <c r="CI15" s="7"/>
      <c r="CJ15" s="45">
        <v>65.599999999999994</v>
      </c>
      <c r="CK15" s="66">
        <v>83.5</v>
      </c>
      <c r="CL15" s="11"/>
      <c r="CM15" s="11"/>
      <c r="CN15" s="128" t="s">
        <v>180</v>
      </c>
      <c r="CO15" s="6">
        <v>1</v>
      </c>
      <c r="CP15" s="45">
        <f>CT15</f>
        <v>35.114699999999999</v>
      </c>
      <c r="CQ15" s="7"/>
      <c r="CR15" s="7"/>
      <c r="CS15" s="7"/>
      <c r="CT15" s="45">
        <f>0.5241*67</f>
        <v>35.114699999999999</v>
      </c>
      <c r="CU15" s="155"/>
      <c r="CV15" s="11"/>
      <c r="CW15" s="11"/>
      <c r="CX15" s="128"/>
      <c r="CY15" s="6"/>
      <c r="CZ15" s="45"/>
      <c r="DA15" s="7"/>
      <c r="DB15" s="7"/>
      <c r="DC15" s="7"/>
      <c r="DD15" s="45"/>
      <c r="DE15" s="66"/>
      <c r="DF15" s="11"/>
      <c r="DG15" s="11"/>
      <c r="DH15" s="128"/>
      <c r="DI15" s="6"/>
      <c r="DJ15" s="45"/>
      <c r="DK15" s="7"/>
      <c r="DL15" s="7"/>
      <c r="DM15" s="7"/>
      <c r="DN15" s="45"/>
      <c r="DO15" s="66"/>
      <c r="DP15" s="11"/>
      <c r="DQ15" s="11"/>
      <c r="DR15" s="126" t="s">
        <v>162</v>
      </c>
      <c r="DS15" s="6">
        <v>1</v>
      </c>
      <c r="DT15" s="45">
        <f>(10102*DX15+1440*DY15)/(10102+1440)</f>
        <v>78.332586848033273</v>
      </c>
      <c r="DU15" s="8"/>
      <c r="DV15" s="8"/>
      <c r="DW15" s="8"/>
      <c r="DX15" s="8">
        <v>77.598500000000001</v>
      </c>
      <c r="DY15" s="26">
        <v>83.482410000000002</v>
      </c>
      <c r="DZ15" s="11"/>
      <c r="EA15" s="11"/>
      <c r="EB15" s="128" t="s">
        <v>217</v>
      </c>
      <c r="EC15" s="6">
        <v>1</v>
      </c>
      <c r="ED15" s="45">
        <v>77.639906635545174</v>
      </c>
      <c r="EE15" s="222">
        <v>92.8</v>
      </c>
      <c r="EF15" s="222">
        <v>69.8</v>
      </c>
      <c r="EG15" s="222">
        <v>84</v>
      </c>
      <c r="EH15" s="45">
        <v>73.599999999999994</v>
      </c>
      <c r="EI15" s="66">
        <v>90.732436472346791</v>
      </c>
      <c r="EJ15" s="11"/>
      <c r="EK15" s="11"/>
      <c r="EL15" s="126" t="s">
        <v>162</v>
      </c>
      <c r="EM15" s="6">
        <v>1</v>
      </c>
      <c r="EN15" s="45">
        <v>86.070792606100227</v>
      </c>
      <c r="EO15" s="8"/>
      <c r="EP15" s="8"/>
      <c r="EQ15" s="8"/>
      <c r="ER15" s="8">
        <v>78.304169999999999</v>
      </c>
      <c r="ES15" s="26">
        <v>94.335939999999994</v>
      </c>
      <c r="ET15" s="11"/>
      <c r="EU15" s="11"/>
      <c r="EV15" s="126" t="s">
        <v>162</v>
      </c>
      <c r="EW15" s="6">
        <v>1</v>
      </c>
      <c r="EX15" s="45">
        <v>87.545042561479832</v>
      </c>
      <c r="EY15" s="8"/>
      <c r="EZ15" s="8"/>
      <c r="FA15" s="8"/>
      <c r="FB15" s="8">
        <v>79.526210000000006</v>
      </c>
      <c r="FC15" s="26">
        <v>96.050651208121366</v>
      </c>
      <c r="FD15" s="11"/>
      <c r="FE15" s="11"/>
      <c r="FF15" s="126" t="s">
        <v>162</v>
      </c>
      <c r="FG15" s="6">
        <v>1</v>
      </c>
      <c r="FH15" s="45">
        <v>88.131686227712507</v>
      </c>
      <c r="FI15" s="8"/>
      <c r="FJ15" s="8"/>
      <c r="FK15" s="8"/>
      <c r="FL15" s="8">
        <v>80.760000000000005</v>
      </c>
      <c r="FM15" s="26">
        <v>95.897869499992083</v>
      </c>
      <c r="FN15" s="11"/>
      <c r="FO15" s="11"/>
      <c r="FP15" s="126" t="s">
        <v>321</v>
      </c>
      <c r="FQ15" s="6">
        <v>1</v>
      </c>
      <c r="FR15" s="45">
        <v>86.9</v>
      </c>
      <c r="FS15" s="8">
        <v>78.399999999999991</v>
      </c>
      <c r="FT15" s="8">
        <v>95.7</v>
      </c>
      <c r="FU15" s="8"/>
      <c r="FV15" s="8"/>
      <c r="FW15" s="26"/>
      <c r="FX15" s="11"/>
      <c r="FY15" s="11"/>
      <c r="FZ15" s="126" t="s">
        <v>162</v>
      </c>
      <c r="GA15" s="6">
        <v>1</v>
      </c>
      <c r="GB15" s="45">
        <v>89.335883641187408</v>
      </c>
      <c r="GC15" s="8"/>
      <c r="GD15" s="8"/>
      <c r="GE15" s="8"/>
      <c r="GF15" s="8">
        <v>82.66</v>
      </c>
      <c r="GG15" s="26">
        <v>96.309948621234298</v>
      </c>
      <c r="GH15" s="11"/>
      <c r="GI15" s="11"/>
      <c r="GJ15" s="137"/>
      <c r="GT15" s="137"/>
      <c r="HD15" s="137"/>
      <c r="HN15" s="137"/>
      <c r="HX15" s="137"/>
      <c r="IH15" s="137"/>
    </row>
    <row xmlns:x14ac="http://schemas.microsoft.com/office/spreadsheetml/2009/9/ac" r="16" s="2" customFormat="true" x14ac:dyDescent="0.25">
      <c r="A16" s="402" t="str">
        <f ca="true">IF(ISBLANK('Data Summary'!A18),"",'Data Summary'!A18)</f>
        <v>SEN_2018_UIS</v>
      </c>
      <c r="B16" s="128" t="s">
        <v>170</v>
      </c>
      <c r="C16" s="13">
        <v>0.5</v>
      </c>
      <c r="D16" s="45">
        <f t="shared" si="19"/>
        <v>12.595614482406933</v>
      </c>
      <c r="E16" s="7">
        <f>83/E31*100</f>
        <v>5.5444221776887108</v>
      </c>
      <c r="F16" s="7">
        <f>851/F31*100</f>
        <v>15.606088391710985</v>
      </c>
      <c r="G16" s="7"/>
      <c r="H16" s="45">
        <f>934/H31*100</f>
        <v>13.438848920863308</v>
      </c>
      <c r="I16" s="66">
        <f>54/I31*100</f>
        <v>6.0402684563758395</v>
      </c>
      <c r="J16" s="11"/>
      <c r="K16" s="11"/>
      <c r="L16" s="129"/>
      <c r="M16" s="107"/>
      <c r="N16" s="45"/>
      <c r="O16" s="7"/>
      <c r="P16" s="7"/>
      <c r="Q16" s="7"/>
      <c r="R16" s="45"/>
      <c r="S16" s="66"/>
      <c r="T16" s="11"/>
      <c r="U16" s="11"/>
      <c r="V16" s="128" t="s">
        <v>183</v>
      </c>
      <c r="W16" s="13">
        <v>1</v>
      </c>
      <c r="X16" s="45">
        <f>AB16</f>
        <v>53.6</v>
      </c>
      <c r="Y16" s="7">
        <v>84.4</v>
      </c>
      <c r="Z16" s="7">
        <v>47.6</v>
      </c>
      <c r="AA16" s="7"/>
      <c r="AB16" s="45">
        <v>53.6</v>
      </c>
      <c r="AC16" s="66"/>
      <c r="AD16" s="11"/>
      <c r="AE16" s="11"/>
      <c r="AF16" s="128"/>
      <c r="AG16" s="13"/>
      <c r="AH16" s="45"/>
      <c r="AI16" s="7"/>
      <c r="AJ16" s="7"/>
      <c r="AK16" s="7"/>
      <c r="AL16" s="45"/>
      <c r="AM16" s="66"/>
      <c r="AN16" s="11"/>
      <c r="AO16" s="11"/>
      <c r="AP16" s="128" t="s">
        <v>169</v>
      </c>
      <c r="AQ16" s="13">
        <v>1</v>
      </c>
      <c r="AR16" s="45">
        <f t="shared" ref="AR16:AR17" si="20">SUMPRODUCT(AV16:AW16,AV$31:AW$31)/SUM(AV$31:AW$31)</f>
        <v>12.767756482525366</v>
      </c>
      <c r="AS16" s="7">
        <f>(7/1005*1005+65/1261*1261+46/(523+375)*(523+375))/(1005+1261+523+375)*100</f>
        <v>3.7294563843236408</v>
      </c>
      <c r="AT16" s="7">
        <f>(23/184*184+1033/6534*6534+194/(637+125)*(637+125))/(184+6534+637+125)*100</f>
        <v>16.711229946524064</v>
      </c>
      <c r="AU16" s="7"/>
      <c r="AV16" s="45">
        <f>(30/1189*1189+1089/7795*7795)/(1189+7795)*100</f>
        <v>12.455476402493321</v>
      </c>
      <c r="AW16" s="66">
        <f>240/AW31*100</f>
        <v>14.457831325301203</v>
      </c>
      <c r="AX16" s="11"/>
      <c r="AY16" s="11"/>
      <c r="AZ16" s="128"/>
      <c r="BA16" s="13"/>
      <c r="BB16" s="45"/>
      <c r="BC16" s="7"/>
      <c r="BD16" s="7"/>
      <c r="BE16" s="7"/>
      <c r="BF16" s="45"/>
      <c r="BG16" s="66"/>
      <c r="BH16" s="11"/>
      <c r="BI16" s="11"/>
      <c r="BJ16" s="128"/>
      <c r="BK16" s="13"/>
      <c r="BL16" s="45"/>
      <c r="BM16" s="7"/>
      <c r="BN16" s="7"/>
      <c r="BO16" s="7"/>
      <c r="BP16" s="45"/>
      <c r="BQ16" s="66"/>
      <c r="BR16" s="11"/>
      <c r="BS16" s="11"/>
      <c r="BT16" s="128"/>
      <c r="BU16" s="13"/>
      <c r="BV16" s="45"/>
      <c r="BW16" s="7"/>
      <c r="BX16" s="7"/>
      <c r="BY16" s="7"/>
      <c r="BZ16" s="45"/>
      <c r="CA16" s="66"/>
      <c r="CB16" s="11"/>
      <c r="CC16" s="11"/>
      <c r="CD16" s="128"/>
      <c r="CE16" s="13"/>
      <c r="CF16" s="45"/>
      <c r="CG16" s="7"/>
      <c r="CH16" s="7"/>
      <c r="CI16" s="7"/>
      <c r="CJ16" s="45"/>
      <c r="CK16" s="66"/>
      <c r="CL16" s="11"/>
      <c r="CM16" s="11"/>
      <c r="CN16" s="128" t="s">
        <v>181</v>
      </c>
      <c r="CO16" s="13">
        <v>1</v>
      </c>
      <c r="CP16" s="45">
        <f>CT16</f>
        <v>18.425000000000001</v>
      </c>
      <c r="CQ16" s="7"/>
      <c r="CR16" s="7"/>
      <c r="CS16" s="7"/>
      <c r="CT16" s="45">
        <f>0.275*67</f>
        <v>18.425000000000001</v>
      </c>
      <c r="CU16" s="66"/>
      <c r="CV16" s="11"/>
      <c r="CW16" s="11"/>
      <c r="CX16" s="128"/>
      <c r="CY16" s="13"/>
      <c r="CZ16" s="45"/>
      <c r="DA16" s="7"/>
      <c r="DB16" s="7"/>
      <c r="DC16" s="7"/>
      <c r="DD16" s="45"/>
      <c r="DE16" s="66"/>
      <c r="DF16" s="11"/>
      <c r="DG16" s="11"/>
      <c r="DH16" s="128"/>
      <c r="DI16" s="13"/>
      <c r="DJ16" s="45"/>
      <c r="DK16" s="7"/>
      <c r="DL16" s="7"/>
      <c r="DM16" s="7"/>
      <c r="DN16" s="45"/>
      <c r="DO16" s="66"/>
      <c r="DP16" s="11"/>
      <c r="DQ16" s="11"/>
      <c r="DR16" s="128"/>
      <c r="DS16" s="224"/>
      <c r="DT16" s="45"/>
      <c r="DU16" s="222"/>
      <c r="DV16" s="222"/>
      <c r="DW16" s="222"/>
      <c r="DX16" s="45"/>
      <c r="DY16" s="66"/>
      <c r="DZ16" s="11"/>
      <c r="EA16" s="11"/>
      <c r="EB16" s="128"/>
      <c r="EC16" s="224"/>
      <c r="ED16" s="45"/>
      <c r="EE16" s="222"/>
      <c r="EF16" s="222"/>
      <c r="EG16" s="222"/>
      <c r="EH16" s="45"/>
      <c r="EI16" s="66"/>
      <c r="EJ16" s="11"/>
      <c r="EK16" s="11"/>
      <c r="EL16" s="128"/>
      <c r="EM16" s="224"/>
      <c r="EN16" s="45"/>
      <c r="EO16" s="222"/>
      <c r="EP16" s="222"/>
      <c r="EQ16" s="222"/>
      <c r="ER16" s="45"/>
      <c r="ES16" s="66"/>
      <c r="ET16" s="11"/>
      <c r="EU16" s="11"/>
      <c r="EV16" s="128"/>
      <c r="EW16" s="224"/>
      <c r="EX16" s="45"/>
      <c r="EY16" s="222"/>
      <c r="EZ16" s="222"/>
      <c r="FA16" s="222"/>
      <c r="FB16" s="45"/>
      <c r="FC16" s="66"/>
      <c r="FD16" s="11"/>
      <c r="FE16" s="11"/>
      <c r="FF16" s="128"/>
      <c r="FG16" s="224"/>
      <c r="FH16" s="45"/>
      <c r="FI16" s="222"/>
      <c r="FJ16" s="222"/>
      <c r="FK16" s="222"/>
      <c r="FL16" s="45"/>
      <c r="FM16" s="66"/>
      <c r="FN16" s="11"/>
      <c r="FO16" s="11"/>
      <c r="FP16" s="128" t="s">
        <v>322</v>
      </c>
      <c r="FQ16" s="224">
        <v>1</v>
      </c>
      <c r="FR16" s="45">
        <v>3.9</v>
      </c>
      <c r="FS16" s="222">
        <v>6</v>
      </c>
      <c r="FT16" s="222">
        <v>1.8</v>
      </c>
      <c r="FU16" s="222"/>
      <c r="FV16" s="45"/>
      <c r="FW16" s="66"/>
      <c r="FX16" s="11"/>
      <c r="FY16" s="11"/>
      <c r="FZ16" s="128"/>
      <c r="GA16" s="224"/>
      <c r="GB16" s="45"/>
      <c r="GC16" s="222"/>
      <c r="GD16" s="222"/>
      <c r="GE16" s="222"/>
      <c r="GF16" s="45"/>
      <c r="GG16" s="66"/>
      <c r="GH16" s="11"/>
      <c r="GI16" s="11"/>
      <c r="GJ16" s="137"/>
      <c r="GT16" s="137"/>
      <c r="HD16" s="137"/>
      <c r="HN16" s="137"/>
      <c r="HX16" s="137"/>
      <c r="IH16" s="137"/>
    </row>
    <row xmlns:x14ac="http://schemas.microsoft.com/office/spreadsheetml/2009/9/ac" r="17" s="2" customFormat="true" x14ac:dyDescent="0.25">
      <c r="A17" s="402" t="str">
        <f ca="true">IF(ISBLANK('Data Summary'!A19),"",'Data Summary'!A19)</f>
        <v>SEN_2018_EMIS</v>
      </c>
      <c r="B17" s="128" t="s">
        <v>169</v>
      </c>
      <c r="C17" s="13">
        <v>1</v>
      </c>
      <c r="D17" s="45">
        <f t="shared" si="19"/>
        <v>3.7098419173890878</v>
      </c>
      <c r="E17" s="7">
        <f>10/E31*100</f>
        <v>0.66800267201068808</v>
      </c>
      <c r="F17" s="7">
        <f>233/F31*100</f>
        <v>4.2728773152393176</v>
      </c>
      <c r="G17" s="7"/>
      <c r="H17" s="45">
        <f>243/H31*100</f>
        <v>3.4964028776978422</v>
      </c>
      <c r="I17" s="26">
        <f>48/I31*100</f>
        <v>5.3691275167785237</v>
      </c>
      <c r="J17" s="11"/>
      <c r="K17" s="11"/>
      <c r="L17" s="129"/>
      <c r="M17" s="107"/>
      <c r="N17" s="45"/>
      <c r="O17" s="7"/>
      <c r="P17" s="7"/>
      <c r="Q17" s="7"/>
      <c r="R17" s="45"/>
      <c r="S17" s="26"/>
      <c r="T17" s="11"/>
      <c r="U17" s="11"/>
      <c r="V17" s="128"/>
      <c r="W17" s="13"/>
      <c r="X17" s="45"/>
      <c r="Y17" s="7"/>
      <c r="Z17" s="7"/>
      <c r="AA17" s="7"/>
      <c r="AB17" s="7"/>
      <c r="AC17" s="26"/>
      <c r="AD17" s="11"/>
      <c r="AE17" s="11"/>
      <c r="AF17" s="128"/>
      <c r="AG17" s="13"/>
      <c r="AH17" s="45"/>
      <c r="AI17" s="7"/>
      <c r="AJ17" s="7"/>
      <c r="AK17" s="7"/>
      <c r="AL17" s="7"/>
      <c r="AM17" s="26"/>
      <c r="AN17" s="11"/>
      <c r="AO17" s="11"/>
      <c r="AP17" s="128" t="s">
        <v>170</v>
      </c>
      <c r="AQ17" s="13">
        <v>0.5</v>
      </c>
      <c r="AR17" s="45">
        <f t="shared" si="20"/>
        <v>10.822998872604282</v>
      </c>
      <c r="AS17" s="7">
        <f>(8/1005*1005+84/1261*1261+29/(523+375)*(523+375))/(1005+1261+523+375)*100</f>
        <v>3.8242730720606826</v>
      </c>
      <c r="AT17" s="7">
        <f>(22/184*184+905/6534*6534+104/(637+125)*(637+125))/(184+6534+637+125)*100</f>
        <v>13.78342245989305</v>
      </c>
      <c r="AU17" s="7"/>
      <c r="AV17" s="7">
        <f>(30/1189*1189+989/7795*7795)/(1189+7795)*100</f>
        <v>11.342386464826356</v>
      </c>
      <c r="AW17" s="26">
        <f>133/AW31*100</f>
        <v>8.0120481927710845</v>
      </c>
      <c r="AX17" s="11"/>
      <c r="AY17" s="11"/>
      <c r="AZ17" s="128"/>
      <c r="BA17" s="13"/>
      <c r="BB17" s="45"/>
      <c r="BC17" s="7"/>
      <c r="BD17" s="7"/>
      <c r="BE17" s="7"/>
      <c r="BF17" s="7"/>
      <c r="BG17" s="26"/>
      <c r="BH17" s="11"/>
      <c r="BI17" s="11"/>
      <c r="BJ17" s="128"/>
      <c r="BK17" s="13"/>
      <c r="BL17" s="45"/>
      <c r="BM17" s="7"/>
      <c r="BN17" s="7"/>
      <c r="BO17" s="7"/>
      <c r="BP17" s="7"/>
      <c r="BQ17" s="26"/>
      <c r="BR17" s="11"/>
      <c r="BS17" s="11"/>
      <c r="BT17" s="128"/>
      <c r="BU17" s="13"/>
      <c r="BV17" s="45"/>
      <c r="BW17" s="7"/>
      <c r="BX17" s="7"/>
      <c r="BY17" s="7"/>
      <c r="BZ17" s="7"/>
      <c r="CA17" s="26"/>
      <c r="CB17" s="11"/>
      <c r="CC17" s="11"/>
      <c r="CD17" s="128"/>
      <c r="CE17" s="13"/>
      <c r="CF17" s="45"/>
      <c r="CG17" s="7"/>
      <c r="CH17" s="7"/>
      <c r="CI17" s="7"/>
      <c r="CJ17" s="7"/>
      <c r="CK17" s="26"/>
      <c r="CL17" s="11"/>
      <c r="CM17" s="11"/>
      <c r="CN17" s="128" t="s">
        <v>182</v>
      </c>
      <c r="CO17" s="13">
        <v>0.5</v>
      </c>
      <c r="CP17" s="45">
        <f>CT17</f>
        <v>13.467000000000001</v>
      </c>
      <c r="CQ17" s="7"/>
      <c r="CR17" s="7"/>
      <c r="CS17" s="7"/>
      <c r="CT17" s="7">
        <f>0.201*67</f>
        <v>13.467000000000001</v>
      </c>
      <c r="CU17" s="26"/>
      <c r="CV17" s="11"/>
      <c r="CW17" s="11"/>
      <c r="CX17" s="128"/>
      <c r="CY17" s="13"/>
      <c r="CZ17" s="45"/>
      <c r="DA17" s="7"/>
      <c r="DB17" s="7"/>
      <c r="DC17" s="7"/>
      <c r="DD17" s="7"/>
      <c r="DE17" s="26"/>
      <c r="DF17" s="11"/>
      <c r="DG17" s="11"/>
      <c r="DH17" s="128"/>
      <c r="DI17" s="13"/>
      <c r="DJ17" s="45"/>
      <c r="DK17" s="7"/>
      <c r="DL17" s="7"/>
      <c r="DM17" s="7"/>
      <c r="DN17" s="7"/>
      <c r="DO17" s="26"/>
      <c r="DP17" s="11"/>
      <c r="DQ17" s="11"/>
      <c r="DR17" s="128"/>
      <c r="DS17" s="224"/>
      <c r="DT17" s="45"/>
      <c r="DU17" s="222"/>
      <c r="DV17" s="222"/>
      <c r="DW17" s="222"/>
      <c r="DX17" s="222"/>
      <c r="DY17" s="26"/>
      <c r="DZ17" s="11"/>
      <c r="EA17" s="11"/>
      <c r="EB17" s="128"/>
      <c r="EC17" s="224"/>
      <c r="ED17" s="45"/>
      <c r="EE17" s="222"/>
      <c r="EF17" s="222"/>
      <c r="EG17" s="222"/>
      <c r="EH17" s="222"/>
      <c r="EI17" s="26"/>
      <c r="EJ17" s="11"/>
      <c r="EK17" s="11"/>
      <c r="EL17" s="128"/>
      <c r="EM17" s="224"/>
      <c r="EN17" s="45"/>
      <c r="EO17" s="222"/>
      <c r="EP17" s="222"/>
      <c r="EQ17" s="222"/>
      <c r="ER17" s="222"/>
      <c r="ES17" s="26"/>
      <c r="ET17" s="11"/>
      <c r="EU17" s="11"/>
      <c r="EV17" s="128"/>
      <c r="EW17" s="224"/>
      <c r="EX17" s="45"/>
      <c r="EY17" s="222"/>
      <c r="EZ17" s="222"/>
      <c r="FA17" s="222"/>
      <c r="FB17" s="222"/>
      <c r="FC17" s="26"/>
      <c r="FD17" s="11"/>
      <c r="FE17" s="11"/>
      <c r="FF17" s="128"/>
      <c r="FG17" s="224"/>
      <c r="FH17" s="45"/>
      <c r="FI17" s="222"/>
      <c r="FJ17" s="222"/>
      <c r="FK17" s="222"/>
      <c r="FL17" s="222"/>
      <c r="FM17" s="26"/>
      <c r="FN17" s="11"/>
      <c r="FO17" s="11"/>
      <c r="FP17" s="128" t="s">
        <v>323</v>
      </c>
      <c r="FQ17" s="224">
        <v>1</v>
      </c>
      <c r="FR17" s="45">
        <v>0.1</v>
      </c>
      <c r="FS17" s="222">
        <v>0.1</v>
      </c>
      <c r="FT17" s="222">
        <v>0.1</v>
      </c>
      <c r="FU17" s="222"/>
      <c r="FV17" s="222"/>
      <c r="FW17" s="26"/>
      <c r="FX17" s="11"/>
      <c r="FY17" s="11"/>
      <c r="FZ17" s="128"/>
      <c r="GA17" s="224"/>
      <c r="GB17" s="45"/>
      <c r="GC17" s="222"/>
      <c r="GD17" s="222"/>
      <c r="GE17" s="222"/>
      <c r="GF17" s="222"/>
      <c r="GG17" s="26"/>
      <c r="GH17" s="11"/>
      <c r="GI17" s="11"/>
      <c r="GJ17" s="137"/>
      <c r="GT17" s="137"/>
      <c r="HD17" s="137"/>
      <c r="HN17" s="137"/>
      <c r="HX17" s="137"/>
      <c r="IH17" s="137"/>
    </row>
    <row xmlns:x14ac="http://schemas.microsoft.com/office/spreadsheetml/2009/9/ac" r="18" s="2" customFormat="true" x14ac:dyDescent="0.25">
      <c r="A18" s="402" t="str">
        <f ca="true">IF(ISBLANK('Data Summary'!A20),"",'Data Summary'!A20)</f>
        <v>SEN_2019_UIS</v>
      </c>
      <c r="B18" s="128"/>
      <c r="C18" s="13"/>
      <c r="D18" s="45"/>
      <c r="E18" s="67"/>
      <c r="F18" s="67"/>
      <c r="G18" s="7"/>
      <c r="H18" s="45"/>
      <c r="I18" s="26"/>
      <c r="J18" s="11"/>
      <c r="K18" s="11"/>
      <c r="L18" s="128"/>
      <c r="M18" s="13"/>
      <c r="N18" s="45"/>
      <c r="O18" s="67"/>
      <c r="P18" s="67"/>
      <c r="Q18" s="7"/>
      <c r="R18" s="45"/>
      <c r="S18" s="26"/>
      <c r="T18" s="11"/>
      <c r="U18" s="11"/>
      <c r="V18" s="128"/>
      <c r="W18" s="13"/>
      <c r="X18" s="45"/>
      <c r="Y18" s="67"/>
      <c r="Z18" s="67"/>
      <c r="AA18" s="7"/>
      <c r="AB18" s="7"/>
      <c r="AC18" s="26"/>
      <c r="AD18" s="11"/>
      <c r="AE18" s="11"/>
      <c r="AF18" s="128"/>
      <c r="AG18" s="13"/>
      <c r="AH18" s="45"/>
      <c r="AI18" s="67"/>
      <c r="AJ18" s="67"/>
      <c r="AK18" s="7"/>
      <c r="AL18" s="7"/>
      <c r="AM18" s="26"/>
      <c r="AN18" s="11"/>
      <c r="AO18" s="11"/>
      <c r="AP18" s="128"/>
      <c r="AQ18" s="13"/>
      <c r="AR18" s="45"/>
      <c r="AS18" s="67"/>
      <c r="AT18" s="67"/>
      <c r="AU18" s="7"/>
      <c r="AV18" s="7"/>
      <c r="AW18" s="26"/>
      <c r="AX18" s="11"/>
      <c r="AY18" s="11"/>
      <c r="AZ18" s="128"/>
      <c r="BA18" s="13"/>
      <c r="BB18" s="45"/>
      <c r="BC18" s="67"/>
      <c r="BD18" s="67"/>
      <c r="BE18" s="7"/>
      <c r="BF18" s="7"/>
      <c r="BG18" s="26"/>
      <c r="BH18" s="11"/>
      <c r="BI18" s="11"/>
      <c r="BJ18" s="128"/>
      <c r="BK18" s="13"/>
      <c r="BL18" s="45"/>
      <c r="BM18" s="67"/>
      <c r="BN18" s="67"/>
      <c r="BO18" s="7"/>
      <c r="BP18" s="7"/>
      <c r="BQ18" s="26"/>
      <c r="BR18" s="11"/>
      <c r="BS18" s="11"/>
      <c r="BT18" s="128"/>
      <c r="BU18" s="13"/>
      <c r="BV18" s="45"/>
      <c r="BW18" s="67"/>
      <c r="BX18" s="67"/>
      <c r="BY18" s="7"/>
      <c r="BZ18" s="7"/>
      <c r="CA18" s="26"/>
      <c r="CB18" s="11"/>
      <c r="CC18" s="11"/>
      <c r="CD18" s="128"/>
      <c r="CE18" s="13"/>
      <c r="CF18" s="45"/>
      <c r="CG18" s="67"/>
      <c r="CH18" s="67"/>
      <c r="CI18" s="7"/>
      <c r="CJ18" s="7"/>
      <c r="CK18" s="26"/>
      <c r="CL18" s="11"/>
      <c r="CM18" s="11"/>
      <c r="CN18" s="128"/>
      <c r="CO18" s="13"/>
      <c r="CP18" s="45"/>
      <c r="CQ18" s="67"/>
      <c r="CR18" s="67"/>
      <c r="CS18" s="7"/>
      <c r="CT18" s="7"/>
      <c r="CU18" s="26"/>
      <c r="CV18" s="11"/>
      <c r="CW18" s="11"/>
      <c r="CX18" s="128"/>
      <c r="CY18" s="13"/>
      <c r="CZ18" s="45"/>
      <c r="DA18" s="67"/>
      <c r="DB18" s="67"/>
      <c r="DC18" s="7"/>
      <c r="DD18" s="7"/>
      <c r="DE18" s="26"/>
      <c r="DF18" s="11"/>
      <c r="DG18" s="11"/>
      <c r="DH18" s="128"/>
      <c r="DI18" s="13"/>
      <c r="DJ18" s="45"/>
      <c r="DK18" s="67"/>
      <c r="DL18" s="67"/>
      <c r="DM18" s="7"/>
      <c r="DN18" s="7"/>
      <c r="DO18" s="26"/>
      <c r="DP18" s="11"/>
      <c r="DQ18" s="11"/>
      <c r="DR18" s="128"/>
      <c r="DS18" s="224"/>
      <c r="DT18" s="45"/>
      <c r="DU18" s="67"/>
      <c r="DV18" s="67"/>
      <c r="DW18" s="222"/>
      <c r="DX18" s="222"/>
      <c r="DY18" s="26"/>
      <c r="DZ18" s="11"/>
      <c r="EA18" s="11"/>
      <c r="EB18" s="128"/>
      <c r="EC18" s="224"/>
      <c r="ED18" s="45"/>
      <c r="EE18" s="67"/>
      <c r="EF18" s="67"/>
      <c r="EG18" s="222"/>
      <c r="EH18" s="222"/>
      <c r="EI18" s="26"/>
      <c r="EJ18" s="11"/>
      <c r="EK18" s="11"/>
      <c r="EL18" s="128"/>
      <c r="EM18" s="224"/>
      <c r="EN18" s="45"/>
      <c r="EO18" s="67"/>
      <c r="EP18" s="67"/>
      <c r="EQ18" s="222"/>
      <c r="ER18" s="222"/>
      <c r="ES18" s="26"/>
      <c r="ET18" s="11"/>
      <c r="EU18" s="11"/>
      <c r="EV18" s="128"/>
      <c r="EW18" s="224"/>
      <c r="EX18" s="45"/>
      <c r="EY18" s="67"/>
      <c r="EZ18" s="67"/>
      <c r="FA18" s="222"/>
      <c r="FB18" s="222"/>
      <c r="FC18" s="26"/>
      <c r="FD18" s="11"/>
      <c r="FE18" s="11"/>
      <c r="FF18" s="128"/>
      <c r="FG18" s="224"/>
      <c r="FH18" s="45"/>
      <c r="FI18" s="67"/>
      <c r="FJ18" s="67"/>
      <c r="FK18" s="222"/>
      <c r="FL18" s="222"/>
      <c r="FM18" s="26"/>
      <c r="FN18" s="11"/>
      <c r="FO18" s="11"/>
      <c r="FP18" s="128" t="s">
        <v>324</v>
      </c>
      <c r="FQ18" s="224">
        <v>1</v>
      </c>
      <c r="FR18" s="45">
        <v>0.6</v>
      </c>
      <c r="FS18" s="67">
        <v>0.9</v>
      </c>
      <c r="FT18" s="67">
        <v>0.3</v>
      </c>
      <c r="FU18" s="222"/>
      <c r="FV18" s="222"/>
      <c r="FW18" s="26"/>
      <c r="FX18" s="11"/>
      <c r="FY18" s="11"/>
      <c r="FZ18" s="128"/>
      <c r="GA18" s="224"/>
      <c r="GB18" s="45"/>
      <c r="GC18" s="67"/>
      <c r="GD18" s="67"/>
      <c r="GE18" s="222"/>
      <c r="GF18" s="222"/>
      <c r="GG18" s="26"/>
      <c r="GH18" s="11"/>
      <c r="GI18" s="11"/>
      <c r="GJ18" s="137"/>
      <c r="GT18" s="137"/>
      <c r="HD18" s="137"/>
      <c r="HN18" s="137"/>
      <c r="HX18" s="137"/>
      <c r="IH18" s="137"/>
    </row>
    <row xmlns:x14ac="http://schemas.microsoft.com/office/spreadsheetml/2009/9/ac" r="19" s="2" customFormat="true" x14ac:dyDescent="0.25">
      <c r="A19" s="402" t="str">
        <f ca="true">IF(ISBLANK('Data Summary'!A21),"",'Data Summary'!A21)</f>
        <v>SEN_2020_UIS</v>
      </c>
      <c r="B19" s="128"/>
      <c r="C19" s="6"/>
      <c r="D19" s="108"/>
      <c r="E19" s="67"/>
      <c r="F19" s="67"/>
      <c r="G19" s="67"/>
      <c r="H19" s="45"/>
      <c r="I19" s="68"/>
      <c r="J19" s="11"/>
      <c r="K19" s="11"/>
      <c r="L19" s="128"/>
      <c r="M19" s="6"/>
      <c r="N19" s="108"/>
      <c r="O19" s="67"/>
      <c r="P19" s="67"/>
      <c r="Q19" s="67"/>
      <c r="R19" s="45"/>
      <c r="S19" s="68"/>
      <c r="T19" s="11"/>
      <c r="U19" s="11"/>
      <c r="V19" s="128"/>
      <c r="W19" s="6"/>
      <c r="X19" s="45"/>
      <c r="Y19" s="67"/>
      <c r="Z19" s="67"/>
      <c r="AA19" s="67"/>
      <c r="AB19" s="67"/>
      <c r="AC19" s="68"/>
      <c r="AD19" s="11"/>
      <c r="AE19" s="11"/>
      <c r="AF19" s="128"/>
      <c r="AG19" s="6"/>
      <c r="AH19" s="45"/>
      <c r="AI19" s="67"/>
      <c r="AJ19" s="67"/>
      <c r="AK19" s="67"/>
      <c r="AL19" s="67"/>
      <c r="AM19" s="68"/>
      <c r="AN19" s="11"/>
      <c r="AO19" s="11"/>
      <c r="AP19" s="128"/>
      <c r="AQ19" s="6"/>
      <c r="AR19" s="45"/>
      <c r="AS19" s="67"/>
      <c r="AT19" s="67"/>
      <c r="AU19" s="67"/>
      <c r="AV19" s="67"/>
      <c r="AW19" s="68"/>
      <c r="AX19" s="11"/>
      <c r="AY19" s="11"/>
      <c r="AZ19" s="128"/>
      <c r="BA19" s="6"/>
      <c r="BB19" s="45"/>
      <c r="BC19" s="67"/>
      <c r="BD19" s="67"/>
      <c r="BE19" s="67"/>
      <c r="BF19" s="67"/>
      <c r="BG19" s="68"/>
      <c r="BH19" s="11"/>
      <c r="BI19" s="11"/>
      <c r="BJ19" s="128"/>
      <c r="BK19" s="6"/>
      <c r="BL19" s="45"/>
      <c r="BM19" s="67"/>
      <c r="BN19" s="67"/>
      <c r="BO19" s="67"/>
      <c r="BP19" s="67"/>
      <c r="BQ19" s="68"/>
      <c r="BR19" s="11"/>
      <c r="BS19" s="11"/>
      <c r="BT19" s="128"/>
      <c r="BU19" s="6"/>
      <c r="BV19" s="45"/>
      <c r="BW19" s="67"/>
      <c r="BX19" s="67"/>
      <c r="BY19" s="67"/>
      <c r="BZ19" s="67"/>
      <c r="CA19" s="68"/>
      <c r="CB19" s="11"/>
      <c r="CC19" s="11"/>
      <c r="CD19" s="128"/>
      <c r="CE19" s="6"/>
      <c r="CF19" s="45"/>
      <c r="CG19" s="67"/>
      <c r="CH19" s="67"/>
      <c r="CI19" s="67"/>
      <c r="CJ19" s="67"/>
      <c r="CK19" s="68"/>
      <c r="CL19" s="11"/>
      <c r="CM19" s="11"/>
      <c r="CN19" s="128"/>
      <c r="CO19" s="6"/>
      <c r="CP19" s="45"/>
      <c r="CQ19" s="67"/>
      <c r="CR19" s="67"/>
      <c r="CS19" s="67"/>
      <c r="CT19" s="67"/>
      <c r="CU19" s="68"/>
      <c r="CV19" s="11"/>
      <c r="CW19" s="11"/>
      <c r="CX19" s="128"/>
      <c r="CY19" s="6"/>
      <c r="CZ19" s="45"/>
      <c r="DA19" s="67"/>
      <c r="DB19" s="67"/>
      <c r="DC19" s="67"/>
      <c r="DD19" s="67"/>
      <c r="DE19" s="68"/>
      <c r="DF19" s="11"/>
      <c r="DG19" s="11"/>
      <c r="DH19" s="128"/>
      <c r="DI19" s="6"/>
      <c r="DJ19" s="45"/>
      <c r="DK19" s="67"/>
      <c r="DL19" s="67"/>
      <c r="DM19" s="67"/>
      <c r="DN19" s="67"/>
      <c r="DO19" s="68"/>
      <c r="DP19" s="11"/>
      <c r="DQ19" s="11"/>
      <c r="DR19" s="128"/>
      <c r="DS19" s="6"/>
      <c r="DT19" s="45"/>
      <c r="DU19" s="67"/>
      <c r="DV19" s="67"/>
      <c r="DW19" s="67"/>
      <c r="DX19" s="67"/>
      <c r="DY19" s="68"/>
      <c r="DZ19" s="11"/>
      <c r="EA19" s="11"/>
      <c r="EB19" s="128"/>
      <c r="EC19" s="6"/>
      <c r="ED19" s="45"/>
      <c r="EE19" s="67"/>
      <c r="EF19" s="67"/>
      <c r="EG19" s="67"/>
      <c r="EH19" s="67"/>
      <c r="EI19" s="68"/>
      <c r="EJ19" s="11"/>
      <c r="EK19" s="11"/>
      <c r="EL19" s="128"/>
      <c r="EM19" s="6"/>
      <c r="EN19" s="45"/>
      <c r="EO19" s="67"/>
      <c r="EP19" s="67"/>
      <c r="EQ19" s="67"/>
      <c r="ER19" s="67"/>
      <c r="ES19" s="68"/>
      <c r="ET19" s="11"/>
      <c r="EU19" s="11"/>
      <c r="EV19" s="128"/>
      <c r="EW19" s="6"/>
      <c r="EX19" s="45"/>
      <c r="EY19" s="67"/>
      <c r="EZ19" s="67"/>
      <c r="FA19" s="67"/>
      <c r="FB19" s="67"/>
      <c r="FC19" s="68"/>
      <c r="FD19" s="11"/>
      <c r="FE19" s="11"/>
      <c r="FF19" s="128"/>
      <c r="FG19" s="6"/>
      <c r="FH19" s="45"/>
      <c r="FI19" s="67"/>
      <c r="FJ19" s="67"/>
      <c r="FK19" s="67"/>
      <c r="FL19" s="67"/>
      <c r="FM19" s="68"/>
      <c r="FN19" s="11"/>
      <c r="FO19" s="11"/>
      <c r="FP19" s="128" t="s">
        <v>325</v>
      </c>
      <c r="FQ19" s="6">
        <v>1</v>
      </c>
      <c r="FR19" s="45">
        <v>0</v>
      </c>
      <c r="FS19" s="67">
        <v>0</v>
      </c>
      <c r="FT19" s="67">
        <v>0</v>
      </c>
      <c r="FU19" s="67"/>
      <c r="FV19" s="67"/>
      <c r="FW19" s="68"/>
      <c r="FX19" s="11"/>
      <c r="FY19" s="11"/>
      <c r="FZ19" s="128"/>
      <c r="GA19" s="6"/>
      <c r="GB19" s="45"/>
      <c r="GC19" s="67"/>
      <c r="GD19" s="67"/>
      <c r="GE19" s="67"/>
      <c r="GF19" s="67"/>
      <c r="GG19" s="68"/>
      <c r="GH19" s="11"/>
      <c r="GI19" s="11"/>
      <c r="GJ19" s="137"/>
      <c r="GT19" s="137"/>
      <c r="HD19" s="137"/>
      <c r="HN19" s="137"/>
      <c r="HX19" s="137"/>
      <c r="IH19" s="137"/>
    </row>
    <row xmlns:x14ac="http://schemas.microsoft.com/office/spreadsheetml/2009/9/ac" r="20" s="2" customFormat="true" x14ac:dyDescent="0.25">
      <c r="A20" s="402" t="str">
        <f ca="true">IF(ISBLANK('Data Summary'!A22),"",'Data Summary'!A22)</f>
        <v>SEN_2021_UIS</v>
      </c>
      <c r="B20" s="128"/>
      <c r="C20" s="6"/>
      <c r="D20" s="109"/>
      <c r="E20" s="67"/>
      <c r="F20" s="67"/>
      <c r="G20" s="67"/>
      <c r="H20" s="67"/>
      <c r="I20" s="69"/>
      <c r="J20" s="11"/>
      <c r="K20" s="11"/>
      <c r="L20" s="128"/>
      <c r="M20" s="6"/>
      <c r="N20" s="109"/>
      <c r="O20" s="67"/>
      <c r="P20" s="67"/>
      <c r="Q20" s="67"/>
      <c r="R20" s="67"/>
      <c r="S20" s="69"/>
      <c r="T20" s="11"/>
      <c r="U20" s="11"/>
      <c r="V20" s="128"/>
      <c r="W20" s="6"/>
      <c r="X20" s="67"/>
      <c r="Y20" s="67"/>
      <c r="Z20" s="67"/>
      <c r="AA20" s="67"/>
      <c r="AB20" s="67"/>
      <c r="AC20" s="69"/>
      <c r="AD20" s="11"/>
      <c r="AE20" s="11"/>
      <c r="AF20" s="128"/>
      <c r="AG20" s="6"/>
      <c r="AH20" s="67"/>
      <c r="AI20" s="67"/>
      <c r="AJ20" s="67"/>
      <c r="AK20" s="67"/>
      <c r="AL20" s="67"/>
      <c r="AM20" s="69"/>
      <c r="AN20" s="11"/>
      <c r="AO20" s="11"/>
      <c r="AP20" s="128"/>
      <c r="AQ20" s="6"/>
      <c r="AR20" s="67"/>
      <c r="AS20" s="67"/>
      <c r="AT20" s="67"/>
      <c r="AU20" s="67"/>
      <c r="AV20" s="67"/>
      <c r="AW20" s="69"/>
      <c r="AX20" s="11"/>
      <c r="AY20" s="11"/>
      <c r="AZ20" s="128"/>
      <c r="BA20" s="6"/>
      <c r="BB20" s="67"/>
      <c r="BC20" s="67"/>
      <c r="BD20" s="67"/>
      <c r="BE20" s="67"/>
      <c r="BF20" s="67"/>
      <c r="BG20" s="69"/>
      <c r="BH20" s="11"/>
      <c r="BI20" s="11"/>
      <c r="BJ20" s="128"/>
      <c r="BK20" s="6"/>
      <c r="BL20" s="67"/>
      <c r="BM20" s="67"/>
      <c r="BN20" s="67"/>
      <c r="BO20" s="67"/>
      <c r="BP20" s="67"/>
      <c r="BQ20" s="69"/>
      <c r="BR20" s="11"/>
      <c r="BS20" s="11"/>
      <c r="BT20" s="128"/>
      <c r="BU20" s="6"/>
      <c r="BV20" s="67"/>
      <c r="BW20" s="67"/>
      <c r="BX20" s="67"/>
      <c r="BY20" s="67"/>
      <c r="BZ20" s="67"/>
      <c r="CA20" s="69"/>
      <c r="CB20" s="11"/>
      <c r="CC20" s="11"/>
      <c r="CD20" s="128"/>
      <c r="CE20" s="6"/>
      <c r="CF20" s="67"/>
      <c r="CG20" s="67"/>
      <c r="CH20" s="67"/>
      <c r="CI20" s="67"/>
      <c r="CJ20" s="67"/>
      <c r="CK20" s="69"/>
      <c r="CL20" s="11"/>
      <c r="CM20" s="11"/>
      <c r="CN20" s="128"/>
      <c r="CO20" s="6"/>
      <c r="CP20" s="67"/>
      <c r="CQ20" s="67"/>
      <c r="CR20" s="67"/>
      <c r="CS20" s="67"/>
      <c r="CT20" s="67"/>
      <c r="CU20" s="69"/>
      <c r="CV20" s="11"/>
      <c r="CW20" s="11"/>
      <c r="CX20" s="128"/>
      <c r="CY20" s="6"/>
      <c r="CZ20" s="67"/>
      <c r="DA20" s="67"/>
      <c r="DB20" s="67"/>
      <c r="DC20" s="67"/>
      <c r="DD20" s="67"/>
      <c r="DE20" s="69"/>
      <c r="DF20" s="11"/>
      <c r="DG20" s="11"/>
      <c r="DH20" s="128"/>
      <c r="DI20" s="6"/>
      <c r="DJ20" s="67"/>
      <c r="DK20" s="67"/>
      <c r="DL20" s="67"/>
      <c r="DM20" s="67"/>
      <c r="DN20" s="67"/>
      <c r="DO20" s="69"/>
      <c r="DP20" s="11"/>
      <c r="DQ20" s="11"/>
      <c r="DR20" s="128"/>
      <c r="DS20" s="6"/>
      <c r="DT20" s="67"/>
      <c r="DU20" s="67"/>
      <c r="DV20" s="67"/>
      <c r="DW20" s="67"/>
      <c r="DX20" s="67"/>
      <c r="DY20" s="69"/>
      <c r="DZ20" s="11"/>
      <c r="EA20" s="11"/>
      <c r="EB20" s="128"/>
      <c r="EC20" s="6"/>
      <c r="ED20" s="67"/>
      <c r="EE20" s="67"/>
      <c r="EF20" s="67"/>
      <c r="EG20" s="67"/>
      <c r="EH20" s="67"/>
      <c r="EI20" s="69"/>
      <c r="EJ20" s="11"/>
      <c r="EK20" s="11"/>
      <c r="EL20" s="128"/>
      <c r="EM20" s="6"/>
      <c r="EN20" s="67"/>
      <c r="EO20" s="67"/>
      <c r="EP20" s="67"/>
      <c r="EQ20" s="67"/>
      <c r="ER20" s="67"/>
      <c r="ES20" s="69"/>
      <c r="ET20" s="11"/>
      <c r="EU20" s="11"/>
      <c r="EV20" s="128"/>
      <c r="EW20" s="6"/>
      <c r="EX20" s="67"/>
      <c r="EY20" s="67"/>
      <c r="EZ20" s="67"/>
      <c r="FA20" s="67"/>
      <c r="FB20" s="67"/>
      <c r="FC20" s="69"/>
      <c r="FD20" s="11"/>
      <c r="FE20" s="11"/>
      <c r="FF20" s="128"/>
      <c r="FG20" s="6"/>
      <c r="FH20" s="67"/>
      <c r="FI20" s="67"/>
      <c r="FJ20" s="67"/>
      <c r="FK20" s="67"/>
      <c r="FL20" s="67"/>
      <c r="FM20" s="69"/>
      <c r="FN20" s="11"/>
      <c r="FO20" s="11"/>
      <c r="FP20" s="128" t="s">
        <v>326</v>
      </c>
      <c r="FQ20" s="6">
        <v>0</v>
      </c>
      <c r="FR20" s="67">
        <v>0.2</v>
      </c>
      <c r="FS20" s="67">
        <v>0.4</v>
      </c>
      <c r="FT20" s="67">
        <v>0</v>
      </c>
      <c r="FU20" s="67"/>
      <c r="FV20" s="67"/>
      <c r="FW20" s="69"/>
      <c r="FX20" s="11"/>
      <c r="FY20" s="11"/>
      <c r="FZ20" s="128"/>
      <c r="GA20" s="6"/>
      <c r="GB20" s="67"/>
      <c r="GC20" s="67"/>
      <c r="GD20" s="67"/>
      <c r="GE20" s="67"/>
      <c r="GF20" s="67"/>
      <c r="GG20" s="69"/>
      <c r="GH20" s="11"/>
      <c r="GI20" s="11"/>
      <c r="GJ20" s="137"/>
      <c r="GT20" s="137"/>
      <c r="HD20" s="137"/>
      <c r="HN20" s="137"/>
      <c r="HX20" s="137"/>
      <c r="IH20" s="137"/>
    </row>
    <row xmlns:x14ac="http://schemas.microsoft.com/office/spreadsheetml/2009/9/ac" r="21" s="2" customFormat="true" x14ac:dyDescent="0.25">
      <c r="A21" s="402" t="str">
        <f ca="true">IF(ISBLANK('Data Summary'!A23),"",'Data Summary'!A23)</f>
        <v>SEN_2022_SUR</v>
      </c>
      <c r="B21" s="128"/>
      <c r="C21" s="13"/>
      <c r="D21" s="110"/>
      <c r="E21" s="7"/>
      <c r="F21" s="7"/>
      <c r="G21" s="7"/>
      <c r="H21" s="7"/>
      <c r="I21" s="69"/>
      <c r="J21" s="11"/>
      <c r="K21" s="11"/>
      <c r="L21" s="128"/>
      <c r="M21" s="13"/>
      <c r="N21" s="110"/>
      <c r="O21" s="7"/>
      <c r="P21" s="7"/>
      <c r="Q21" s="7"/>
      <c r="R21" s="7"/>
      <c r="S21" s="69"/>
      <c r="T21" s="11"/>
      <c r="U21" s="11"/>
      <c r="V21" s="128"/>
      <c r="W21" s="13"/>
      <c r="X21" s="7"/>
      <c r="Y21" s="7"/>
      <c r="Z21" s="7"/>
      <c r="AA21" s="7"/>
      <c r="AB21" s="7"/>
      <c r="AC21" s="69"/>
      <c r="AD21" s="11"/>
      <c r="AE21" s="11"/>
      <c r="AF21" s="128"/>
      <c r="AG21" s="13"/>
      <c r="AH21" s="7"/>
      <c r="AI21" s="7"/>
      <c r="AJ21" s="7"/>
      <c r="AK21" s="7"/>
      <c r="AL21" s="7"/>
      <c r="AM21" s="69"/>
      <c r="AN21" s="11"/>
      <c r="AO21" s="11"/>
      <c r="AP21" s="128"/>
      <c r="AQ21" s="13"/>
      <c r="AR21" s="7"/>
      <c r="AS21" s="7"/>
      <c r="AT21" s="7"/>
      <c r="AU21" s="7"/>
      <c r="AV21" s="7"/>
      <c r="AW21" s="69"/>
      <c r="AX21" s="11"/>
      <c r="AY21" s="11"/>
      <c r="AZ21" s="128"/>
      <c r="BA21" s="13"/>
      <c r="BB21" s="7"/>
      <c r="BC21" s="7"/>
      <c r="BD21" s="7"/>
      <c r="BE21" s="7"/>
      <c r="BF21" s="7"/>
      <c r="BG21" s="69"/>
      <c r="BH21" s="11"/>
      <c r="BI21" s="11"/>
      <c r="BJ21" s="128"/>
      <c r="BK21" s="13"/>
      <c r="BL21" s="7"/>
      <c r="BM21" s="7"/>
      <c r="BN21" s="7"/>
      <c r="BO21" s="7"/>
      <c r="BP21" s="7"/>
      <c r="BQ21" s="69"/>
      <c r="BR21" s="11"/>
      <c r="BS21" s="11"/>
      <c r="BT21" s="128"/>
      <c r="BU21" s="13"/>
      <c r="BV21" s="7"/>
      <c r="BW21" s="7"/>
      <c r="BX21" s="7"/>
      <c r="BY21" s="7"/>
      <c r="BZ21" s="7"/>
      <c r="CA21" s="69"/>
      <c r="CB21" s="11"/>
      <c r="CC21" s="11"/>
      <c r="CD21" s="128"/>
      <c r="CE21" s="13"/>
      <c r="CF21" s="7"/>
      <c r="CG21" s="7"/>
      <c r="CH21" s="7"/>
      <c r="CI21" s="7"/>
      <c r="CJ21" s="7"/>
      <c r="CK21" s="69"/>
      <c r="CL21" s="11"/>
      <c r="CM21" s="11"/>
      <c r="CN21" s="128"/>
      <c r="CO21" s="13"/>
      <c r="CP21" s="7"/>
      <c r="CQ21" s="7"/>
      <c r="CR21" s="7"/>
      <c r="CS21" s="7"/>
      <c r="CT21" s="7"/>
      <c r="CU21" s="69"/>
      <c r="CV21" s="11"/>
      <c r="CW21" s="11"/>
      <c r="CX21" s="128"/>
      <c r="CY21" s="13"/>
      <c r="CZ21" s="7"/>
      <c r="DA21" s="7"/>
      <c r="DB21" s="7"/>
      <c r="DC21" s="7"/>
      <c r="DD21" s="7"/>
      <c r="DE21" s="69"/>
      <c r="DF21" s="11"/>
      <c r="DG21" s="11"/>
      <c r="DH21" s="128"/>
      <c r="DI21" s="13"/>
      <c r="DJ21" s="7"/>
      <c r="DK21" s="7"/>
      <c r="DL21" s="7"/>
      <c r="DM21" s="7"/>
      <c r="DN21" s="7"/>
      <c r="DO21" s="69"/>
      <c r="DP21" s="11"/>
      <c r="DQ21" s="11"/>
      <c r="DR21" s="128"/>
      <c r="DS21" s="224"/>
      <c r="DT21" s="222"/>
      <c r="DU21" s="222"/>
      <c r="DV21" s="222"/>
      <c r="DW21" s="222"/>
      <c r="DX21" s="222"/>
      <c r="DY21" s="69"/>
      <c r="DZ21" s="11"/>
      <c r="EA21" s="11"/>
      <c r="EB21" s="128"/>
      <c r="EC21" s="224"/>
      <c r="ED21" s="222"/>
      <c r="EE21" s="222"/>
      <c r="EF21" s="222"/>
      <c r="EG21" s="222"/>
      <c r="EH21" s="222"/>
      <c r="EI21" s="69"/>
      <c r="EJ21" s="11"/>
      <c r="EK21" s="11"/>
      <c r="EL21" s="128"/>
      <c r="EM21" s="224"/>
      <c r="EN21" s="222"/>
      <c r="EO21" s="222"/>
      <c r="EP21" s="222"/>
      <c r="EQ21" s="222"/>
      <c r="ER21" s="222"/>
      <c r="ES21" s="69"/>
      <c r="ET21" s="11"/>
      <c r="EU21" s="11"/>
      <c r="EV21" s="128"/>
      <c r="EW21" s="224"/>
      <c r="EX21" s="222"/>
      <c r="EY21" s="222"/>
      <c r="EZ21" s="222"/>
      <c r="FA21" s="222"/>
      <c r="FB21" s="222"/>
      <c r="FC21" s="69"/>
      <c r="FD21" s="11"/>
      <c r="FE21" s="11"/>
      <c r="FF21" s="128"/>
      <c r="FG21" s="224"/>
      <c r="FH21" s="222"/>
      <c r="FI21" s="222"/>
      <c r="FJ21" s="222"/>
      <c r="FK21" s="222"/>
      <c r="FL21" s="222"/>
      <c r="FM21" s="69"/>
      <c r="FN21" s="11"/>
      <c r="FO21" s="11"/>
      <c r="FP21" s="128" t="s">
        <v>327</v>
      </c>
      <c r="FQ21" s="224">
        <v>1</v>
      </c>
      <c r="FR21" s="222">
        <v>0</v>
      </c>
      <c r="FS21" s="222">
        <v>0.1</v>
      </c>
      <c r="FT21" s="222">
        <v>0</v>
      </c>
      <c r="FU21" s="222"/>
      <c r="FV21" s="222"/>
      <c r="FW21" s="69"/>
      <c r="FX21" s="11"/>
      <c r="FY21" s="11"/>
      <c r="FZ21" s="128"/>
      <c r="GA21" s="224"/>
      <c r="GB21" s="222"/>
      <c r="GC21" s="222"/>
      <c r="GD21" s="222"/>
      <c r="GE21" s="222"/>
      <c r="GF21" s="222"/>
      <c r="GG21" s="69"/>
      <c r="GH21" s="11"/>
      <c r="GI21" s="11"/>
      <c r="GJ21" s="137"/>
      <c r="GT21" s="137"/>
      <c r="HD21" s="137"/>
      <c r="HN21" s="137"/>
      <c r="HX21" s="137"/>
      <c r="IH21" s="137"/>
    </row>
    <row xmlns:x14ac="http://schemas.microsoft.com/office/spreadsheetml/2009/9/ac" r="22" s="2" customFormat="true" x14ac:dyDescent="0.25">
      <c r="A22" s="402" t="str">
        <f ca="true">IF(ISBLANK('Data Summary'!A24),"",'Data Summary'!A24)</f>
        <v>SEN_2022_UIS</v>
      </c>
      <c r="B22" s="128"/>
      <c r="C22" s="13"/>
      <c r="D22" s="110"/>
      <c r="E22" s="7"/>
      <c r="F22" s="7"/>
      <c r="G22" s="7"/>
      <c r="H22" s="7"/>
      <c r="I22" s="26"/>
      <c r="J22" s="11"/>
      <c r="K22" s="11"/>
      <c r="L22" s="128"/>
      <c r="M22" s="13"/>
      <c r="N22" s="110"/>
      <c r="O22" s="7"/>
      <c r="P22" s="7"/>
      <c r="Q22" s="7"/>
      <c r="R22" s="7"/>
      <c r="S22" s="26"/>
      <c r="T22" s="11"/>
      <c r="U22" s="11"/>
      <c r="V22" s="128"/>
      <c r="W22" s="13"/>
      <c r="X22" s="7"/>
      <c r="Y22" s="7"/>
      <c r="Z22" s="7"/>
      <c r="AA22" s="7"/>
      <c r="AB22" s="7"/>
      <c r="AC22" s="26"/>
      <c r="AD22" s="11"/>
      <c r="AE22" s="11"/>
      <c r="AF22" s="128"/>
      <c r="AG22" s="13"/>
      <c r="AH22" s="7"/>
      <c r="AI22" s="7"/>
      <c r="AJ22" s="7"/>
      <c r="AK22" s="7"/>
      <c r="AL22" s="7"/>
      <c r="AM22" s="26"/>
      <c r="AN22" s="11"/>
      <c r="AO22" s="11"/>
      <c r="AP22" s="128"/>
      <c r="AQ22" s="13"/>
      <c r="AR22" s="7"/>
      <c r="AS22" s="7"/>
      <c r="AT22" s="7"/>
      <c r="AU22" s="7"/>
      <c r="AV22" s="7"/>
      <c r="AW22" s="26"/>
      <c r="AX22" s="11"/>
      <c r="AY22" s="11"/>
      <c r="AZ22" s="128"/>
      <c r="BA22" s="13"/>
      <c r="BB22" s="7"/>
      <c r="BC22" s="7"/>
      <c r="BD22" s="7"/>
      <c r="BE22" s="7"/>
      <c r="BF22" s="7"/>
      <c r="BG22" s="26"/>
      <c r="BH22" s="11"/>
      <c r="BI22" s="11"/>
      <c r="BJ22" s="128"/>
      <c r="BK22" s="13"/>
      <c r="BL22" s="7"/>
      <c r="BM22" s="7"/>
      <c r="BN22" s="7"/>
      <c r="BO22" s="7"/>
      <c r="BP22" s="7"/>
      <c r="BQ22" s="26"/>
      <c r="BR22" s="11"/>
      <c r="BS22" s="11"/>
      <c r="BT22" s="128"/>
      <c r="BU22" s="13"/>
      <c r="BV22" s="7"/>
      <c r="BW22" s="7"/>
      <c r="BX22" s="7"/>
      <c r="BY22" s="7"/>
      <c r="BZ22" s="7"/>
      <c r="CA22" s="26"/>
      <c r="CB22" s="11"/>
      <c r="CC22" s="11"/>
      <c r="CD22" s="128"/>
      <c r="CE22" s="13"/>
      <c r="CF22" s="7"/>
      <c r="CG22" s="7"/>
      <c r="CH22" s="7"/>
      <c r="CI22" s="7"/>
      <c r="CJ22" s="7"/>
      <c r="CK22" s="26"/>
      <c r="CL22" s="11"/>
      <c r="CM22" s="11"/>
      <c r="CN22" s="128"/>
      <c r="CO22" s="13"/>
      <c r="CP22" s="7"/>
      <c r="CQ22" s="7"/>
      <c r="CR22" s="7"/>
      <c r="CS22" s="7"/>
      <c r="CT22" s="7"/>
      <c r="CU22" s="26"/>
      <c r="CV22" s="11"/>
      <c r="CW22" s="11"/>
      <c r="CX22" s="128"/>
      <c r="CY22" s="13"/>
      <c r="CZ22" s="7"/>
      <c r="DA22" s="7"/>
      <c r="DB22" s="7"/>
      <c r="DC22" s="7"/>
      <c r="DD22" s="7"/>
      <c r="DE22" s="26"/>
      <c r="DF22" s="11"/>
      <c r="DG22" s="11"/>
      <c r="DH22" s="128"/>
      <c r="DI22" s="13"/>
      <c r="DJ22" s="7"/>
      <c r="DK22" s="7"/>
      <c r="DL22" s="7"/>
      <c r="DM22" s="7"/>
      <c r="DN22" s="7"/>
      <c r="DO22" s="26"/>
      <c r="DP22" s="11"/>
      <c r="DQ22" s="11"/>
      <c r="DR22" s="128"/>
      <c r="DS22" s="224"/>
      <c r="DT22" s="222"/>
      <c r="DU22" s="222"/>
      <c r="DV22" s="222"/>
      <c r="DW22" s="222"/>
      <c r="DX22" s="222"/>
      <c r="DY22" s="26"/>
      <c r="DZ22" s="11"/>
      <c r="EA22" s="11"/>
      <c r="EB22" s="128"/>
      <c r="EC22" s="224"/>
      <c r="ED22" s="222"/>
      <c r="EE22" s="222"/>
      <c r="EF22" s="222"/>
      <c r="EG22" s="222"/>
      <c r="EH22" s="222"/>
      <c r="EI22" s="26"/>
      <c r="EJ22" s="11"/>
      <c r="EK22" s="11"/>
      <c r="EL22" s="128"/>
      <c r="EM22" s="224"/>
      <c r="EN22" s="222"/>
      <c r="EO22" s="222"/>
      <c r="EP22" s="222"/>
      <c r="EQ22" s="222"/>
      <c r="ER22" s="222"/>
      <c r="ES22" s="26"/>
      <c r="ET22" s="11"/>
      <c r="EU22" s="11"/>
      <c r="EV22" s="128"/>
      <c r="EW22" s="224"/>
      <c r="EX22" s="222"/>
      <c r="EY22" s="222"/>
      <c r="EZ22" s="222"/>
      <c r="FA22" s="222"/>
      <c r="FB22" s="222"/>
      <c r="FC22" s="26"/>
      <c r="FD22" s="11"/>
      <c r="FE22" s="11"/>
      <c r="FF22" s="128"/>
      <c r="FG22" s="224"/>
      <c r="FH22" s="222"/>
      <c r="FI22" s="222"/>
      <c r="FJ22" s="222"/>
      <c r="FK22" s="222"/>
      <c r="FL22" s="222"/>
      <c r="FM22" s="26"/>
      <c r="FN22" s="11"/>
      <c r="FO22" s="11"/>
      <c r="FP22" s="128" t="s">
        <v>328</v>
      </c>
      <c r="FQ22" s="224">
        <v>1</v>
      </c>
      <c r="FR22" s="222">
        <v>0</v>
      </c>
      <c r="FS22" s="222">
        <v>0</v>
      </c>
      <c r="FT22" s="222">
        <v>0</v>
      </c>
      <c r="FU22" s="222"/>
      <c r="FV22" s="222"/>
      <c r="FW22" s="26"/>
      <c r="FX22" s="11"/>
      <c r="FY22" s="11"/>
      <c r="FZ22" s="128"/>
      <c r="GA22" s="224"/>
      <c r="GB22" s="222"/>
      <c r="GC22" s="222"/>
      <c r="GD22" s="222"/>
      <c r="GE22" s="222"/>
      <c r="GF22" s="222"/>
      <c r="GG22" s="26"/>
      <c r="GH22" s="11"/>
      <c r="GI22" s="11"/>
      <c r="GJ22" s="137"/>
      <c r="GT22" s="137"/>
      <c r="HD22" s="137"/>
      <c r="HN22" s="137"/>
      <c r="HX22" s="137"/>
      <c r="IH22" s="137"/>
    </row>
    <row xmlns:x14ac="http://schemas.microsoft.com/office/spreadsheetml/2009/9/ac" r="23" s="2" customFormat="true" x14ac:dyDescent="0.25">
      <c r="A23" s="403" t="str">
        <f ca="true">IF(ISBLANK('Data Summary'!A25),"",'Data Summary'!A25)</f>
        <v/>
      </c>
      <c r="B23" s="128"/>
      <c r="C23" s="13"/>
      <c r="D23" s="7"/>
      <c r="E23" s="7"/>
      <c r="F23" s="7"/>
      <c r="G23" s="7"/>
      <c r="H23" s="7"/>
      <c r="I23" s="26"/>
      <c r="J23" s="11"/>
      <c r="K23" s="11"/>
      <c r="L23" s="128"/>
      <c r="M23" s="13"/>
      <c r="N23" s="7"/>
      <c r="O23" s="7"/>
      <c r="P23" s="7"/>
      <c r="Q23" s="7"/>
      <c r="R23" s="7"/>
      <c r="S23" s="26"/>
      <c r="T23" s="11"/>
      <c r="U23" s="11"/>
      <c r="V23" s="128"/>
      <c r="W23" s="13"/>
      <c r="X23" s="7"/>
      <c r="Y23" s="7"/>
      <c r="Z23" s="7"/>
      <c r="AA23" s="7"/>
      <c r="AB23" s="7"/>
      <c r="AC23" s="26"/>
      <c r="AD23" s="11"/>
      <c r="AE23" s="11"/>
      <c r="AF23" s="128"/>
      <c r="AG23" s="13"/>
      <c r="AH23" s="7"/>
      <c r="AI23" s="7"/>
      <c r="AJ23" s="7"/>
      <c r="AK23" s="7"/>
      <c r="AL23" s="7"/>
      <c r="AM23" s="26"/>
      <c r="AN23" s="11"/>
      <c r="AO23" s="11"/>
      <c r="AP23" s="128"/>
      <c r="AQ23" s="13"/>
      <c r="AR23" s="7"/>
      <c r="AS23" s="7"/>
      <c r="AT23" s="7"/>
      <c r="AU23" s="7"/>
      <c r="AV23" s="7"/>
      <c r="AW23" s="26"/>
      <c r="AX23" s="11"/>
      <c r="AY23" s="11"/>
      <c r="AZ23" s="128"/>
      <c r="BA23" s="13"/>
      <c r="BB23" s="7"/>
      <c r="BC23" s="7"/>
      <c r="BD23" s="7"/>
      <c r="BE23" s="7"/>
      <c r="BF23" s="7"/>
      <c r="BG23" s="26"/>
      <c r="BH23" s="11"/>
      <c r="BI23" s="11"/>
      <c r="BJ23" s="128"/>
      <c r="BK23" s="13"/>
      <c r="BL23" s="7"/>
      <c r="BM23" s="7"/>
      <c r="BN23" s="7"/>
      <c r="BO23" s="7"/>
      <c r="BP23" s="7"/>
      <c r="BQ23" s="26"/>
      <c r="BR23" s="11"/>
      <c r="BS23" s="11"/>
      <c r="BT23" s="128"/>
      <c r="BU23" s="13"/>
      <c r="BV23" s="7"/>
      <c r="BW23" s="7"/>
      <c r="BX23" s="7"/>
      <c r="BY23" s="7"/>
      <c r="BZ23" s="7"/>
      <c r="CA23" s="26"/>
      <c r="CB23" s="11"/>
      <c r="CC23" s="11"/>
      <c r="CD23" s="128"/>
      <c r="CE23" s="13"/>
      <c r="CF23" s="7"/>
      <c r="CG23" s="7"/>
      <c r="CH23" s="7"/>
      <c r="CI23" s="7"/>
      <c r="CJ23" s="7"/>
      <c r="CK23" s="26"/>
      <c r="CL23" s="11"/>
      <c r="CM23" s="11"/>
      <c r="CN23" s="128"/>
      <c r="CO23" s="13"/>
      <c r="CP23" s="7"/>
      <c r="CQ23" s="7"/>
      <c r="CR23" s="7"/>
      <c r="CS23" s="7"/>
      <c r="CT23" s="7"/>
      <c r="CU23" s="26"/>
      <c r="CV23" s="11"/>
      <c r="CW23" s="11"/>
      <c r="CX23" s="128"/>
      <c r="CY23" s="13"/>
      <c r="CZ23" s="7"/>
      <c r="DA23" s="7"/>
      <c r="DB23" s="7"/>
      <c r="DC23" s="7"/>
      <c r="DD23" s="7"/>
      <c r="DE23" s="26"/>
      <c r="DF23" s="11"/>
      <c r="DG23" s="11"/>
      <c r="DH23" s="128"/>
      <c r="DI23" s="13"/>
      <c r="DJ23" s="7"/>
      <c r="DK23" s="7"/>
      <c r="DL23" s="7"/>
      <c r="DM23" s="7"/>
      <c r="DN23" s="7"/>
      <c r="DO23" s="26"/>
      <c r="DP23" s="11"/>
      <c r="DQ23" s="11"/>
      <c r="DR23" s="128"/>
      <c r="DS23" s="224"/>
      <c r="DT23" s="222"/>
      <c r="DU23" s="222"/>
      <c r="DV23" s="222"/>
      <c r="DW23" s="222"/>
      <c r="DX23" s="222"/>
      <c r="DY23" s="26"/>
      <c r="DZ23" s="11"/>
      <c r="EA23" s="11"/>
      <c r="EB23" s="128"/>
      <c r="EC23" s="224"/>
      <c r="ED23" s="222"/>
      <c r="EE23" s="222"/>
      <c r="EF23" s="222"/>
      <c r="EG23" s="222"/>
      <c r="EH23" s="222"/>
      <c r="EI23" s="26"/>
      <c r="EJ23" s="11"/>
      <c r="EK23" s="11"/>
      <c r="EL23" s="128"/>
      <c r="EM23" s="224"/>
      <c r="EN23" s="222"/>
      <c r="EO23" s="222"/>
      <c r="EP23" s="222"/>
      <c r="EQ23" s="222"/>
      <c r="ER23" s="222"/>
      <c r="ES23" s="26"/>
      <c r="ET23" s="11"/>
      <c r="EU23" s="11"/>
      <c r="EV23" s="128"/>
      <c r="EW23" s="224"/>
      <c r="EX23" s="222"/>
      <c r="EY23" s="222"/>
      <c r="EZ23" s="222"/>
      <c r="FA23" s="222"/>
      <c r="FB23" s="222"/>
      <c r="FC23" s="26"/>
      <c r="FD23" s="11"/>
      <c r="FE23" s="11"/>
      <c r="FF23" s="128"/>
      <c r="FG23" s="224"/>
      <c r="FH23" s="222"/>
      <c r="FI23" s="222"/>
      <c r="FJ23" s="222"/>
      <c r="FK23" s="222"/>
      <c r="FL23" s="222"/>
      <c r="FM23" s="26"/>
      <c r="FN23" s="11"/>
      <c r="FO23" s="11"/>
      <c r="FP23" s="128" t="s">
        <v>329</v>
      </c>
      <c r="FQ23" s="224">
        <v>0</v>
      </c>
      <c r="FR23" s="222">
        <v>5.2</v>
      </c>
      <c r="FS23" s="222">
        <v>8.9</v>
      </c>
      <c r="FT23" s="222">
        <v>1.4</v>
      </c>
      <c r="FU23" s="222"/>
      <c r="FV23" s="222"/>
      <c r="FW23" s="26"/>
      <c r="FX23" s="11"/>
      <c r="FY23" s="11"/>
      <c r="FZ23" s="128"/>
      <c r="GA23" s="224"/>
      <c r="GB23" s="222"/>
      <c r="GC23" s="222"/>
      <c r="GD23" s="222"/>
      <c r="GE23" s="222"/>
      <c r="GF23" s="222"/>
      <c r="GG23" s="26"/>
      <c r="GH23" s="11"/>
      <c r="GI23" s="11"/>
      <c r="GJ23" s="137"/>
      <c r="GT23" s="137"/>
      <c r="HD23" s="137"/>
      <c r="HN23" s="137"/>
      <c r="HX23" s="137"/>
      <c r="IH23" s="137"/>
    </row>
    <row xmlns:x14ac="http://schemas.microsoft.com/office/spreadsheetml/2009/9/ac" r="24" s="2" customFormat="true" x14ac:dyDescent="0.25">
      <c r="A24" s="403" t="str">
        <f ca="true">IF(ISBLANK('Data Summary'!A26),"",'Data Summary'!A26)</f>
        <v/>
      </c>
      <c r="B24" s="128"/>
      <c r="C24" s="13"/>
      <c r="D24" s="7"/>
      <c r="E24" s="7"/>
      <c r="F24" s="7"/>
      <c r="G24" s="7"/>
      <c r="H24" s="7"/>
      <c r="I24" s="26"/>
      <c r="J24" s="11"/>
      <c r="K24" s="11"/>
      <c r="L24" s="128"/>
      <c r="M24" s="13"/>
      <c r="N24" s="7"/>
      <c r="O24" s="7"/>
      <c r="P24" s="7"/>
      <c r="Q24" s="7"/>
      <c r="R24" s="7"/>
      <c r="S24" s="26"/>
      <c r="T24" s="11"/>
      <c r="U24" s="11"/>
      <c r="V24" s="128"/>
      <c r="W24" s="13"/>
      <c r="X24" s="7"/>
      <c r="Y24" s="7"/>
      <c r="Z24" s="7"/>
      <c r="AA24" s="7"/>
      <c r="AB24" s="7"/>
      <c r="AC24" s="26"/>
      <c r="AD24" s="11"/>
      <c r="AE24" s="11"/>
      <c r="AF24" s="128"/>
      <c r="AG24" s="13"/>
      <c r="AH24" s="7"/>
      <c r="AI24" s="7"/>
      <c r="AJ24" s="7"/>
      <c r="AK24" s="7"/>
      <c r="AL24" s="7"/>
      <c r="AM24" s="26"/>
      <c r="AN24" s="11"/>
      <c r="AO24" s="11"/>
      <c r="AP24" s="128"/>
      <c r="AQ24" s="13"/>
      <c r="AR24" s="7"/>
      <c r="AS24" s="7"/>
      <c r="AT24" s="7"/>
      <c r="AU24" s="7"/>
      <c r="AV24" s="7"/>
      <c r="AW24" s="26"/>
      <c r="AX24" s="11"/>
      <c r="AY24" s="11"/>
      <c r="AZ24" s="128"/>
      <c r="BA24" s="13"/>
      <c r="BB24" s="7"/>
      <c r="BC24" s="7"/>
      <c r="BD24" s="7"/>
      <c r="BE24" s="7"/>
      <c r="BF24" s="7"/>
      <c r="BG24" s="26"/>
      <c r="BH24" s="11"/>
      <c r="BI24" s="11"/>
      <c r="BJ24" s="128"/>
      <c r="BK24" s="13"/>
      <c r="BL24" s="7"/>
      <c r="BM24" s="7"/>
      <c r="BN24" s="7"/>
      <c r="BO24" s="7"/>
      <c r="BP24" s="7"/>
      <c r="BQ24" s="26"/>
      <c r="BR24" s="11"/>
      <c r="BS24" s="11"/>
      <c r="BT24" s="128"/>
      <c r="BU24" s="13"/>
      <c r="BV24" s="7"/>
      <c r="BW24" s="7"/>
      <c r="BX24" s="7"/>
      <c r="BY24" s="7"/>
      <c r="BZ24" s="7"/>
      <c r="CA24" s="26"/>
      <c r="CB24" s="11"/>
      <c r="CC24" s="11"/>
      <c r="CD24" s="128"/>
      <c r="CE24" s="13"/>
      <c r="CF24" s="7"/>
      <c r="CG24" s="7"/>
      <c r="CH24" s="7"/>
      <c r="CI24" s="7"/>
      <c r="CJ24" s="7"/>
      <c r="CK24" s="26"/>
      <c r="CL24" s="11"/>
      <c r="CM24" s="11"/>
      <c r="CN24" s="128"/>
      <c r="CO24" s="13"/>
      <c r="CP24" s="7"/>
      <c r="CQ24" s="7"/>
      <c r="CR24" s="7"/>
      <c r="CS24" s="7"/>
      <c r="CT24" s="7"/>
      <c r="CU24" s="26"/>
      <c r="CV24" s="11"/>
      <c r="CW24" s="11"/>
      <c r="CX24" s="128"/>
      <c r="CY24" s="13"/>
      <c r="CZ24" s="7"/>
      <c r="DA24" s="7"/>
      <c r="DB24" s="7"/>
      <c r="DC24" s="7"/>
      <c r="DD24" s="7"/>
      <c r="DE24" s="26"/>
      <c r="DF24" s="11"/>
      <c r="DG24" s="11"/>
      <c r="DH24" s="128"/>
      <c r="DI24" s="13"/>
      <c r="DJ24" s="7"/>
      <c r="DK24" s="7"/>
      <c r="DL24" s="7"/>
      <c r="DM24" s="7"/>
      <c r="DN24" s="7"/>
      <c r="DO24" s="26"/>
      <c r="DP24" s="11"/>
      <c r="DQ24" s="11"/>
      <c r="DR24" s="128"/>
      <c r="DS24" s="224"/>
      <c r="DT24" s="222"/>
      <c r="DU24" s="222"/>
      <c r="DV24" s="222"/>
      <c r="DW24" s="222"/>
      <c r="DX24" s="222"/>
      <c r="DY24" s="26"/>
      <c r="DZ24" s="11"/>
      <c r="EA24" s="11"/>
      <c r="EB24" s="128"/>
      <c r="EC24" s="224"/>
      <c r="ED24" s="222"/>
      <c r="EE24" s="222"/>
      <c r="EF24" s="222"/>
      <c r="EG24" s="222"/>
      <c r="EH24" s="222"/>
      <c r="EI24" s="26"/>
      <c r="EJ24" s="11"/>
      <c r="EK24" s="11"/>
      <c r="EL24" s="128"/>
      <c r="EM24" s="224"/>
      <c r="EN24" s="222"/>
      <c r="EO24" s="222"/>
      <c r="EP24" s="222"/>
      <c r="EQ24" s="222"/>
      <c r="ER24" s="222"/>
      <c r="ES24" s="26"/>
      <c r="ET24" s="11"/>
      <c r="EU24" s="11"/>
      <c r="EV24" s="128"/>
      <c r="EW24" s="224"/>
      <c r="EX24" s="222"/>
      <c r="EY24" s="222"/>
      <c r="EZ24" s="222"/>
      <c r="FA24" s="222"/>
      <c r="FB24" s="222"/>
      <c r="FC24" s="26"/>
      <c r="FD24" s="11"/>
      <c r="FE24" s="11"/>
      <c r="FF24" s="128"/>
      <c r="FG24" s="224"/>
      <c r="FH24" s="222"/>
      <c r="FI24" s="222"/>
      <c r="FJ24" s="222"/>
      <c r="FK24" s="222"/>
      <c r="FL24" s="222"/>
      <c r="FM24" s="26"/>
      <c r="FN24" s="11"/>
      <c r="FO24" s="11"/>
      <c r="FP24" s="128" t="s">
        <v>330</v>
      </c>
      <c r="FQ24" s="224">
        <v>0</v>
      </c>
      <c r="FR24" s="222">
        <v>0.1</v>
      </c>
      <c r="FS24" s="222">
        <v>0.1</v>
      </c>
      <c r="FT24" s="222">
        <v>0</v>
      </c>
      <c r="FU24" s="222"/>
      <c r="FV24" s="222"/>
      <c r="FW24" s="26"/>
      <c r="FX24" s="11"/>
      <c r="FY24" s="11"/>
      <c r="FZ24" s="128"/>
      <c r="GA24" s="224"/>
      <c r="GB24" s="222"/>
      <c r="GC24" s="222"/>
      <c r="GD24" s="222"/>
      <c r="GE24" s="222"/>
      <c r="GF24" s="222"/>
      <c r="GG24" s="26"/>
      <c r="GH24" s="11"/>
      <c r="GI24" s="11"/>
      <c r="GJ24" s="137"/>
      <c r="GT24" s="137"/>
      <c r="HD24" s="137"/>
      <c r="HN24" s="137"/>
      <c r="HX24" s="137"/>
      <c r="IH24" s="137"/>
    </row>
    <row xmlns:x14ac="http://schemas.microsoft.com/office/spreadsheetml/2009/9/ac" r="25" s="2" customFormat="true" x14ac:dyDescent="0.25">
      <c r="A25" s="403" t="str">
        <f ca="true">IF(ISBLANK('Data Summary'!A27),"",'Data Summary'!A27)</f>
        <v/>
      </c>
      <c r="B25" s="128"/>
      <c r="C25" s="13"/>
      <c r="D25" s="7"/>
      <c r="E25" s="7"/>
      <c r="F25" s="7"/>
      <c r="G25" s="7"/>
      <c r="H25" s="7"/>
      <c r="I25" s="26"/>
      <c r="J25" s="11"/>
      <c r="K25" s="11"/>
      <c r="L25" s="128"/>
      <c r="M25" s="13"/>
      <c r="N25" s="7"/>
      <c r="O25" s="7"/>
      <c r="P25" s="7"/>
      <c r="Q25" s="7"/>
      <c r="R25" s="7"/>
      <c r="S25" s="26"/>
      <c r="T25" s="11"/>
      <c r="U25" s="11"/>
      <c r="V25" s="128"/>
      <c r="W25" s="13"/>
      <c r="X25" s="7"/>
      <c r="Y25" s="7"/>
      <c r="Z25" s="7"/>
      <c r="AA25" s="7"/>
      <c r="AB25" s="7"/>
      <c r="AC25" s="26"/>
      <c r="AD25" s="11"/>
      <c r="AE25" s="11"/>
      <c r="AF25" s="128"/>
      <c r="AG25" s="13"/>
      <c r="AH25" s="7"/>
      <c r="AI25" s="7"/>
      <c r="AJ25" s="7"/>
      <c r="AK25" s="7"/>
      <c r="AL25" s="7"/>
      <c r="AM25" s="26"/>
      <c r="AN25" s="11"/>
      <c r="AO25" s="11"/>
      <c r="AP25" s="128"/>
      <c r="AQ25" s="13"/>
      <c r="AR25" s="7"/>
      <c r="AS25" s="7"/>
      <c r="AT25" s="7"/>
      <c r="AU25" s="7"/>
      <c r="AV25" s="7"/>
      <c r="AW25" s="26"/>
      <c r="AX25" s="11"/>
      <c r="AY25" s="11"/>
      <c r="AZ25" s="128"/>
      <c r="BA25" s="13"/>
      <c r="BB25" s="7"/>
      <c r="BC25" s="7"/>
      <c r="BD25" s="7"/>
      <c r="BE25" s="7"/>
      <c r="BF25" s="7"/>
      <c r="BG25" s="26"/>
      <c r="BH25" s="11"/>
      <c r="BI25" s="11"/>
      <c r="BJ25" s="128"/>
      <c r="BK25" s="13"/>
      <c r="BL25" s="7"/>
      <c r="BM25" s="7"/>
      <c r="BN25" s="7"/>
      <c r="BO25" s="7"/>
      <c r="BP25" s="7"/>
      <c r="BQ25" s="26"/>
      <c r="BR25" s="11"/>
      <c r="BS25" s="11"/>
      <c r="BT25" s="128"/>
      <c r="BU25" s="13"/>
      <c r="BV25" s="7"/>
      <c r="BW25" s="7"/>
      <c r="BX25" s="7"/>
      <c r="BY25" s="7"/>
      <c r="BZ25" s="7"/>
      <c r="CA25" s="26"/>
      <c r="CB25" s="11"/>
      <c r="CC25" s="11"/>
      <c r="CD25" s="128"/>
      <c r="CE25" s="13"/>
      <c r="CF25" s="7"/>
      <c r="CG25" s="7"/>
      <c r="CH25" s="7"/>
      <c r="CI25" s="7"/>
      <c r="CJ25" s="7"/>
      <c r="CK25" s="26"/>
      <c r="CL25" s="11"/>
      <c r="CM25" s="11"/>
      <c r="CN25" s="128"/>
      <c r="CO25" s="13"/>
      <c r="CP25" s="7"/>
      <c r="CQ25" s="7"/>
      <c r="CR25" s="7"/>
      <c r="CS25" s="7"/>
      <c r="CT25" s="7"/>
      <c r="CU25" s="26"/>
      <c r="CV25" s="11"/>
      <c r="CW25" s="11"/>
      <c r="CX25" s="128"/>
      <c r="CY25" s="13"/>
      <c r="CZ25" s="7"/>
      <c r="DA25" s="7"/>
      <c r="DB25" s="7"/>
      <c r="DC25" s="7"/>
      <c r="DD25" s="7"/>
      <c r="DE25" s="26"/>
      <c r="DF25" s="11"/>
      <c r="DG25" s="11"/>
      <c r="DH25" s="128"/>
      <c r="DI25" s="13"/>
      <c r="DJ25" s="7"/>
      <c r="DK25" s="7"/>
      <c r="DL25" s="7"/>
      <c r="DM25" s="7"/>
      <c r="DN25" s="7"/>
      <c r="DO25" s="26"/>
      <c r="DP25" s="11"/>
      <c r="DQ25" s="11"/>
      <c r="DR25" s="128"/>
      <c r="DS25" s="224"/>
      <c r="DT25" s="222"/>
      <c r="DU25" s="222"/>
      <c r="DV25" s="222"/>
      <c r="DW25" s="222"/>
      <c r="DX25" s="222"/>
      <c r="DY25" s="26"/>
      <c r="DZ25" s="11"/>
      <c r="EA25" s="11"/>
      <c r="EB25" s="128"/>
      <c r="EC25" s="224"/>
      <c r="ED25" s="222"/>
      <c r="EE25" s="222"/>
      <c r="EF25" s="222"/>
      <c r="EG25" s="222"/>
      <c r="EH25" s="222"/>
      <c r="EI25" s="26"/>
      <c r="EJ25" s="11"/>
      <c r="EK25" s="11"/>
      <c r="EL25" s="128"/>
      <c r="EM25" s="224"/>
      <c r="EN25" s="222"/>
      <c r="EO25" s="222"/>
      <c r="EP25" s="222"/>
      <c r="EQ25" s="222"/>
      <c r="ER25" s="222"/>
      <c r="ES25" s="26"/>
      <c r="ET25" s="11"/>
      <c r="EU25" s="11"/>
      <c r="EV25" s="128"/>
      <c r="EW25" s="224"/>
      <c r="EX25" s="222"/>
      <c r="EY25" s="222"/>
      <c r="EZ25" s="222"/>
      <c r="FA25" s="222"/>
      <c r="FB25" s="222"/>
      <c r="FC25" s="26"/>
      <c r="FD25" s="11"/>
      <c r="FE25" s="11"/>
      <c r="FF25" s="128"/>
      <c r="FG25" s="224"/>
      <c r="FH25" s="222"/>
      <c r="FI25" s="222"/>
      <c r="FJ25" s="222"/>
      <c r="FK25" s="222"/>
      <c r="FL25" s="222"/>
      <c r="FM25" s="26"/>
      <c r="FN25" s="11"/>
      <c r="FO25" s="11"/>
      <c r="FP25" s="128" t="s">
        <v>331</v>
      </c>
      <c r="FQ25" s="224">
        <v>0</v>
      </c>
      <c r="FR25" s="222">
        <v>0.2</v>
      </c>
      <c r="FS25" s="222">
        <v>0.3</v>
      </c>
      <c r="FT25" s="222">
        <v>0.1</v>
      </c>
      <c r="FU25" s="222"/>
      <c r="FV25" s="222"/>
      <c r="FW25" s="26"/>
      <c r="FX25" s="11"/>
      <c r="FY25" s="11"/>
      <c r="FZ25" s="128"/>
      <c r="GA25" s="224"/>
      <c r="GB25" s="222"/>
      <c r="GC25" s="222"/>
      <c r="GD25" s="222"/>
      <c r="GE25" s="222"/>
      <c r="GF25" s="222"/>
      <c r="GG25" s="26"/>
      <c r="GH25" s="11"/>
      <c r="GI25" s="11"/>
      <c r="GJ25" s="137"/>
      <c r="GT25" s="137"/>
      <c r="HD25" s="137"/>
      <c r="HN25" s="137"/>
      <c r="HX25" s="137"/>
      <c r="IH25" s="137"/>
    </row>
    <row xmlns:x14ac="http://schemas.microsoft.com/office/spreadsheetml/2009/9/ac" r="26" s="2" customFormat="true" ht="83.25" customHeight="true" x14ac:dyDescent="0.25">
      <c r="A26" s="403" t="str">
        <f ca="true">IF(ISBLANK('Data Summary'!A28),"",'Data Summary'!A28)</f>
        <v/>
      </c>
      <c r="B26" s="111" t="s">
        <v>13</v>
      </c>
      <c r="C26" s="592" t="s">
        <v>186</v>
      </c>
      <c r="D26" s="592"/>
      <c r="E26" s="592"/>
      <c r="F26" s="592"/>
      <c r="G26" s="592"/>
      <c r="H26" s="592"/>
      <c r="I26" s="593"/>
      <c r="J26" s="11"/>
      <c r="K26" s="11"/>
      <c r="L26" s="111" t="s">
        <v>13</v>
      </c>
      <c r="M26" s="592" t="s">
        <v>172</v>
      </c>
      <c r="N26" s="592"/>
      <c r="O26" s="592"/>
      <c r="P26" s="592"/>
      <c r="Q26" s="592"/>
      <c r="R26" s="592"/>
      <c r="S26" s="593"/>
      <c r="T26" s="11"/>
      <c r="U26" s="11"/>
      <c r="V26" s="111" t="s">
        <v>13</v>
      </c>
      <c r="W26" s="589" t="s">
        <v>184</v>
      </c>
      <c r="X26" s="590"/>
      <c r="Y26" s="590"/>
      <c r="Z26" s="590"/>
      <c r="AA26" s="590"/>
      <c r="AB26" s="590"/>
      <c r="AC26" s="591"/>
      <c r="AD26" s="11"/>
      <c r="AE26" s="11"/>
      <c r="AF26" s="111" t="s">
        <v>13</v>
      </c>
      <c r="AG26" s="589" t="s">
        <v>230</v>
      </c>
      <c r="AH26" s="590"/>
      <c r="AI26" s="590"/>
      <c r="AJ26" s="590"/>
      <c r="AK26" s="590"/>
      <c r="AL26" s="590"/>
      <c r="AM26" s="591"/>
      <c r="AN26" s="11"/>
      <c r="AO26" s="11"/>
      <c r="AP26" s="111" t="s">
        <v>13</v>
      </c>
      <c r="AQ26" s="589" t="s">
        <v>171</v>
      </c>
      <c r="AR26" s="590"/>
      <c r="AS26" s="590"/>
      <c r="AT26" s="590"/>
      <c r="AU26" s="590"/>
      <c r="AV26" s="590"/>
      <c r="AW26" s="591"/>
      <c r="AX26" s="11"/>
      <c r="AY26" s="11"/>
      <c r="AZ26" s="111" t="s">
        <v>13</v>
      </c>
      <c r="BA26" s="589" t="s">
        <v>224</v>
      </c>
      <c r="BB26" s="590"/>
      <c r="BC26" s="590"/>
      <c r="BD26" s="590"/>
      <c r="BE26" s="590"/>
      <c r="BF26" s="590"/>
      <c r="BG26" s="591"/>
      <c r="BH26" s="11"/>
      <c r="BI26" s="11"/>
      <c r="BJ26" s="111" t="s">
        <v>13</v>
      </c>
      <c r="BK26" s="589" t="s">
        <v>226</v>
      </c>
      <c r="BL26" s="590"/>
      <c r="BM26" s="590"/>
      <c r="BN26" s="590"/>
      <c r="BO26" s="590"/>
      <c r="BP26" s="590"/>
      <c r="BQ26" s="591"/>
      <c r="BR26" s="11"/>
      <c r="BS26" s="11"/>
      <c r="BT26" s="111" t="s">
        <v>13</v>
      </c>
      <c r="BU26" s="589" t="s">
        <v>188</v>
      </c>
      <c r="BV26" s="590"/>
      <c r="BW26" s="590"/>
      <c r="BX26" s="590"/>
      <c r="BY26" s="590"/>
      <c r="BZ26" s="590"/>
      <c r="CA26" s="591"/>
      <c r="CB26" s="11"/>
      <c r="CC26" s="11"/>
      <c r="CD26" s="111" t="s">
        <v>13</v>
      </c>
      <c r="CE26" s="589" t="s">
        <v>227</v>
      </c>
      <c r="CF26" s="590"/>
      <c r="CG26" s="590"/>
      <c r="CH26" s="590"/>
      <c r="CI26" s="590"/>
      <c r="CJ26" s="590"/>
      <c r="CK26" s="591"/>
      <c r="CL26" s="11"/>
      <c r="CM26" s="11"/>
      <c r="CN26" s="111" t="s">
        <v>13</v>
      </c>
      <c r="CO26" s="589" t="s">
        <v>190</v>
      </c>
      <c r="CP26" s="590"/>
      <c r="CQ26" s="590"/>
      <c r="CR26" s="590"/>
      <c r="CS26" s="590"/>
      <c r="CT26" s="590"/>
      <c r="CU26" s="591"/>
      <c r="CV26" s="11"/>
      <c r="CW26" s="11"/>
      <c r="CX26" s="111" t="s">
        <v>13</v>
      </c>
      <c r="CY26" s="589" t="s">
        <v>228</v>
      </c>
      <c r="CZ26" s="590"/>
      <c r="DA26" s="590"/>
      <c r="DB26" s="590"/>
      <c r="DC26" s="590"/>
      <c r="DD26" s="590"/>
      <c r="DE26" s="591"/>
      <c r="DF26" s="11"/>
      <c r="DG26" s="11"/>
      <c r="DH26" s="111" t="s">
        <v>13</v>
      </c>
      <c r="DI26" s="589" t="s">
        <v>214</v>
      </c>
      <c r="DJ26" s="590"/>
      <c r="DK26" s="590"/>
      <c r="DL26" s="590"/>
      <c r="DM26" s="590"/>
      <c r="DN26" s="590"/>
      <c r="DO26" s="591"/>
      <c r="DP26" s="11"/>
      <c r="DQ26" s="11"/>
      <c r="DR26" s="111" t="s">
        <v>13</v>
      </c>
      <c r="DS26" s="589" t="s">
        <v>229</v>
      </c>
      <c r="DT26" s="590"/>
      <c r="DU26" s="590"/>
      <c r="DV26" s="590"/>
      <c r="DW26" s="590"/>
      <c r="DX26" s="590"/>
      <c r="DY26" s="591"/>
      <c r="DZ26" s="11"/>
      <c r="EA26" s="11"/>
      <c r="EB26" s="111" t="s">
        <v>13</v>
      </c>
      <c r="EC26" s="589" t="s">
        <v>218</v>
      </c>
      <c r="ED26" s="590"/>
      <c r="EE26" s="590"/>
      <c r="EF26" s="590"/>
      <c r="EG26" s="590"/>
      <c r="EH26" s="590"/>
      <c r="EI26" s="591"/>
      <c r="EJ26" s="11"/>
      <c r="EK26" s="11"/>
      <c r="EL26" s="111" t="s">
        <v>13</v>
      </c>
      <c r="EM26" s="589" t="s">
        <v>276</v>
      </c>
      <c r="EN26" s="590"/>
      <c r="EO26" s="590"/>
      <c r="EP26" s="590"/>
      <c r="EQ26" s="590"/>
      <c r="ER26" s="590"/>
      <c r="ES26" s="591"/>
      <c r="ET26" s="11"/>
      <c r="EU26" s="11"/>
      <c r="EV26" s="111" t="s">
        <v>13</v>
      </c>
      <c r="EW26" s="589" t="s">
        <v>276</v>
      </c>
      <c r="EX26" s="590"/>
      <c r="EY26" s="590"/>
      <c r="EZ26" s="590"/>
      <c r="FA26" s="590"/>
      <c r="FB26" s="590"/>
      <c r="FC26" s="591"/>
      <c r="FD26" s="11"/>
      <c r="FE26" s="11"/>
      <c r="FF26" s="111" t="s">
        <v>13</v>
      </c>
      <c r="FG26" s="589" t="s">
        <v>276</v>
      </c>
      <c r="FH26" s="590"/>
      <c r="FI26" s="590"/>
      <c r="FJ26" s="590"/>
      <c r="FK26" s="590"/>
      <c r="FL26" s="590"/>
      <c r="FM26" s="591"/>
      <c r="FN26" s="11"/>
      <c r="FO26" s="11"/>
      <c r="FP26" s="111" t="s">
        <v>13</v>
      </c>
      <c r="FQ26" s="589" t="s">
        <v>332</v>
      </c>
      <c r="FR26" s="590"/>
      <c r="FS26" s="590"/>
      <c r="FT26" s="590"/>
      <c r="FU26" s="590"/>
      <c r="FV26" s="590"/>
      <c r="FW26" s="591"/>
      <c r="FX26" s="11"/>
      <c r="FY26" s="11"/>
      <c r="FZ26" s="111" t="s">
        <v>13</v>
      </c>
      <c r="GA26" s="589" t="s">
        <v>340</v>
      </c>
      <c r="GB26" s="590"/>
      <c r="GC26" s="590"/>
      <c r="GD26" s="590"/>
      <c r="GE26" s="590"/>
      <c r="GF26" s="590"/>
      <c r="GG26" s="591"/>
      <c r="GH26" s="11"/>
      <c r="GI26" s="11"/>
      <c r="GJ26" s="137"/>
      <c r="GT26" s="137"/>
      <c r="HD26" s="137"/>
      <c r="HN26" s="137"/>
      <c r="HX26" s="137"/>
      <c r="IH26" s="137"/>
    </row>
    <row xmlns:x14ac="http://schemas.microsoft.com/office/spreadsheetml/2009/9/ac" r="27" s="2" customFormat="true" ht="15.75" customHeight="true" x14ac:dyDescent="0.25">
      <c r="A27" s="403" t="str">
        <f ca="true">IF(ISBLANK('Data Summary'!A29),"",'Data Summary'!A29)</f>
        <v/>
      </c>
      <c r="B27" s="111"/>
      <c r="C27" s="64" t="s">
        <v>107</v>
      </c>
      <c r="D27" s="52" t="s">
        <v>146</v>
      </c>
      <c r="E27" s="52" t="s">
        <v>146</v>
      </c>
      <c r="F27" s="52" t="s">
        <v>146</v>
      </c>
      <c r="G27" s="52"/>
      <c r="H27" s="52" t="s">
        <v>146</v>
      </c>
      <c r="I27" s="100" t="s">
        <v>146</v>
      </c>
      <c r="J27" s="11"/>
      <c r="K27" s="11"/>
      <c r="L27" s="111"/>
      <c r="M27" s="64" t="s">
        <v>107</v>
      </c>
      <c r="N27" s="52"/>
      <c r="O27" s="52"/>
      <c r="P27" s="52"/>
      <c r="Q27" s="52"/>
      <c r="R27" s="52"/>
      <c r="S27" s="100"/>
      <c r="T27" s="11"/>
      <c r="U27" s="11"/>
      <c r="V27" s="111"/>
      <c r="W27" s="64" t="s">
        <v>107</v>
      </c>
      <c r="X27" s="52"/>
      <c r="Y27" s="52"/>
      <c r="Z27" s="52"/>
      <c r="AA27" s="52"/>
      <c r="AB27" s="52"/>
      <c r="AC27" s="100"/>
      <c r="AD27" s="11"/>
      <c r="AE27" s="11"/>
      <c r="AF27" s="111"/>
      <c r="AG27" s="64" t="s">
        <v>107</v>
      </c>
      <c r="AH27" s="52"/>
      <c r="AI27" s="52"/>
      <c r="AJ27" s="52"/>
      <c r="AK27" s="52"/>
      <c r="AL27" s="52"/>
      <c r="AM27" s="100"/>
      <c r="AN27" s="11"/>
      <c r="AO27" s="11"/>
      <c r="AP27" s="111"/>
      <c r="AQ27" s="64" t="s">
        <v>107</v>
      </c>
      <c r="AR27" s="52" t="s">
        <v>146</v>
      </c>
      <c r="AS27" s="52" t="s">
        <v>146</v>
      </c>
      <c r="AT27" s="52" t="s">
        <v>146</v>
      </c>
      <c r="AU27" s="52"/>
      <c r="AV27" s="52" t="s">
        <v>146</v>
      </c>
      <c r="AW27" s="100"/>
      <c r="AX27" s="11"/>
      <c r="AY27" s="11"/>
      <c r="AZ27" s="111"/>
      <c r="BA27" s="64" t="s">
        <v>107</v>
      </c>
      <c r="BB27" s="52"/>
      <c r="BC27" s="52"/>
      <c r="BD27" s="52"/>
      <c r="BE27" s="52"/>
      <c r="BF27" s="52"/>
      <c r="BG27" s="100"/>
      <c r="BH27" s="11"/>
      <c r="BI27" s="11"/>
      <c r="BJ27" s="111"/>
      <c r="BK27" s="64" t="s">
        <v>107</v>
      </c>
      <c r="BL27" s="52"/>
      <c r="BM27" s="52"/>
      <c r="BN27" s="52"/>
      <c r="BO27" s="52"/>
      <c r="BP27" s="52"/>
      <c r="BQ27" s="100"/>
      <c r="BR27" s="11"/>
      <c r="BS27" s="11"/>
      <c r="BT27" s="111"/>
      <c r="BU27" s="64" t="s">
        <v>107</v>
      </c>
      <c r="BV27" s="52"/>
      <c r="BW27" s="52"/>
      <c r="BX27" s="52"/>
      <c r="BY27" s="52"/>
      <c r="BZ27" s="52"/>
      <c r="CA27" s="100"/>
      <c r="CB27" s="11"/>
      <c r="CC27" s="11"/>
      <c r="CD27" s="111"/>
      <c r="CE27" s="64" t="s">
        <v>107</v>
      </c>
      <c r="CF27" s="52"/>
      <c r="CG27" s="52"/>
      <c r="CH27" s="52"/>
      <c r="CI27" s="52"/>
      <c r="CJ27" s="52"/>
      <c r="CK27" s="100"/>
      <c r="CL27" s="11"/>
      <c r="CM27" s="11"/>
      <c r="CN27" s="111"/>
      <c r="CO27" s="64" t="s">
        <v>107</v>
      </c>
      <c r="CP27" s="52" t="s">
        <v>146</v>
      </c>
      <c r="CQ27" s="52" t="s">
        <v>146</v>
      </c>
      <c r="CR27" s="52" t="s">
        <v>146</v>
      </c>
      <c r="CS27" s="52" t="s">
        <v>146</v>
      </c>
      <c r="CT27" s="52" t="s">
        <v>146</v>
      </c>
      <c r="CU27" s="100" t="s">
        <v>146</v>
      </c>
      <c r="CV27" s="11"/>
      <c r="CW27" s="11"/>
      <c r="CX27" s="111"/>
      <c r="CY27" s="64" t="s">
        <v>107</v>
      </c>
      <c r="CZ27" s="114"/>
      <c r="DA27" s="114"/>
      <c r="DB27" s="114"/>
      <c r="DC27" s="114"/>
      <c r="DD27" s="114"/>
      <c r="DE27" s="100" t="s">
        <v>223</v>
      </c>
      <c r="DF27" s="11"/>
      <c r="DG27" s="11"/>
      <c r="DH27" s="111"/>
      <c r="DI27" s="64" t="s">
        <v>107</v>
      </c>
      <c r="DJ27" s="114"/>
      <c r="DK27" s="114"/>
      <c r="DL27" s="114"/>
      <c r="DM27" s="114"/>
      <c r="DN27" s="114"/>
      <c r="DO27" s="100"/>
      <c r="DP27" s="11"/>
      <c r="DQ27" s="11"/>
      <c r="DR27" s="111"/>
      <c r="DS27" s="64" t="s">
        <v>107</v>
      </c>
      <c r="DT27" s="114"/>
      <c r="DU27" s="114"/>
      <c r="DV27" s="114"/>
      <c r="DW27" s="114"/>
      <c r="DX27" s="114"/>
      <c r="DY27" s="100"/>
      <c r="DZ27" s="11"/>
      <c r="EA27" s="11"/>
      <c r="EB27" s="111"/>
      <c r="EC27" s="64" t="s">
        <v>107</v>
      </c>
      <c r="ED27" s="114"/>
      <c r="EE27" s="114"/>
      <c r="EF27" s="114"/>
      <c r="EG27" s="114"/>
      <c r="EH27" s="114"/>
      <c r="EI27" s="100"/>
      <c r="EJ27" s="11"/>
      <c r="EK27" s="11"/>
      <c r="EL27" s="111"/>
      <c r="EM27" s="64" t="s">
        <v>107</v>
      </c>
      <c r="EN27" s="114"/>
      <c r="EO27" s="114"/>
      <c r="EP27" s="114"/>
      <c r="EQ27" s="114"/>
      <c r="ER27" s="114"/>
      <c r="ES27" s="100"/>
      <c r="ET27" s="11"/>
      <c r="EU27" s="11"/>
      <c r="EV27" s="111"/>
      <c r="EW27" s="64" t="s">
        <v>107</v>
      </c>
      <c r="EX27" s="114"/>
      <c r="EY27" s="114"/>
      <c r="EZ27" s="114"/>
      <c r="FA27" s="114"/>
      <c r="FB27" s="114"/>
      <c r="FC27" s="100"/>
      <c r="FD27" s="11"/>
      <c r="FE27" s="11"/>
      <c r="FF27" s="111"/>
      <c r="FG27" s="64" t="s">
        <v>107</v>
      </c>
      <c r="FH27" s="114"/>
      <c r="FI27" s="114"/>
      <c r="FJ27" s="114"/>
      <c r="FK27" s="114"/>
      <c r="FL27" s="114"/>
      <c r="FM27" s="100"/>
      <c r="FN27" s="11"/>
      <c r="FO27" s="11"/>
      <c r="FP27" s="111"/>
      <c r="FQ27" s="64" t="s">
        <v>107</v>
      </c>
      <c r="FR27" s="429" t="s">
        <v>146</v>
      </c>
      <c r="FS27" s="429" t="s">
        <v>146</v>
      </c>
      <c r="FT27" s="429" t="s">
        <v>146</v>
      </c>
      <c r="FU27" s="114"/>
      <c r="FV27" s="114"/>
      <c r="FW27" s="100"/>
      <c r="FX27" s="11"/>
      <c r="FY27" s="11"/>
      <c r="FZ27" s="111"/>
      <c r="GA27" s="64" t="s">
        <v>107</v>
      </c>
      <c r="GB27" s="114"/>
      <c r="GC27" s="114"/>
      <c r="GD27" s="114"/>
      <c r="GE27" s="114"/>
      <c r="GF27" s="114"/>
      <c r="GG27" s="100"/>
      <c r="GH27" s="11"/>
      <c r="GI27" s="11"/>
      <c r="GJ27" s="137"/>
      <c r="GT27" s="137"/>
      <c r="HD27" s="137"/>
      <c r="HN27" s="137"/>
      <c r="HX27" s="137"/>
      <c r="IH27" s="137"/>
    </row>
    <row xmlns:x14ac="http://schemas.microsoft.com/office/spreadsheetml/2009/9/ac" r="28" s="2" customFormat="true" ht="15.75" customHeight="true" x14ac:dyDescent="0.25">
      <c r="A28" s="403" t="str">
        <f ca="true">IF(ISBLANK('Data Summary'!A30),"",'Data Summary'!A30)</f>
        <v/>
      </c>
      <c r="B28" s="111"/>
      <c r="C28" s="64" t="s">
        <v>89</v>
      </c>
      <c r="D28" s="52" t="s">
        <v>146</v>
      </c>
      <c r="E28" s="52" t="s">
        <v>146</v>
      </c>
      <c r="F28" s="52" t="s">
        <v>146</v>
      </c>
      <c r="G28" s="52"/>
      <c r="H28" s="52" t="s">
        <v>146</v>
      </c>
      <c r="I28" s="100" t="s">
        <v>146</v>
      </c>
      <c r="J28" s="11"/>
      <c r="K28" s="11"/>
      <c r="L28" s="111"/>
      <c r="M28" s="64" t="s">
        <v>89</v>
      </c>
      <c r="N28" s="52" t="s">
        <v>146</v>
      </c>
      <c r="O28" s="52"/>
      <c r="P28" s="52"/>
      <c r="Q28" s="52"/>
      <c r="R28" s="52" t="s">
        <v>146</v>
      </c>
      <c r="S28" s="100"/>
      <c r="T28" s="11"/>
      <c r="U28" s="11"/>
      <c r="V28" s="111"/>
      <c r="W28" s="64" t="s">
        <v>89</v>
      </c>
      <c r="X28" s="70" t="s">
        <v>146</v>
      </c>
      <c r="Y28" s="52" t="s">
        <v>146</v>
      </c>
      <c r="Z28" s="52" t="s">
        <v>146</v>
      </c>
      <c r="AA28" s="52"/>
      <c r="AB28" s="52" t="s">
        <v>146</v>
      </c>
      <c r="AC28" s="100"/>
      <c r="AD28" s="11"/>
      <c r="AE28" s="11"/>
      <c r="AF28" s="111"/>
      <c r="AG28" s="64" t="s">
        <v>89</v>
      </c>
      <c r="AH28" s="70" t="s">
        <v>223</v>
      </c>
      <c r="AI28" s="52"/>
      <c r="AJ28" s="52"/>
      <c r="AK28" s="52"/>
      <c r="AL28" s="52" t="s">
        <v>223</v>
      </c>
      <c r="AM28" s="100" t="s">
        <v>146</v>
      </c>
      <c r="AN28" s="11"/>
      <c r="AO28" s="11"/>
      <c r="AP28" s="111"/>
      <c r="AQ28" s="64" t="s">
        <v>89</v>
      </c>
      <c r="AR28" s="70" t="s">
        <v>146</v>
      </c>
      <c r="AS28" s="52" t="s">
        <v>146</v>
      </c>
      <c r="AT28" s="52" t="s">
        <v>146</v>
      </c>
      <c r="AU28" s="52"/>
      <c r="AV28" s="52" t="s">
        <v>146</v>
      </c>
      <c r="AW28" s="100" t="s">
        <v>146</v>
      </c>
      <c r="AX28" s="11"/>
      <c r="AY28" s="11"/>
      <c r="AZ28" s="111"/>
      <c r="BA28" s="64" t="s">
        <v>89</v>
      </c>
      <c r="BB28" s="70"/>
      <c r="BC28" s="52"/>
      <c r="BD28" s="52"/>
      <c r="BE28" s="52"/>
      <c r="BF28" s="52"/>
      <c r="BG28" s="100" t="s">
        <v>223</v>
      </c>
      <c r="BH28" s="11"/>
      <c r="BI28" s="11"/>
      <c r="BJ28" s="111"/>
      <c r="BK28" s="64" t="s">
        <v>89</v>
      </c>
      <c r="BL28" s="70" t="s">
        <v>223</v>
      </c>
      <c r="BM28" s="52"/>
      <c r="BN28" s="52"/>
      <c r="BO28" s="52"/>
      <c r="BP28" s="52" t="s">
        <v>223</v>
      </c>
      <c r="BQ28" s="100" t="s">
        <v>223</v>
      </c>
      <c r="BR28" s="11"/>
      <c r="BS28" s="11"/>
      <c r="BT28" s="111"/>
      <c r="BU28" s="64" t="s">
        <v>89</v>
      </c>
      <c r="BV28" s="70"/>
      <c r="BW28" s="52"/>
      <c r="BX28" s="52"/>
      <c r="BY28" s="52"/>
      <c r="BZ28" s="52"/>
      <c r="CA28" s="100" t="s">
        <v>146</v>
      </c>
      <c r="CB28" s="11"/>
      <c r="CC28" s="11"/>
      <c r="CD28" s="111"/>
      <c r="CE28" s="64" t="s">
        <v>89</v>
      </c>
      <c r="CF28" s="70" t="s">
        <v>146</v>
      </c>
      <c r="CG28" s="52"/>
      <c r="CH28" s="52"/>
      <c r="CI28" s="52"/>
      <c r="CJ28" s="52" t="s">
        <v>146</v>
      </c>
      <c r="CK28" s="100" t="s">
        <v>223</v>
      </c>
      <c r="CL28" s="11"/>
      <c r="CM28" s="11"/>
      <c r="CN28" s="111"/>
      <c r="CO28" s="64" t="s">
        <v>89</v>
      </c>
      <c r="CP28" s="70" t="s">
        <v>146</v>
      </c>
      <c r="CQ28" s="52" t="s">
        <v>146</v>
      </c>
      <c r="CR28" s="52" t="s">
        <v>146</v>
      </c>
      <c r="CS28" s="52"/>
      <c r="CT28" s="52" t="s">
        <v>146</v>
      </c>
      <c r="CU28" s="156"/>
      <c r="CV28" s="11"/>
      <c r="CW28" s="11"/>
      <c r="CX28" s="111"/>
      <c r="CY28" s="64" t="s">
        <v>89</v>
      </c>
      <c r="CZ28" s="52" t="s">
        <v>223</v>
      </c>
      <c r="DA28" s="52"/>
      <c r="DB28" s="52"/>
      <c r="DC28" s="52"/>
      <c r="DD28" s="52" t="s">
        <v>223</v>
      </c>
      <c r="DE28" s="100"/>
      <c r="DF28" s="11"/>
      <c r="DG28" s="11"/>
      <c r="DH28" s="111"/>
      <c r="DI28" s="64" t="s">
        <v>89</v>
      </c>
      <c r="DJ28" s="52" t="s">
        <v>146</v>
      </c>
      <c r="DK28" s="52"/>
      <c r="DL28" s="52"/>
      <c r="DM28" s="52"/>
      <c r="DN28" s="52" t="s">
        <v>146</v>
      </c>
      <c r="DO28" s="100" t="s">
        <v>146</v>
      </c>
      <c r="DP28" s="11"/>
      <c r="DQ28" s="11"/>
      <c r="DR28" s="111"/>
      <c r="DS28" s="64" t="s">
        <v>89</v>
      </c>
      <c r="DT28" s="70" t="s">
        <v>223</v>
      </c>
      <c r="DU28" s="52"/>
      <c r="DV28" s="52"/>
      <c r="DW28" s="52"/>
      <c r="DX28" s="52" t="s">
        <v>223</v>
      </c>
      <c r="DY28" s="100" t="s">
        <v>223</v>
      </c>
      <c r="DZ28" s="11"/>
      <c r="EA28" s="11"/>
      <c r="EB28" s="111"/>
      <c r="EC28" s="64" t="s">
        <v>89</v>
      </c>
      <c r="ED28" s="70" t="s">
        <v>146</v>
      </c>
      <c r="EE28" s="52" t="s">
        <v>146</v>
      </c>
      <c r="EF28" s="52" t="s">
        <v>146</v>
      </c>
      <c r="EG28" s="52" t="s">
        <v>146</v>
      </c>
      <c r="EH28" s="52" t="s">
        <v>146</v>
      </c>
      <c r="EI28" s="100" t="s">
        <v>146</v>
      </c>
      <c r="EJ28" s="11"/>
      <c r="EK28" s="11"/>
      <c r="EL28" s="111"/>
      <c r="EM28" s="64" t="s">
        <v>89</v>
      </c>
      <c r="EN28" s="70" t="s">
        <v>146</v>
      </c>
      <c r="EO28" s="52"/>
      <c r="EP28" s="52"/>
      <c r="EQ28" s="52"/>
      <c r="ER28" s="52" t="s">
        <v>146</v>
      </c>
      <c r="ES28" s="100" t="s">
        <v>146</v>
      </c>
      <c r="ET28" s="11"/>
      <c r="EU28" s="11"/>
      <c r="EV28" s="111"/>
      <c r="EW28" s="64" t="s">
        <v>89</v>
      </c>
      <c r="EX28" s="70" t="s">
        <v>146</v>
      </c>
      <c r="EY28" s="52"/>
      <c r="EZ28" s="52"/>
      <c r="FA28" s="52"/>
      <c r="FB28" s="52" t="s">
        <v>146</v>
      </c>
      <c r="FC28" s="100" t="s">
        <v>146</v>
      </c>
      <c r="FD28" s="11"/>
      <c r="FE28" s="11"/>
      <c r="FF28" s="111"/>
      <c r="FG28" s="64" t="s">
        <v>89</v>
      </c>
      <c r="FH28" s="70" t="s">
        <v>146</v>
      </c>
      <c r="FI28" s="52"/>
      <c r="FJ28" s="52"/>
      <c r="FK28" s="52"/>
      <c r="FL28" s="52" t="s">
        <v>146</v>
      </c>
      <c r="FM28" s="100" t="s">
        <v>146</v>
      </c>
      <c r="FN28" s="11"/>
      <c r="FO28" s="11"/>
      <c r="FP28" s="111"/>
      <c r="FQ28" s="64" t="s">
        <v>89</v>
      </c>
      <c r="FR28" s="70" t="s">
        <v>146</v>
      </c>
      <c r="FS28" s="52" t="s">
        <v>146</v>
      </c>
      <c r="FT28" s="52" t="s">
        <v>146</v>
      </c>
      <c r="FU28" s="52"/>
      <c r="FV28" s="52"/>
      <c r="FW28" s="100"/>
      <c r="FX28" s="11"/>
      <c r="FY28" s="11"/>
      <c r="FZ28" s="111"/>
      <c r="GA28" s="64" t="s">
        <v>89</v>
      </c>
      <c r="GB28" s="70" t="s">
        <v>146</v>
      </c>
      <c r="GC28" s="52"/>
      <c r="GD28" s="52"/>
      <c r="GE28" s="52"/>
      <c r="GF28" s="52" t="s">
        <v>146</v>
      </c>
      <c r="GG28" s="100" t="s">
        <v>146</v>
      </c>
      <c r="GH28" s="11"/>
      <c r="GI28" s="11"/>
      <c r="GJ28" s="137"/>
      <c r="GT28" s="137"/>
      <c r="HD28" s="137"/>
      <c r="HN28" s="137"/>
      <c r="HX28" s="137"/>
      <c r="IH28" s="137"/>
    </row>
    <row xmlns:x14ac="http://schemas.microsoft.com/office/spreadsheetml/2009/9/ac" r="29" ht="15.75" customHeight="true" x14ac:dyDescent="0.25">
      <c r="A29" s="403" t="str">
        <f ca="true">IF(ISBLANK('Data Summary'!A31),"",'Data Summary'!A31)</f>
        <v/>
      </c>
      <c r="B29" s="111"/>
      <c r="C29" s="64" t="s">
        <v>147</v>
      </c>
      <c r="D29" s="52"/>
      <c r="E29" s="52"/>
      <c r="F29" s="52"/>
      <c r="G29" s="52"/>
      <c r="H29" s="52"/>
      <c r="I29" s="100"/>
      <c r="J29" s="11"/>
      <c r="K29" s="11"/>
      <c r="L29" s="111"/>
      <c r="M29" s="64" t="s">
        <v>147</v>
      </c>
      <c r="N29" s="52"/>
      <c r="O29" s="52"/>
      <c r="P29" s="52"/>
      <c r="Q29" s="52"/>
      <c r="R29" s="52"/>
      <c r="S29" s="100"/>
      <c r="T29" s="11"/>
      <c r="U29" s="11"/>
      <c r="V29" s="111"/>
      <c r="W29" s="64" t="s">
        <v>90</v>
      </c>
      <c r="X29" s="52"/>
      <c r="Y29" s="52"/>
      <c r="Z29" s="52"/>
      <c r="AA29" s="52"/>
      <c r="AB29" s="52"/>
      <c r="AC29" s="100"/>
      <c r="AD29" s="11"/>
      <c r="AE29" s="11"/>
      <c r="AF29" s="111"/>
      <c r="AG29" s="64" t="s">
        <v>90</v>
      </c>
      <c r="AH29" s="52"/>
      <c r="AI29" s="52"/>
      <c r="AJ29" s="52"/>
      <c r="AK29" s="52"/>
      <c r="AL29" s="52"/>
      <c r="AM29" s="100"/>
      <c r="AN29" s="11"/>
      <c r="AO29" s="11"/>
      <c r="AP29" s="111"/>
      <c r="AQ29" s="64" t="s">
        <v>90</v>
      </c>
      <c r="AR29" s="52"/>
      <c r="AS29" s="52"/>
      <c r="AT29" s="52"/>
      <c r="AU29" s="52"/>
      <c r="AV29" s="52"/>
      <c r="AW29" s="100"/>
      <c r="AX29" s="11"/>
      <c r="AY29" s="11"/>
      <c r="AZ29" s="111"/>
      <c r="BA29" s="64" t="s">
        <v>90</v>
      </c>
      <c r="BB29" s="52"/>
      <c r="BC29" s="52"/>
      <c r="BD29" s="52"/>
      <c r="BE29" s="52"/>
      <c r="BF29" s="52"/>
      <c r="BG29" s="100"/>
      <c r="BH29" s="11"/>
      <c r="BI29" s="11"/>
      <c r="BJ29" s="111"/>
      <c r="BK29" s="64" t="s">
        <v>90</v>
      </c>
      <c r="BL29" s="52"/>
      <c r="BM29" s="52"/>
      <c r="BN29" s="52"/>
      <c r="BO29" s="52"/>
      <c r="BP29" s="52"/>
      <c r="BQ29" s="100"/>
      <c r="BR29" s="11"/>
      <c r="BS29" s="11"/>
      <c r="BT29" s="111"/>
      <c r="BU29" s="64" t="s">
        <v>90</v>
      </c>
      <c r="BV29" s="52"/>
      <c r="BW29" s="52"/>
      <c r="BX29" s="52"/>
      <c r="BY29" s="52"/>
      <c r="BZ29" s="52"/>
      <c r="CA29" s="100"/>
      <c r="CB29" s="11"/>
      <c r="CC29" s="11"/>
      <c r="CD29" s="111"/>
      <c r="CE29" s="64" t="s">
        <v>90</v>
      </c>
      <c r="CF29" s="52"/>
      <c r="CG29" s="52"/>
      <c r="CH29" s="52"/>
      <c r="CI29" s="52"/>
      <c r="CJ29" s="52"/>
      <c r="CK29" s="100"/>
      <c r="CL29" s="11"/>
      <c r="CM29" s="11"/>
      <c r="CN29" s="111"/>
      <c r="CO29" s="64" t="s">
        <v>90</v>
      </c>
      <c r="CP29" s="52"/>
      <c r="CQ29" s="52"/>
      <c r="CR29" s="52"/>
      <c r="CS29" s="52"/>
      <c r="CT29" s="52"/>
      <c r="CU29" s="100"/>
      <c r="CV29" s="11"/>
      <c r="CW29" s="11"/>
      <c r="CX29" s="111"/>
      <c r="CY29" s="64" t="s">
        <v>90</v>
      </c>
      <c r="CZ29" s="52"/>
      <c r="DA29" s="52"/>
      <c r="DB29" s="52"/>
      <c r="DC29" s="52"/>
      <c r="DD29" s="52"/>
      <c r="DE29" s="100"/>
      <c r="DF29" s="11"/>
      <c r="DG29" s="11"/>
      <c r="DH29" s="111"/>
      <c r="DI29" s="64" t="s">
        <v>90</v>
      </c>
      <c r="DJ29" s="52"/>
      <c r="DK29" s="52"/>
      <c r="DL29" s="52"/>
      <c r="DM29" s="52"/>
      <c r="DN29" s="52"/>
      <c r="DO29" s="100"/>
      <c r="DP29" s="11"/>
      <c r="DQ29" s="11"/>
      <c r="DR29" s="111"/>
      <c r="DS29" s="64" t="s">
        <v>90</v>
      </c>
      <c r="DT29" s="52"/>
      <c r="DU29" s="52"/>
      <c r="DV29" s="52"/>
      <c r="DW29" s="52"/>
      <c r="DX29" s="52"/>
      <c r="DY29" s="100"/>
      <c r="DZ29" s="11"/>
      <c r="EA29" s="11"/>
      <c r="EB29" s="111"/>
      <c r="EC29" s="64" t="s">
        <v>90</v>
      </c>
      <c r="ED29" s="52"/>
      <c r="EE29" s="52"/>
      <c r="EF29" s="52"/>
      <c r="EG29" s="52"/>
      <c r="EH29" s="52"/>
      <c r="EI29" s="100"/>
      <c r="EJ29" s="11"/>
      <c r="EK29" s="11"/>
      <c r="EL29" s="111"/>
      <c r="EM29" s="64" t="s">
        <v>90</v>
      </c>
      <c r="EN29" s="52"/>
      <c r="EO29" s="52"/>
      <c r="EP29" s="52"/>
      <c r="EQ29" s="52"/>
      <c r="ER29" s="52"/>
      <c r="ES29" s="100"/>
      <c r="ET29" s="11"/>
      <c r="EU29" s="11"/>
      <c r="EV29" s="111"/>
      <c r="EW29" s="64" t="s">
        <v>90</v>
      </c>
      <c r="EX29" s="52"/>
      <c r="EY29" s="52"/>
      <c r="EZ29" s="52"/>
      <c r="FA29" s="52"/>
      <c r="FB29" s="52"/>
      <c r="FC29" s="100"/>
      <c r="FD29" s="11"/>
      <c r="FE29" s="11"/>
      <c r="FF29" s="111"/>
      <c r="FG29" s="64" t="s">
        <v>90</v>
      </c>
      <c r="FH29" s="52"/>
      <c r="FI29" s="52"/>
      <c r="FJ29" s="52"/>
      <c r="FK29" s="52"/>
      <c r="FL29" s="52"/>
      <c r="FM29" s="100"/>
      <c r="FN29" s="11"/>
      <c r="FO29" s="11"/>
      <c r="FP29" s="111"/>
      <c r="FQ29" s="64" t="s">
        <v>147</v>
      </c>
      <c r="FR29" s="52" t="s">
        <v>146</v>
      </c>
      <c r="FS29" s="52" t="s">
        <v>146</v>
      </c>
      <c r="FT29" s="52" t="s">
        <v>146</v>
      </c>
      <c r="FU29" s="52"/>
      <c r="FV29" s="52"/>
      <c r="FW29" s="100"/>
      <c r="FX29" s="11"/>
      <c r="FY29" s="11"/>
      <c r="FZ29" s="111"/>
      <c r="GA29" s="64" t="s">
        <v>90</v>
      </c>
      <c r="GB29" s="52"/>
      <c r="GC29" s="52"/>
      <c r="GD29" s="52"/>
      <c r="GE29" s="52"/>
      <c r="GF29" s="52"/>
      <c r="GG29" s="100"/>
      <c r="GH29" s="11"/>
      <c r="GI29" s="11"/>
    </row>
    <row xmlns:x14ac="http://schemas.microsoft.com/office/spreadsheetml/2009/9/ac" r="30" ht="15.75" customHeight="true" x14ac:dyDescent="0.25">
      <c r="A30" s="403" t="str">
        <f ca="true">IF(ISBLANK('Data Summary'!A32),"",'Data Summary'!A32)</f>
        <v/>
      </c>
      <c r="B30" s="130"/>
      <c r="C30" s="12" t="s">
        <v>24</v>
      </c>
      <c r="D30" s="71"/>
      <c r="E30" s="71"/>
      <c r="F30" s="71"/>
      <c r="G30" s="72"/>
      <c r="H30" s="73"/>
      <c r="I30" s="74"/>
      <c r="J30" s="11"/>
      <c r="K30" s="11"/>
      <c r="L30" s="130"/>
      <c r="M30" s="12" t="s">
        <v>24</v>
      </c>
      <c r="N30" s="71"/>
      <c r="O30" s="71"/>
      <c r="P30" s="71"/>
      <c r="Q30" s="72"/>
      <c r="R30" s="73"/>
      <c r="S30" s="74"/>
      <c r="T30" s="11"/>
      <c r="U30" s="11"/>
      <c r="V30" s="130"/>
      <c r="W30" s="12" t="s">
        <v>24</v>
      </c>
      <c r="X30" s="71"/>
      <c r="Y30" s="71"/>
      <c r="Z30" s="71"/>
      <c r="AA30" s="72"/>
      <c r="AB30" s="73"/>
      <c r="AC30" s="74"/>
      <c r="AD30" s="11"/>
      <c r="AE30" s="11"/>
      <c r="AF30" s="130"/>
      <c r="AG30" s="12" t="s">
        <v>24</v>
      </c>
      <c r="AH30" s="71"/>
      <c r="AI30" s="71"/>
      <c r="AJ30" s="71"/>
      <c r="AK30" s="72"/>
      <c r="AL30" s="73"/>
      <c r="AM30" s="74"/>
      <c r="AN30" s="11"/>
      <c r="AO30" s="11"/>
      <c r="AP30" s="130"/>
      <c r="AQ30" s="12" t="s">
        <v>24</v>
      </c>
      <c r="AR30" s="71"/>
      <c r="AS30" s="71"/>
      <c r="AT30" s="71"/>
      <c r="AU30" s="72"/>
      <c r="AV30" s="73"/>
      <c r="AW30" s="74"/>
      <c r="AX30" s="11"/>
      <c r="AY30" s="11"/>
      <c r="AZ30" s="130"/>
      <c r="BA30" s="12" t="s">
        <v>24</v>
      </c>
      <c r="BB30" s="71"/>
      <c r="BC30" s="71"/>
      <c r="BD30" s="71"/>
      <c r="BE30" s="72"/>
      <c r="BF30" s="73"/>
      <c r="BG30" s="74"/>
      <c r="BH30" s="11"/>
      <c r="BI30" s="11"/>
      <c r="BJ30" s="130"/>
      <c r="BK30" s="12" t="s">
        <v>24</v>
      </c>
      <c r="BL30" s="71"/>
      <c r="BM30" s="71"/>
      <c r="BN30" s="71"/>
      <c r="BO30" s="72"/>
      <c r="BP30" s="73"/>
      <c r="BQ30" s="74"/>
      <c r="BR30" s="11"/>
      <c r="BS30" s="11"/>
      <c r="BT30" s="130"/>
      <c r="BU30" s="12" t="s">
        <v>24</v>
      </c>
      <c r="BV30" s="71"/>
      <c r="BW30" s="71"/>
      <c r="BX30" s="71"/>
      <c r="BY30" s="72"/>
      <c r="BZ30" s="73">
        <v>9549</v>
      </c>
      <c r="CA30" s="74">
        <f>1860+820</f>
        <v>2680</v>
      </c>
      <c r="CB30" s="11"/>
      <c r="CC30" s="11"/>
      <c r="CD30" s="130"/>
      <c r="CE30" s="12" t="s">
        <v>24</v>
      </c>
      <c r="CF30" s="71"/>
      <c r="CG30" s="71"/>
      <c r="CH30" s="71"/>
      <c r="CI30" s="72"/>
      <c r="CJ30" s="73"/>
      <c r="CK30" s="74"/>
      <c r="CL30" s="11"/>
      <c r="CM30" s="11"/>
      <c r="CN30" s="130"/>
      <c r="CO30" s="12" t="s">
        <v>24</v>
      </c>
      <c r="CP30" s="71"/>
      <c r="CQ30" s="71"/>
      <c r="CR30" s="71"/>
      <c r="CS30" s="72">
        <v>3152</v>
      </c>
      <c r="CT30" s="73">
        <v>9827</v>
      </c>
      <c r="CU30" s="74">
        <f>1921+820</f>
        <v>2741</v>
      </c>
      <c r="CV30" s="11"/>
      <c r="CW30" s="11"/>
      <c r="CX30" s="130"/>
      <c r="CY30" s="12" t="s">
        <v>24</v>
      </c>
      <c r="CZ30" s="71"/>
      <c r="DA30" s="71"/>
      <c r="DB30" s="71"/>
      <c r="DC30" s="72"/>
      <c r="DD30" s="73"/>
      <c r="DE30" s="74"/>
      <c r="DF30" s="11"/>
      <c r="DG30" s="11"/>
      <c r="DH30" s="130"/>
      <c r="DI30" s="12" t="s">
        <v>24</v>
      </c>
      <c r="DJ30" s="71"/>
      <c r="DK30" s="71"/>
      <c r="DL30" s="71"/>
      <c r="DM30" s="72"/>
      <c r="DN30" s="73"/>
      <c r="DO30" s="74"/>
      <c r="DP30" s="11"/>
      <c r="DQ30" s="11"/>
      <c r="DR30" s="130"/>
      <c r="DS30" s="12" t="s">
        <v>24</v>
      </c>
      <c r="DT30" s="225"/>
      <c r="DU30" s="225"/>
      <c r="DV30" s="225"/>
      <c r="DW30" s="226"/>
      <c r="DX30" s="227"/>
      <c r="DY30" s="74"/>
      <c r="DZ30" s="11"/>
      <c r="EA30" s="11"/>
      <c r="EB30" s="130"/>
      <c r="EC30" s="12" t="s">
        <v>24</v>
      </c>
      <c r="ED30" s="225"/>
      <c r="EE30" s="225"/>
      <c r="EF30" s="225"/>
      <c r="EG30" s="226">
        <v>3453</v>
      </c>
      <c r="EH30" s="227">
        <v>10102</v>
      </c>
      <c r="EI30" s="74">
        <v>1440</v>
      </c>
      <c r="EJ30" s="11"/>
      <c r="EK30" s="11"/>
      <c r="EL30" s="130"/>
      <c r="EM30" s="12" t="s">
        <v>24</v>
      </c>
      <c r="EN30" s="225"/>
      <c r="EO30" s="225"/>
      <c r="EP30" s="225"/>
      <c r="EQ30" s="226"/>
      <c r="ER30" s="227"/>
      <c r="ES30" s="74"/>
      <c r="ET30" s="11"/>
      <c r="EU30" s="11"/>
      <c r="EV30" s="130"/>
      <c r="EW30" s="12" t="s">
        <v>24</v>
      </c>
      <c r="EX30" s="225"/>
      <c r="EY30" s="225"/>
      <c r="EZ30" s="225"/>
      <c r="FA30" s="226"/>
      <c r="FB30" s="227"/>
      <c r="FC30" s="74"/>
      <c r="FD30" s="11"/>
      <c r="FE30" s="11"/>
      <c r="FF30" s="130"/>
      <c r="FG30" s="12" t="s">
        <v>24</v>
      </c>
      <c r="FH30" s="225"/>
      <c r="FI30" s="225"/>
      <c r="FJ30" s="225"/>
      <c r="FK30" s="226"/>
      <c r="FL30" s="227"/>
      <c r="FM30" s="74"/>
      <c r="FN30" s="11"/>
      <c r="FO30" s="11"/>
      <c r="FP30" s="130"/>
      <c r="FQ30" s="12" t="s">
        <v>24</v>
      </c>
      <c r="FR30" s="225"/>
      <c r="FS30" s="225"/>
      <c r="FT30" s="225"/>
      <c r="FU30" s="226"/>
      <c r="FV30" s="227"/>
      <c r="FW30" s="74"/>
      <c r="FX30" s="11"/>
      <c r="FY30" s="11"/>
      <c r="FZ30" s="130"/>
      <c r="GA30" s="12" t="s">
        <v>24</v>
      </c>
      <c r="GB30" s="225"/>
      <c r="GC30" s="225"/>
      <c r="GD30" s="225"/>
      <c r="GE30" s="226"/>
      <c r="GF30" s="227"/>
      <c r="GG30" s="74"/>
      <c r="GH30" s="11"/>
      <c r="GI30" s="11"/>
    </row>
    <row xmlns:x14ac="http://schemas.microsoft.com/office/spreadsheetml/2009/9/ac" r="31" s="3" customFormat="true" ht="16.5" thickBot="true" x14ac:dyDescent="0.3">
      <c r="A31" s="403" t="str">
        <f ca="true">IF(ISBLANK('Data Summary'!A33),"",'Data Summary'!A33)</f>
        <v/>
      </c>
      <c r="B31" s="131"/>
      <c r="C31" s="75" t="s">
        <v>21</v>
      </c>
      <c r="D31" s="76">
        <f>H31</f>
        <v>6950</v>
      </c>
      <c r="E31" s="76">
        <v>1497</v>
      </c>
      <c r="F31" s="76">
        <v>5453</v>
      </c>
      <c r="G31" s="76">
        <v>1239</v>
      </c>
      <c r="H31" s="76">
        <v>6950</v>
      </c>
      <c r="I31" s="77">
        <v>894</v>
      </c>
      <c r="J31" s="11"/>
      <c r="K31" s="11"/>
      <c r="L31" s="131"/>
      <c r="M31" s="75" t="s">
        <v>21</v>
      </c>
      <c r="N31" s="76"/>
      <c r="O31" s="76"/>
      <c r="P31" s="76"/>
      <c r="Q31" s="76"/>
      <c r="R31" s="76"/>
      <c r="S31" s="77"/>
      <c r="T31" s="11"/>
      <c r="U31" s="11"/>
      <c r="V31" s="131"/>
      <c r="W31" s="75" t="s">
        <v>21</v>
      </c>
      <c r="X31" s="76"/>
      <c r="Y31" s="76"/>
      <c r="Z31" s="76"/>
      <c r="AA31" s="76"/>
      <c r="AB31" s="76"/>
      <c r="AC31" s="77"/>
      <c r="AD31" s="11"/>
      <c r="AE31" s="11"/>
      <c r="AF31" s="131"/>
      <c r="AG31" s="75" t="s">
        <v>21</v>
      </c>
      <c r="AH31" s="76"/>
      <c r="AI31" s="76"/>
      <c r="AJ31" s="76"/>
      <c r="AK31" s="76"/>
      <c r="AL31" s="76"/>
      <c r="AM31" s="77"/>
      <c r="AN31" s="11"/>
      <c r="AO31" s="11"/>
      <c r="AP31" s="131"/>
      <c r="AQ31" s="75" t="s">
        <v>21</v>
      </c>
      <c r="AR31" s="76">
        <f>SUM(AV31:AW31)</f>
        <v>10644</v>
      </c>
      <c r="AS31" s="76">
        <f>1005+1261+523+375</f>
        <v>3164</v>
      </c>
      <c r="AT31" s="76">
        <f>184+6534+637+375</f>
        <v>7730</v>
      </c>
      <c r="AU31" s="76"/>
      <c r="AV31" s="76">
        <v>8984</v>
      </c>
      <c r="AW31" s="77">
        <f>1160+500</f>
        <v>1660</v>
      </c>
      <c r="AX31" s="11"/>
      <c r="AY31" s="11"/>
      <c r="AZ31" s="131"/>
      <c r="BA31" s="75" t="s">
        <v>21</v>
      </c>
      <c r="BB31" s="76"/>
      <c r="BC31" s="76"/>
      <c r="BD31" s="76"/>
      <c r="BE31" s="76"/>
      <c r="BF31" s="76"/>
      <c r="BG31" s="77"/>
      <c r="BH31" s="11"/>
      <c r="BI31" s="11"/>
      <c r="BJ31" s="131"/>
      <c r="BK31" s="75" t="s">
        <v>21</v>
      </c>
      <c r="BL31" s="76"/>
      <c r="BM31" s="76"/>
      <c r="BN31" s="76"/>
      <c r="BO31" s="76"/>
      <c r="BP31" s="76"/>
      <c r="BQ31" s="77"/>
      <c r="BR31" s="11"/>
      <c r="BS31" s="11"/>
      <c r="BT31" s="131"/>
      <c r="BU31" s="75" t="s">
        <v>21</v>
      </c>
      <c r="BV31" s="76"/>
      <c r="BW31" s="76"/>
      <c r="BX31" s="76"/>
      <c r="BY31" s="76"/>
      <c r="BZ31" s="76"/>
      <c r="CA31" s="77"/>
      <c r="CB31" s="11"/>
      <c r="CC31" s="11"/>
      <c r="CD31" s="131"/>
      <c r="CE31" s="75" t="s">
        <v>21</v>
      </c>
      <c r="CF31" s="76"/>
      <c r="CG31" s="76"/>
      <c r="CH31" s="76"/>
      <c r="CI31" s="76"/>
      <c r="CJ31" s="76"/>
      <c r="CK31" s="77"/>
      <c r="CL31" s="11"/>
      <c r="CM31" s="11"/>
      <c r="CN31" s="131"/>
      <c r="CO31" s="75" t="s">
        <v>21</v>
      </c>
      <c r="CP31" s="76">
        <f>SUM(CS31:CU31)</f>
        <v>12984</v>
      </c>
      <c r="CQ31" s="76">
        <v>1506</v>
      </c>
      <c r="CR31" s="76">
        <v>6619</v>
      </c>
      <c r="CS31" s="76">
        <v>3152</v>
      </c>
      <c r="CT31" s="76">
        <v>8325</v>
      </c>
      <c r="CU31" s="77">
        <f>1190+317</f>
        <v>1507</v>
      </c>
      <c r="CV31" s="11"/>
      <c r="CW31" s="11"/>
      <c r="CX31" s="131"/>
      <c r="CY31" s="75" t="s">
        <v>21</v>
      </c>
      <c r="CZ31" s="76"/>
      <c r="DA31" s="76"/>
      <c r="DB31" s="76"/>
      <c r="DC31" s="76"/>
      <c r="DD31" s="76"/>
      <c r="DE31" s="77"/>
      <c r="DF31" s="11"/>
      <c r="DG31" s="11"/>
      <c r="DH31" s="131"/>
      <c r="DI31" s="75" t="s">
        <v>21</v>
      </c>
      <c r="DJ31" s="76"/>
      <c r="DK31" s="76"/>
      <c r="DL31" s="76"/>
      <c r="DM31" s="76"/>
      <c r="DN31" s="76"/>
      <c r="DO31" s="77"/>
      <c r="DP31" s="11"/>
      <c r="DQ31" s="11"/>
      <c r="DR31" s="131"/>
      <c r="DS31" s="75" t="s">
        <v>21</v>
      </c>
      <c r="DT31" s="76"/>
      <c r="DU31" s="76"/>
      <c r="DV31" s="76"/>
      <c r="DW31" s="76"/>
      <c r="DX31" s="76"/>
      <c r="DY31" s="77"/>
      <c r="DZ31" s="11"/>
      <c r="EA31" s="11"/>
      <c r="EB31" s="131"/>
      <c r="EC31" s="75" t="s">
        <v>21</v>
      </c>
      <c r="ED31" s="76">
        <v>13272</v>
      </c>
      <c r="EE31" s="76">
        <v>1397</v>
      </c>
      <c r="EF31" s="76">
        <v>7084</v>
      </c>
      <c r="EG31" s="76">
        <v>3453</v>
      </c>
      <c r="EH31" s="76">
        <v>8481</v>
      </c>
      <c r="EI31" s="77">
        <v>1338</v>
      </c>
      <c r="EJ31" s="11"/>
      <c r="EK31" s="11"/>
      <c r="EL31" s="131"/>
      <c r="EM31" s="75" t="s">
        <v>21</v>
      </c>
      <c r="EN31" s="76"/>
      <c r="EO31" s="76"/>
      <c r="EP31" s="76"/>
      <c r="EQ31" s="76"/>
      <c r="ER31" s="76"/>
      <c r="ES31" s="77"/>
      <c r="ET31" s="11"/>
      <c r="EU31" s="11"/>
      <c r="EV31" s="131"/>
      <c r="EW31" s="75" t="s">
        <v>21</v>
      </c>
      <c r="EX31" s="76"/>
      <c r="EY31" s="76"/>
      <c r="EZ31" s="76"/>
      <c r="FA31" s="76"/>
      <c r="FB31" s="76"/>
      <c r="FC31" s="77"/>
      <c r="FD31" s="11"/>
      <c r="FE31" s="11"/>
      <c r="FF31" s="131"/>
      <c r="FG31" s="75" t="s">
        <v>21</v>
      </c>
      <c r="FH31" s="76"/>
      <c r="FI31" s="76"/>
      <c r="FJ31" s="76"/>
      <c r="FK31" s="76"/>
      <c r="FL31" s="76"/>
      <c r="FM31" s="77"/>
      <c r="FN31" s="11"/>
      <c r="FO31" s="11"/>
      <c r="FP31" s="131"/>
      <c r="FQ31" s="75" t="s">
        <v>21</v>
      </c>
      <c r="FR31" s="76"/>
      <c r="FS31" s="76"/>
      <c r="FT31" s="76"/>
      <c r="FU31" s="76"/>
      <c r="FV31" s="76"/>
      <c r="FW31" s="77"/>
      <c r="FX31" s="11"/>
      <c r="FY31" s="11"/>
      <c r="FZ31" s="131"/>
      <c r="GA31" s="75" t="s">
        <v>21</v>
      </c>
      <c r="GB31" s="76"/>
      <c r="GC31" s="76"/>
      <c r="GD31" s="76"/>
      <c r="GE31" s="76"/>
      <c r="GF31" s="76"/>
      <c r="GG31" s="77"/>
      <c r="GH31" s="11"/>
      <c r="GI31" s="11"/>
      <c r="GJ31" s="132"/>
      <c r="GT31" s="132"/>
      <c r="HD31" s="132"/>
      <c r="HN31" s="132"/>
      <c r="HX31" s="132"/>
      <c r="IH31" s="132"/>
    </row>
    <row xmlns:x14ac="http://schemas.microsoft.com/office/spreadsheetml/2009/9/ac" r="32" s="3" customFormat="true" x14ac:dyDescent="0.25">
      <c r="A32" s="403" t="str">
        <f ca="true">IF(ISBLANK('Data Summary'!A34),"",'Data Summary'!A34)</f>
        <v/>
      </c>
      <c r="B32" s="132"/>
      <c r="L32" s="132"/>
      <c r="V32" s="132"/>
      <c r="AF32" s="132"/>
      <c r="AP32" s="132"/>
      <c r="AZ32" s="132"/>
      <c r="BA32" s="132"/>
      <c r="BJ32" s="132"/>
      <c r="BT32" s="132"/>
      <c r="CD32" s="132"/>
      <c r="CN32" s="132"/>
      <c r="CX32" s="132"/>
      <c r="DH32" s="132"/>
      <c r="DR32" s="132"/>
      <c r="EB32" s="132"/>
      <c r="EL32" s="132"/>
      <c r="EV32" s="132"/>
      <c r="FF32" s="132"/>
      <c r="FP32" s="132"/>
      <c r="FZ32" s="132"/>
      <c r="GJ32" s="132"/>
      <c r="GT32" s="132"/>
      <c r="HD32" s="132"/>
      <c r="HN32" s="132"/>
      <c r="HX32" s="132"/>
      <c r="IH32" s="132"/>
    </row>
    <row xmlns:x14ac="http://schemas.microsoft.com/office/spreadsheetml/2009/9/ac" r="33" s="3" customFormat="true" x14ac:dyDescent="0.25">
      <c r="A33" s="403" t="str">
        <f ca="true">IF(ISBLANK('Data Summary'!A35),"",'Data Summary'!A35)</f>
        <v/>
      </c>
      <c r="B33" s="132"/>
      <c r="L33" s="132"/>
      <c r="V33" s="132"/>
      <c r="AF33" s="132"/>
      <c r="AP33" s="132"/>
      <c r="AZ33" s="132"/>
      <c r="BA33" s="132"/>
      <c r="BJ33" s="132"/>
      <c r="BT33" s="132"/>
      <c r="CD33" s="132"/>
      <c r="CN33" s="132"/>
      <c r="CX33" s="132"/>
      <c r="DH33" s="132"/>
      <c r="DR33" s="132"/>
      <c r="EB33" s="132"/>
      <c r="EL33" s="132"/>
      <c r="EV33" s="132"/>
      <c r="FF33" s="132"/>
      <c r="FP33" s="132"/>
      <c r="FZ33" s="132"/>
      <c r="GJ33" s="132"/>
      <c r="GT33" s="132"/>
      <c r="HD33" s="132"/>
      <c r="HN33" s="132"/>
      <c r="HX33" s="132"/>
      <c r="IH33" s="132"/>
    </row>
    <row xmlns:x14ac="http://schemas.microsoft.com/office/spreadsheetml/2009/9/ac" r="34" s="3" customFormat="true" x14ac:dyDescent="0.25">
      <c r="A34" s="403" t="str">
        <f ca="true">IF(ISBLANK('Data Summary'!A36),"",'Data Summary'!A36)</f>
        <v/>
      </c>
      <c r="B34" s="132"/>
      <c r="L34" s="132"/>
      <c r="V34" s="132"/>
      <c r="AF34" s="132"/>
      <c r="AP34" s="132"/>
      <c r="AZ34" s="132"/>
      <c r="BA34" s="132"/>
      <c r="BJ34" s="132"/>
      <c r="BT34" s="132"/>
      <c r="CD34" s="132"/>
      <c r="CN34" s="132"/>
      <c r="CX34" s="132"/>
      <c r="DH34" s="132"/>
      <c r="DR34" s="132"/>
      <c r="EB34" s="132"/>
      <c r="EL34" s="132"/>
      <c r="EV34" s="132"/>
      <c r="FF34" s="132"/>
      <c r="FP34" s="132"/>
      <c r="FZ34" s="132"/>
      <c r="GJ34" s="132"/>
      <c r="GT34" s="132"/>
      <c r="HD34" s="132"/>
      <c r="HN34" s="132"/>
      <c r="HX34" s="132"/>
      <c r="IH34" s="132"/>
    </row>
    <row xmlns:x14ac="http://schemas.microsoft.com/office/spreadsheetml/2009/9/ac" r="35" s="3" customFormat="true" x14ac:dyDescent="0.25">
      <c r="A35" s="403" t="str">
        <f ca="true">IF(ISBLANK('Data Summary'!A37),"",'Data Summary'!A37)</f>
        <v/>
      </c>
      <c r="B35" s="132"/>
      <c r="L35" s="132"/>
      <c r="V35" s="132"/>
      <c r="AF35" s="132"/>
      <c r="AP35" s="132"/>
      <c r="AZ35" s="132"/>
      <c r="BA35" s="132"/>
      <c r="BJ35" s="132"/>
      <c r="BT35" s="132"/>
      <c r="CD35" s="132"/>
      <c r="CN35" s="132"/>
      <c r="CX35" s="132"/>
      <c r="DH35" s="132"/>
      <c r="DR35" s="132"/>
      <c r="EB35" s="132"/>
      <c r="EL35" s="132"/>
      <c r="EV35" s="132"/>
      <c r="FF35" s="132"/>
      <c r="FP35" s="132"/>
      <c r="FZ35" s="132"/>
      <c r="GJ35" s="132"/>
      <c r="GT35" s="132"/>
      <c r="HD35" s="132"/>
      <c r="HN35" s="132"/>
      <c r="HX35" s="132"/>
      <c r="IH35" s="132"/>
    </row>
    <row xmlns:x14ac="http://schemas.microsoft.com/office/spreadsheetml/2009/9/ac" r="36" s="3" customFormat="true" x14ac:dyDescent="0.25">
      <c r="A36" s="403" t="str">
        <f ca="true">IF(ISBLANK('Data Summary'!A38),"",'Data Summary'!A38)</f>
        <v/>
      </c>
      <c r="B36" s="132"/>
      <c r="L36" s="132"/>
      <c r="V36" s="132"/>
      <c r="AF36" s="132"/>
      <c r="AP36" s="132"/>
      <c r="AZ36" s="132"/>
      <c r="BA36" s="132"/>
      <c r="BJ36" s="132"/>
      <c r="BT36" s="132"/>
      <c r="CD36" s="132"/>
      <c r="CN36" s="132"/>
      <c r="CX36" s="132"/>
      <c r="DH36" s="132"/>
      <c r="DR36" s="132"/>
      <c r="EB36" s="132"/>
      <c r="EL36" s="132"/>
      <c r="EV36" s="132"/>
      <c r="FF36" s="132"/>
      <c r="FP36" s="132"/>
      <c r="FZ36" s="132"/>
      <c r="GJ36" s="132"/>
      <c r="GT36" s="132"/>
      <c r="HD36" s="132"/>
      <c r="HN36" s="132"/>
      <c r="HX36" s="132"/>
      <c r="IH36" s="132"/>
    </row>
    <row xmlns:x14ac="http://schemas.microsoft.com/office/spreadsheetml/2009/9/ac" r="37" s="3" customFormat="true" x14ac:dyDescent="0.25">
      <c r="A37" s="403" t="str">
        <f ca="true">IF(ISBLANK('Data Summary'!A39),"",'Data Summary'!A39)</f>
        <v/>
      </c>
      <c r="B37" s="132"/>
      <c r="L37" s="132"/>
      <c r="V37" s="132"/>
      <c r="AF37" s="132"/>
      <c r="AP37" s="132"/>
      <c r="AZ37" s="132"/>
      <c r="BA37" s="132"/>
      <c r="BJ37" s="132"/>
      <c r="BT37" s="132"/>
      <c r="CD37" s="132"/>
      <c r="CN37" s="132"/>
      <c r="CX37" s="132"/>
      <c r="DH37" s="132"/>
      <c r="DR37" s="132"/>
      <c r="EB37" s="132"/>
      <c r="EL37" s="132"/>
      <c r="EV37" s="132"/>
      <c r="FF37" s="132"/>
      <c r="FP37" s="132"/>
      <c r="FZ37" s="132"/>
      <c r="GJ37" s="132"/>
      <c r="GT37" s="132"/>
      <c r="HD37" s="132"/>
      <c r="HN37" s="132"/>
      <c r="HX37" s="132"/>
      <c r="IH37" s="132"/>
    </row>
    <row xmlns:x14ac="http://schemas.microsoft.com/office/spreadsheetml/2009/9/ac" r="38" s="3" customFormat="true" x14ac:dyDescent="0.25">
      <c r="A38" s="403" t="str">
        <f ca="true">IF(ISBLANK('Data Summary'!A40),"",'Data Summary'!A40)</f>
        <v/>
      </c>
      <c r="B38" s="132"/>
      <c r="L38" s="132"/>
      <c r="V38" s="132"/>
      <c r="AF38" s="132"/>
      <c r="AP38" s="132"/>
      <c r="AZ38" s="132"/>
      <c r="BA38" s="132"/>
      <c r="BJ38" s="132"/>
      <c r="BT38" s="132"/>
      <c r="CD38" s="132"/>
      <c r="CN38" s="132"/>
      <c r="CX38" s="132"/>
      <c r="DH38" s="132"/>
      <c r="DR38" s="132"/>
      <c r="EB38" s="132"/>
      <c r="EL38" s="132"/>
      <c r="EV38" s="132"/>
      <c r="FF38" s="132"/>
      <c r="FP38" s="132"/>
      <c r="FZ38" s="132"/>
      <c r="GJ38" s="132"/>
      <c r="GT38" s="132"/>
      <c r="HD38" s="132"/>
      <c r="HN38" s="132"/>
      <c r="HX38" s="132"/>
      <c r="IH38" s="132"/>
    </row>
    <row xmlns:x14ac="http://schemas.microsoft.com/office/spreadsheetml/2009/9/ac" r="39" s="3" customFormat="true" x14ac:dyDescent="0.25">
      <c r="A39" s="403" t="str">
        <f ca="true">IF(ISBLANK('Data Summary'!A41),"",'Data Summary'!A41)</f>
        <v/>
      </c>
      <c r="B39" s="132"/>
      <c r="L39" s="132"/>
      <c r="V39" s="132"/>
      <c r="AF39" s="132"/>
      <c r="AP39" s="132"/>
      <c r="AZ39" s="132"/>
      <c r="BA39" s="132"/>
      <c r="BJ39" s="132"/>
      <c r="BT39" s="132"/>
      <c r="CD39" s="132"/>
      <c r="CN39" s="132"/>
      <c r="CX39" s="132"/>
      <c r="DH39" s="132"/>
      <c r="DR39" s="132"/>
      <c r="EB39" s="132"/>
      <c r="EL39" s="132"/>
      <c r="EV39" s="132"/>
      <c r="FF39" s="132"/>
      <c r="FP39" s="132"/>
      <c r="FZ39" s="132"/>
      <c r="GJ39" s="132"/>
      <c r="GT39" s="132"/>
      <c r="HD39" s="132"/>
      <c r="HN39" s="132"/>
      <c r="HX39" s="132"/>
      <c r="IH39" s="132"/>
    </row>
    <row xmlns:x14ac="http://schemas.microsoft.com/office/spreadsheetml/2009/9/ac" r="40" s="3" customFormat="true" x14ac:dyDescent="0.25">
      <c r="A40" s="403" t="str">
        <f ca="true">IF(ISBLANK('Data Summary'!A42),"",'Data Summary'!A42)</f>
        <v/>
      </c>
      <c r="B40" s="132"/>
      <c r="L40" s="132"/>
      <c r="V40" s="132"/>
      <c r="AF40" s="132"/>
      <c r="AP40" s="132"/>
      <c r="AZ40" s="132"/>
      <c r="BA40" s="132"/>
      <c r="BJ40" s="132"/>
      <c r="BT40" s="132"/>
      <c r="CD40" s="132"/>
      <c r="CN40" s="132"/>
      <c r="CX40" s="132"/>
      <c r="DH40" s="132"/>
      <c r="DR40" s="132"/>
      <c r="EB40" s="132"/>
      <c r="EL40" s="132"/>
      <c r="EV40" s="132"/>
      <c r="FF40" s="132"/>
      <c r="FP40" s="132"/>
      <c r="FZ40" s="132"/>
      <c r="GJ40" s="132"/>
      <c r="GT40" s="132"/>
      <c r="HD40" s="132"/>
      <c r="HN40" s="132"/>
      <c r="HX40" s="132"/>
      <c r="IH40" s="132"/>
    </row>
    <row xmlns:x14ac="http://schemas.microsoft.com/office/spreadsheetml/2009/9/ac" r="41" s="3" customFormat="true" x14ac:dyDescent="0.25">
      <c r="A41" s="403" t="str">
        <f ca="true">IF(ISBLANK('Data Summary'!A43),"",'Data Summary'!A43)</f>
        <v/>
      </c>
      <c r="B41" s="132"/>
      <c r="L41" s="132"/>
      <c r="V41" s="132"/>
      <c r="AF41" s="132"/>
      <c r="AP41" s="132"/>
      <c r="AZ41" s="132"/>
      <c r="BA41" s="132"/>
      <c r="BJ41" s="132"/>
      <c r="BT41" s="132"/>
      <c r="CD41" s="132"/>
      <c r="CN41" s="132"/>
      <c r="CX41" s="132"/>
      <c r="DH41" s="132"/>
      <c r="DR41" s="132"/>
      <c r="EB41" s="132"/>
      <c r="EL41" s="132"/>
      <c r="EV41" s="132"/>
      <c r="FF41" s="132"/>
      <c r="FP41" s="132"/>
      <c r="FZ41" s="132"/>
      <c r="GJ41" s="132"/>
      <c r="GT41" s="132"/>
      <c r="HD41" s="132"/>
      <c r="HN41" s="132"/>
      <c r="HX41" s="132"/>
      <c r="IH41" s="132"/>
    </row>
    <row xmlns:x14ac="http://schemas.microsoft.com/office/spreadsheetml/2009/9/ac" r="42" s="3" customFormat="true" x14ac:dyDescent="0.25">
      <c r="A42" s="403" t="str">
        <f ca="true">IF(ISBLANK('Data Summary'!A44),"",'Data Summary'!A44)</f>
        <v/>
      </c>
      <c r="B42" s="132"/>
      <c r="L42" s="132"/>
      <c r="V42" s="132"/>
      <c r="AF42" s="132"/>
      <c r="AP42" s="132"/>
      <c r="AZ42" s="132"/>
      <c r="BA42" s="132"/>
      <c r="BJ42" s="132"/>
      <c r="BT42" s="132"/>
      <c r="CD42" s="132"/>
      <c r="CN42" s="132"/>
      <c r="CX42" s="132"/>
      <c r="DH42" s="132"/>
      <c r="DR42" s="132"/>
      <c r="EB42" s="132"/>
      <c r="EL42" s="132"/>
      <c r="EV42" s="132"/>
      <c r="FF42" s="132"/>
      <c r="FP42" s="132"/>
      <c r="FZ42" s="132"/>
      <c r="GJ42" s="132"/>
      <c r="GT42" s="132"/>
      <c r="HD42" s="132"/>
      <c r="HN42" s="132"/>
      <c r="HX42" s="132"/>
      <c r="IH42" s="132"/>
    </row>
    <row xmlns:x14ac="http://schemas.microsoft.com/office/spreadsheetml/2009/9/ac" r="43" s="3" customFormat="true" x14ac:dyDescent="0.25">
      <c r="A43" s="403" t="str">
        <f ca="true">IF(ISBLANK('Data Summary'!A45),"",'Data Summary'!A45)</f>
        <v/>
      </c>
      <c r="B43" s="132"/>
      <c r="L43" s="132"/>
      <c r="V43" s="132"/>
      <c r="AF43" s="132"/>
      <c r="AP43" s="132"/>
      <c r="AZ43" s="132"/>
      <c r="BA43" s="132"/>
      <c r="BJ43" s="132"/>
      <c r="BT43" s="132"/>
      <c r="CD43" s="132"/>
      <c r="CN43" s="132"/>
      <c r="CX43" s="132"/>
      <c r="DH43" s="132"/>
      <c r="DR43" s="132"/>
      <c r="EB43" s="132"/>
      <c r="EL43" s="132"/>
      <c r="EV43" s="132"/>
      <c r="FF43" s="132"/>
      <c r="FP43" s="132"/>
      <c r="FZ43" s="132"/>
      <c r="GJ43" s="132"/>
      <c r="GT43" s="132"/>
      <c r="HD43" s="132"/>
      <c r="HN43" s="132"/>
      <c r="HX43" s="132"/>
      <c r="IH43" s="132"/>
    </row>
    <row xmlns:x14ac="http://schemas.microsoft.com/office/spreadsheetml/2009/9/ac" r="44" s="3" customFormat="true" x14ac:dyDescent="0.25">
      <c r="A44" s="403" t="str">
        <f ca="true">IF(ISBLANK('Data Summary'!A46),"",'Data Summary'!A46)</f>
        <v/>
      </c>
      <c r="B44" s="132"/>
      <c r="L44" s="132"/>
      <c r="V44" s="132"/>
      <c r="AF44" s="132"/>
      <c r="AP44" s="132"/>
      <c r="AZ44" s="132"/>
      <c r="BA44" s="132"/>
      <c r="BJ44" s="132"/>
      <c r="BT44" s="132"/>
      <c r="CD44" s="132"/>
      <c r="CN44" s="132"/>
      <c r="CX44" s="132"/>
      <c r="DH44" s="132"/>
      <c r="DR44" s="132"/>
      <c r="EB44" s="132"/>
      <c r="EL44" s="132"/>
      <c r="EV44" s="132"/>
      <c r="FF44" s="132"/>
      <c r="FP44" s="132"/>
      <c r="FZ44" s="132"/>
      <c r="GJ44" s="132"/>
      <c r="GT44" s="132"/>
      <c r="HD44" s="132"/>
      <c r="HN44" s="132"/>
      <c r="HX44" s="132"/>
      <c r="IH44" s="132"/>
    </row>
    <row xmlns:x14ac="http://schemas.microsoft.com/office/spreadsheetml/2009/9/ac" r="45" s="3" customFormat="true" x14ac:dyDescent="0.25">
      <c r="A45" s="403" t="str">
        <f ca="true">IF(ISBLANK('Data Summary'!A47),"",'Data Summary'!A47)</f>
        <v/>
      </c>
      <c r="B45" s="132"/>
      <c r="L45" s="132"/>
      <c r="V45" s="132"/>
      <c r="AF45" s="132"/>
      <c r="AP45" s="132"/>
      <c r="AZ45" s="132"/>
      <c r="BA45" s="132"/>
      <c r="BJ45" s="132"/>
      <c r="BT45" s="132"/>
      <c r="CD45" s="132"/>
      <c r="CN45" s="132"/>
      <c r="CX45" s="132"/>
      <c r="DH45" s="132"/>
      <c r="DR45" s="132"/>
      <c r="EB45" s="132"/>
      <c r="EL45" s="132"/>
      <c r="EV45" s="132"/>
      <c r="FF45" s="132"/>
      <c r="FP45" s="132"/>
      <c r="FZ45" s="132"/>
      <c r="GJ45" s="132"/>
      <c r="GT45" s="132"/>
      <c r="HD45" s="132"/>
      <c r="HN45" s="132"/>
      <c r="HX45" s="132"/>
      <c r="IH45" s="132"/>
    </row>
    <row xmlns:x14ac="http://schemas.microsoft.com/office/spreadsheetml/2009/9/ac" r="46" s="3" customFormat="true" x14ac:dyDescent="0.25">
      <c r="A46" s="403" t="str">
        <f ca="true">IF(ISBLANK('Data Summary'!A48),"",'Data Summary'!A48)</f>
        <v/>
      </c>
      <c r="B46" s="132"/>
      <c r="L46" s="132"/>
      <c r="V46" s="132"/>
      <c r="AF46" s="132"/>
      <c r="AP46" s="132"/>
      <c r="AZ46" s="132"/>
      <c r="BA46" s="132"/>
      <c r="BJ46" s="132"/>
      <c r="BT46" s="132"/>
      <c r="CD46" s="132"/>
      <c r="CN46" s="132"/>
      <c r="CX46" s="132"/>
      <c r="DH46" s="132"/>
      <c r="DR46" s="132"/>
      <c r="EB46" s="132"/>
      <c r="EL46" s="132"/>
      <c r="EV46" s="132"/>
      <c r="FF46" s="132"/>
      <c r="FP46" s="132"/>
      <c r="FZ46" s="132"/>
      <c r="GJ46" s="132"/>
      <c r="GT46" s="132"/>
      <c r="HD46" s="132"/>
      <c r="HN46" s="132"/>
      <c r="HX46" s="132"/>
      <c r="IH46" s="132"/>
    </row>
    <row xmlns:x14ac="http://schemas.microsoft.com/office/spreadsheetml/2009/9/ac" r="47" s="3" customFormat="true" x14ac:dyDescent="0.25">
      <c r="A47" s="403" t="str">
        <f ca="true">IF(ISBLANK('Data Summary'!A49),"",'Data Summary'!A49)</f>
        <v/>
      </c>
      <c r="B47" s="132"/>
      <c r="L47" s="132"/>
      <c r="V47" s="132"/>
      <c r="AF47" s="132"/>
      <c r="AP47" s="132"/>
      <c r="AZ47" s="132"/>
      <c r="BA47" s="132"/>
      <c r="BJ47" s="132"/>
      <c r="BT47" s="132"/>
      <c r="CD47" s="132"/>
      <c r="CN47" s="132"/>
      <c r="CX47" s="132"/>
      <c r="DH47" s="132"/>
      <c r="DR47" s="132"/>
      <c r="EB47" s="132"/>
      <c r="EL47" s="132"/>
      <c r="EV47" s="132"/>
      <c r="FF47" s="132"/>
      <c r="FP47" s="132"/>
      <c r="FZ47" s="132"/>
      <c r="GJ47" s="132"/>
      <c r="GT47" s="132"/>
      <c r="HD47" s="132"/>
      <c r="HN47" s="132"/>
      <c r="HX47" s="132"/>
      <c r="IH47" s="132"/>
    </row>
    <row xmlns:x14ac="http://schemas.microsoft.com/office/spreadsheetml/2009/9/ac" r="48" s="3" customFormat="true" x14ac:dyDescent="0.25">
      <c r="A48" s="403" t="str">
        <f ca="true">IF(ISBLANK('Data Summary'!A50),"",'Data Summary'!A50)</f>
        <v/>
      </c>
      <c r="B48" s="132"/>
      <c r="L48" s="132"/>
      <c r="V48" s="132"/>
      <c r="AF48" s="132"/>
      <c r="AP48" s="132"/>
      <c r="AZ48" s="132"/>
      <c r="BA48" s="132"/>
      <c r="BJ48" s="132"/>
      <c r="BT48" s="132"/>
      <c r="CD48" s="132"/>
      <c r="CN48" s="132"/>
      <c r="CX48" s="132"/>
      <c r="DH48" s="132"/>
      <c r="DR48" s="132"/>
      <c r="EB48" s="132"/>
      <c r="EL48" s="132"/>
      <c r="EV48" s="132"/>
      <c r="FF48" s="132"/>
      <c r="FP48" s="132"/>
      <c r="FZ48" s="132"/>
      <c r="GJ48" s="132"/>
      <c r="GT48" s="132"/>
      <c r="HD48" s="132"/>
      <c r="HN48" s="132"/>
      <c r="HX48" s="132"/>
      <c r="IH48" s="132"/>
    </row>
    <row xmlns:x14ac="http://schemas.microsoft.com/office/spreadsheetml/2009/9/ac" r="49" s="3" customFormat="true" x14ac:dyDescent="0.25">
      <c r="A49" s="403" t="str">
        <f ca="true">IF(ISBLANK('Data Summary'!A51),"",'Data Summary'!A51)</f>
        <v/>
      </c>
      <c r="B49" s="132"/>
      <c r="L49" s="132"/>
      <c r="V49" s="132"/>
      <c r="AF49" s="132"/>
      <c r="AP49" s="132"/>
      <c r="AZ49" s="132"/>
      <c r="BA49" s="132"/>
      <c r="BJ49" s="132"/>
      <c r="BT49" s="132"/>
      <c r="CD49" s="132"/>
      <c r="CN49" s="132"/>
      <c r="CX49" s="132"/>
      <c r="DH49" s="132"/>
      <c r="DR49" s="132"/>
      <c r="EB49" s="132"/>
      <c r="EL49" s="132"/>
      <c r="EV49" s="132"/>
      <c r="FF49" s="132"/>
      <c r="FP49" s="132"/>
      <c r="FZ49" s="132"/>
      <c r="GJ49" s="132"/>
      <c r="GT49" s="132"/>
      <c r="HD49" s="132"/>
      <c r="HN49" s="132"/>
      <c r="HX49" s="132"/>
      <c r="IH49" s="132"/>
    </row>
    <row xmlns:x14ac="http://schemas.microsoft.com/office/spreadsheetml/2009/9/ac" r="50" s="3" customFormat="true" x14ac:dyDescent="0.25">
      <c r="A50" s="403" t="str">
        <f ca="true">IF(ISBLANK('Data Summary'!A52),"",'Data Summary'!A52)</f>
        <v/>
      </c>
      <c r="B50" s="132"/>
      <c r="L50" s="132"/>
      <c r="V50" s="132"/>
      <c r="AF50" s="132"/>
      <c r="AP50" s="132"/>
      <c r="AZ50" s="132"/>
      <c r="BA50" s="132"/>
      <c r="BJ50" s="132"/>
      <c r="BT50" s="132"/>
      <c r="CD50" s="132"/>
      <c r="CN50" s="132"/>
      <c r="CX50" s="132"/>
      <c r="DH50" s="132"/>
      <c r="DR50" s="132"/>
      <c r="EB50" s="132"/>
      <c r="EL50" s="132"/>
      <c r="EV50" s="132"/>
      <c r="FF50" s="132"/>
      <c r="FP50" s="132"/>
      <c r="FZ50" s="132"/>
      <c r="GJ50" s="132"/>
      <c r="GT50" s="132"/>
      <c r="HD50" s="132"/>
      <c r="HN50" s="132"/>
      <c r="HX50" s="132"/>
      <c r="IH50" s="132"/>
    </row>
    <row xmlns:x14ac="http://schemas.microsoft.com/office/spreadsheetml/2009/9/ac" r="51" s="3" customFormat="true" x14ac:dyDescent="0.25">
      <c r="A51" s="403" t="str">
        <f ca="true">IF(ISBLANK('Data Summary'!A53),"",'Data Summary'!A53)</f>
        <v/>
      </c>
      <c r="B51" s="132"/>
      <c r="L51" s="132"/>
      <c r="V51" s="132"/>
      <c r="AF51" s="132"/>
      <c r="AP51" s="132"/>
      <c r="AZ51" s="132"/>
      <c r="BA51" s="132"/>
      <c r="BJ51" s="132"/>
      <c r="BT51" s="132"/>
      <c r="CD51" s="132"/>
      <c r="CN51" s="132"/>
      <c r="CX51" s="132"/>
      <c r="DH51" s="132"/>
      <c r="DR51" s="132"/>
      <c r="EB51" s="132"/>
      <c r="EL51" s="132"/>
      <c r="EV51" s="132"/>
      <c r="FF51" s="132"/>
      <c r="FP51" s="132"/>
      <c r="FZ51" s="132"/>
      <c r="GJ51" s="132"/>
      <c r="GT51" s="132"/>
      <c r="HD51" s="132"/>
      <c r="HN51" s="132"/>
      <c r="HX51" s="132"/>
      <c r="IH51" s="132"/>
    </row>
    <row xmlns:x14ac="http://schemas.microsoft.com/office/spreadsheetml/2009/9/ac" r="52" s="3" customFormat="true" x14ac:dyDescent="0.25">
      <c r="A52" s="403" t="str">
        <f ca="true">IF(ISBLANK('Data Summary'!A54),"",'Data Summary'!A54)</f>
        <v/>
      </c>
      <c r="B52" s="132"/>
      <c r="L52" s="132"/>
      <c r="V52" s="132"/>
      <c r="AF52" s="132"/>
      <c r="AP52" s="132"/>
      <c r="AZ52" s="132"/>
      <c r="BA52" s="132"/>
      <c r="BJ52" s="132"/>
      <c r="BT52" s="132"/>
      <c r="CD52" s="132"/>
      <c r="CN52" s="132"/>
      <c r="CX52" s="132"/>
      <c r="DH52" s="132"/>
      <c r="DR52" s="132"/>
      <c r="EB52" s="132"/>
      <c r="EL52" s="132"/>
      <c r="EV52" s="132"/>
      <c r="FF52" s="132"/>
      <c r="FP52" s="132"/>
      <c r="FZ52" s="132"/>
      <c r="GJ52" s="132"/>
      <c r="GT52" s="132"/>
      <c r="HD52" s="132"/>
      <c r="HN52" s="132"/>
      <c r="HX52" s="132"/>
      <c r="IH52" s="132"/>
    </row>
    <row xmlns:x14ac="http://schemas.microsoft.com/office/spreadsheetml/2009/9/ac" r="53" s="3" customFormat="true" x14ac:dyDescent="0.25">
      <c r="A53" s="403" t="str">
        <f ca="true">IF(ISBLANK('Data Summary'!A55),"",'Data Summary'!A55)</f>
        <v/>
      </c>
      <c r="B53" s="132"/>
      <c r="L53" s="132"/>
      <c r="V53" s="132"/>
      <c r="AF53" s="132"/>
      <c r="AP53" s="132"/>
      <c r="AZ53" s="132"/>
      <c r="BA53" s="132"/>
      <c r="BJ53" s="132"/>
      <c r="BT53" s="132"/>
      <c r="CD53" s="132"/>
      <c r="CN53" s="132"/>
      <c r="CX53" s="132"/>
      <c r="DH53" s="132"/>
      <c r="DR53" s="132"/>
      <c r="EB53" s="132"/>
      <c r="EL53" s="132"/>
      <c r="EV53" s="132"/>
      <c r="FF53" s="132"/>
      <c r="FP53" s="132"/>
      <c r="FZ53" s="132"/>
      <c r="GJ53" s="132"/>
      <c r="GT53" s="132"/>
      <c r="HD53" s="132"/>
      <c r="HN53" s="132"/>
      <c r="HX53" s="132"/>
      <c r="IH53" s="132"/>
    </row>
    <row xmlns:x14ac="http://schemas.microsoft.com/office/spreadsheetml/2009/9/ac" r="54" s="3" customFormat="true" x14ac:dyDescent="0.25">
      <c r="A54" s="403" t="str">
        <f ca="true">IF(ISBLANK('Data Summary'!A56),"",'Data Summary'!A56)</f>
        <v/>
      </c>
      <c r="B54" s="132"/>
      <c r="L54" s="132"/>
      <c r="V54" s="132"/>
      <c r="AF54" s="132"/>
      <c r="AP54" s="132"/>
      <c r="AZ54" s="132"/>
      <c r="BA54" s="132"/>
      <c r="BJ54" s="132"/>
      <c r="BT54" s="132"/>
      <c r="CD54" s="132"/>
      <c r="CN54" s="132"/>
      <c r="CX54" s="132"/>
      <c r="DH54" s="132"/>
      <c r="DR54" s="132"/>
      <c r="EB54" s="132"/>
      <c r="EL54" s="132"/>
      <c r="EV54" s="132"/>
      <c r="FF54" s="132"/>
      <c r="FP54" s="132"/>
      <c r="FZ54" s="132"/>
      <c r="GJ54" s="132"/>
      <c r="GT54" s="132"/>
      <c r="HD54" s="132"/>
      <c r="HN54" s="132"/>
      <c r="HX54" s="132"/>
      <c r="IH54" s="132"/>
    </row>
    <row xmlns:x14ac="http://schemas.microsoft.com/office/spreadsheetml/2009/9/ac" r="55" s="3" customFormat="true" x14ac:dyDescent="0.25">
      <c r="A55" s="403" t="str">
        <f ca="true">IF(ISBLANK('Data Summary'!A57),"",'Data Summary'!A57)</f>
        <v/>
      </c>
      <c r="B55" s="132"/>
      <c r="L55" s="132"/>
      <c r="V55" s="132"/>
      <c r="AF55" s="132"/>
      <c r="AP55" s="132"/>
      <c r="AZ55" s="132"/>
      <c r="BA55" s="132"/>
      <c r="BJ55" s="132"/>
      <c r="BT55" s="132"/>
      <c r="CD55" s="132"/>
      <c r="CN55" s="132"/>
      <c r="CX55" s="132"/>
      <c r="DH55" s="132"/>
      <c r="DR55" s="132"/>
      <c r="EB55" s="132"/>
      <c r="EL55" s="132"/>
      <c r="EV55" s="132"/>
      <c r="FF55" s="132"/>
      <c r="FP55" s="132"/>
      <c r="FZ55" s="132"/>
      <c r="GJ55" s="132"/>
      <c r="GT55" s="132"/>
      <c r="HD55" s="132"/>
      <c r="HN55" s="132"/>
      <c r="HX55" s="132"/>
      <c r="IH55" s="132"/>
    </row>
    <row xmlns:x14ac="http://schemas.microsoft.com/office/spreadsheetml/2009/9/ac" r="56" s="3" customFormat="true" x14ac:dyDescent="0.25">
      <c r="A56" s="403" t="str">
        <f ca="true">IF(ISBLANK('Data Summary'!A58),"",'Data Summary'!A58)</f>
        <v/>
      </c>
      <c r="B56" s="132"/>
      <c r="L56" s="132"/>
      <c r="V56" s="132"/>
      <c r="AF56" s="132"/>
      <c r="AP56" s="132"/>
      <c r="AZ56" s="132"/>
      <c r="BA56" s="132"/>
      <c r="BJ56" s="132"/>
      <c r="BT56" s="132"/>
      <c r="CD56" s="132"/>
      <c r="CN56" s="132"/>
      <c r="CX56" s="132"/>
      <c r="DH56" s="132"/>
      <c r="DR56" s="132"/>
      <c r="EB56" s="132"/>
      <c r="EL56" s="132"/>
      <c r="EV56" s="132"/>
      <c r="FF56" s="132"/>
      <c r="FP56" s="132"/>
      <c r="FZ56" s="132"/>
      <c r="GJ56" s="132"/>
      <c r="GT56" s="132"/>
      <c r="HD56" s="132"/>
      <c r="HN56" s="132"/>
      <c r="HX56" s="132"/>
      <c r="IH56" s="132"/>
    </row>
    <row xmlns:x14ac="http://schemas.microsoft.com/office/spreadsheetml/2009/9/ac" r="57" s="3" customFormat="true" x14ac:dyDescent="0.25">
      <c r="A57" s="403" t="str">
        <f ca="true">IF(ISBLANK('Data Summary'!A59),"",'Data Summary'!A59)</f>
        <v/>
      </c>
      <c r="B57" s="132"/>
      <c r="L57" s="132"/>
      <c r="V57" s="132"/>
      <c r="AF57" s="132"/>
      <c r="AP57" s="132"/>
      <c r="AZ57" s="132"/>
      <c r="BA57" s="132"/>
      <c r="BJ57" s="132"/>
      <c r="BT57" s="132"/>
      <c r="CD57" s="132"/>
      <c r="CN57" s="132"/>
      <c r="CX57" s="132"/>
      <c r="DH57" s="132"/>
      <c r="DR57" s="132"/>
      <c r="EB57" s="132"/>
      <c r="EL57" s="132"/>
      <c r="EV57" s="132"/>
      <c r="FF57" s="132"/>
      <c r="FP57" s="132"/>
      <c r="FZ57" s="132"/>
      <c r="GJ57" s="132"/>
      <c r="GT57" s="132"/>
      <c r="HD57" s="132"/>
      <c r="HN57" s="132"/>
      <c r="HX57" s="132"/>
      <c r="IH57" s="132"/>
    </row>
    <row xmlns:x14ac="http://schemas.microsoft.com/office/spreadsheetml/2009/9/ac" r="58" s="3" customFormat="true" x14ac:dyDescent="0.25">
      <c r="A58" s="403" t="str">
        <f ca="true">IF(ISBLANK('Data Summary'!A60),"",'Data Summary'!A60)</f>
        <v/>
      </c>
      <c r="B58" s="132"/>
      <c r="L58" s="132"/>
      <c r="V58" s="132"/>
      <c r="AF58" s="132"/>
      <c r="AP58" s="132"/>
      <c r="AZ58" s="132"/>
      <c r="BA58" s="132"/>
      <c r="BJ58" s="132"/>
      <c r="BT58" s="132"/>
      <c r="CD58" s="132"/>
      <c r="CN58" s="132"/>
      <c r="CX58" s="132"/>
      <c r="DH58" s="132"/>
      <c r="DR58" s="132"/>
      <c r="EB58" s="132"/>
      <c r="EL58" s="132"/>
      <c r="EV58" s="132"/>
      <c r="FF58" s="132"/>
      <c r="FP58" s="132"/>
      <c r="FZ58" s="132"/>
      <c r="GJ58" s="132"/>
      <c r="GT58" s="132"/>
      <c r="HD58" s="132"/>
      <c r="HN58" s="132"/>
      <c r="HX58" s="132"/>
      <c r="IH58" s="132"/>
    </row>
    <row xmlns:x14ac="http://schemas.microsoft.com/office/spreadsheetml/2009/9/ac" r="59" s="3" customFormat="true" x14ac:dyDescent="0.25">
      <c r="A59" s="403" t="str">
        <f ca="true">IF(ISBLANK('Data Summary'!A61),"",'Data Summary'!A61)</f>
        <v/>
      </c>
      <c r="B59" s="132"/>
      <c r="L59" s="132"/>
      <c r="V59" s="132"/>
      <c r="AF59" s="132"/>
      <c r="AP59" s="132"/>
      <c r="AZ59" s="132"/>
      <c r="BA59" s="132"/>
      <c r="BJ59" s="132"/>
      <c r="BT59" s="132"/>
      <c r="CD59" s="132"/>
      <c r="CN59" s="132"/>
      <c r="CX59" s="132"/>
      <c r="DH59" s="132"/>
      <c r="DR59" s="132"/>
      <c r="EB59" s="132"/>
      <c r="EL59" s="132"/>
      <c r="EV59" s="132"/>
      <c r="FF59" s="132"/>
      <c r="FP59" s="132"/>
      <c r="FZ59" s="132"/>
      <c r="GJ59" s="132"/>
      <c r="GT59" s="132"/>
      <c r="HD59" s="132"/>
      <c r="HN59" s="132"/>
      <c r="HX59" s="132"/>
      <c r="IH59" s="132"/>
    </row>
    <row xmlns:x14ac="http://schemas.microsoft.com/office/spreadsheetml/2009/9/ac" r="60" s="3" customFormat="true" x14ac:dyDescent="0.25">
      <c r="A60" s="403" t="str">
        <f ca="true">IF(ISBLANK('Data Summary'!A62),"",'Data Summary'!A62)</f>
        <v/>
      </c>
      <c r="B60" s="132"/>
      <c r="L60" s="132"/>
      <c r="V60" s="132"/>
      <c r="AF60" s="132"/>
      <c r="AP60" s="132"/>
      <c r="AZ60" s="132"/>
      <c r="BA60" s="132"/>
      <c r="BJ60" s="132"/>
      <c r="BT60" s="132"/>
      <c r="CD60" s="132"/>
      <c r="CN60" s="132"/>
      <c r="CX60" s="132"/>
      <c r="DH60" s="132"/>
      <c r="DR60" s="132"/>
      <c r="EB60" s="132"/>
      <c r="EL60" s="132"/>
      <c r="EV60" s="132"/>
      <c r="FF60" s="132"/>
      <c r="FP60" s="132"/>
      <c r="FZ60" s="132"/>
      <c r="GJ60" s="132"/>
      <c r="GT60" s="132"/>
      <c r="HD60" s="132"/>
      <c r="HN60" s="132"/>
      <c r="HX60" s="132"/>
      <c r="IH60" s="132"/>
    </row>
    <row xmlns:x14ac="http://schemas.microsoft.com/office/spreadsheetml/2009/9/ac" r="61" s="3" customFormat="true" x14ac:dyDescent="0.25">
      <c r="A61" s="403" t="str">
        <f ca="true">IF(ISBLANK('Data Summary'!A63),"",'Data Summary'!A63)</f>
        <v/>
      </c>
      <c r="B61" s="132"/>
      <c r="L61" s="132"/>
      <c r="V61" s="132"/>
      <c r="AF61" s="132"/>
      <c r="AP61" s="132"/>
      <c r="AZ61" s="132"/>
      <c r="BA61" s="132"/>
      <c r="BJ61" s="132"/>
      <c r="BT61" s="132"/>
      <c r="CD61" s="132"/>
      <c r="CN61" s="132"/>
      <c r="CX61" s="132"/>
      <c r="DH61" s="132"/>
      <c r="DR61" s="132"/>
      <c r="EB61" s="132"/>
      <c r="EL61" s="132"/>
      <c r="EV61" s="132"/>
      <c r="FF61" s="132"/>
      <c r="FP61" s="132"/>
      <c r="FZ61" s="132"/>
      <c r="GJ61" s="132"/>
      <c r="GT61" s="132"/>
      <c r="HD61" s="132"/>
      <c r="HN61" s="132"/>
      <c r="HX61" s="132"/>
      <c r="IH61" s="132"/>
    </row>
    <row xmlns:x14ac="http://schemas.microsoft.com/office/spreadsheetml/2009/9/ac" r="62" s="3" customFormat="true" x14ac:dyDescent="0.25">
      <c r="A62" s="403" t="str">
        <f ca="true">IF(ISBLANK('Data Summary'!A64),"",'Data Summary'!A64)</f>
        <v/>
      </c>
      <c r="B62" s="132"/>
      <c r="L62" s="132"/>
      <c r="V62" s="132"/>
      <c r="AF62" s="132"/>
      <c r="AP62" s="132"/>
      <c r="AZ62" s="132"/>
      <c r="BA62" s="132"/>
      <c r="BJ62" s="132"/>
      <c r="BT62" s="132"/>
      <c r="CD62" s="132"/>
      <c r="CN62" s="132"/>
      <c r="CX62" s="132"/>
      <c r="DH62" s="132"/>
      <c r="DR62" s="132"/>
      <c r="EB62" s="132"/>
      <c r="EL62" s="132"/>
      <c r="EV62" s="132"/>
      <c r="FF62" s="132"/>
      <c r="FP62" s="132"/>
      <c r="FZ62" s="132"/>
      <c r="GJ62" s="132"/>
      <c r="GT62" s="132"/>
      <c r="HD62" s="132"/>
      <c r="HN62" s="132"/>
      <c r="HX62" s="132"/>
      <c r="IH62" s="132"/>
    </row>
    <row xmlns:x14ac="http://schemas.microsoft.com/office/spreadsheetml/2009/9/ac" r="63" s="3" customFormat="true" x14ac:dyDescent="0.25">
      <c r="A63" s="403" t="str">
        <f ca="true">IF(ISBLANK('Data Summary'!A65),"",'Data Summary'!A65)</f>
        <v/>
      </c>
      <c r="B63" s="132"/>
      <c r="L63" s="132"/>
      <c r="V63" s="132"/>
      <c r="AF63" s="132"/>
      <c r="AP63" s="132"/>
      <c r="AZ63" s="132"/>
      <c r="BA63" s="132"/>
      <c r="BJ63" s="132"/>
      <c r="BT63" s="132"/>
      <c r="CD63" s="132"/>
      <c r="CN63" s="132"/>
      <c r="CX63" s="132"/>
      <c r="DH63" s="132"/>
      <c r="DR63" s="132"/>
      <c r="EB63" s="132"/>
      <c r="EL63" s="132"/>
      <c r="EV63" s="132"/>
      <c r="FF63" s="132"/>
      <c r="FP63" s="132"/>
      <c r="FZ63" s="132"/>
      <c r="GJ63" s="132"/>
      <c r="GT63" s="132"/>
      <c r="HD63" s="132"/>
      <c r="HN63" s="132"/>
      <c r="HX63" s="132"/>
      <c r="IH63" s="132"/>
    </row>
    <row xmlns:x14ac="http://schemas.microsoft.com/office/spreadsheetml/2009/9/ac" r="64" s="3" customFormat="true" x14ac:dyDescent="0.25">
      <c r="A64" s="403" t="str">
        <f ca="true">IF(ISBLANK('Data Summary'!A66),"",'Data Summary'!A66)</f>
        <v/>
      </c>
      <c r="B64" s="132"/>
      <c r="L64" s="132"/>
      <c r="V64" s="132"/>
      <c r="AF64" s="132"/>
      <c r="AP64" s="132"/>
      <c r="AZ64" s="132"/>
      <c r="BA64" s="132"/>
      <c r="BJ64" s="132"/>
      <c r="BT64" s="132"/>
      <c r="CD64" s="132"/>
      <c r="CN64" s="132"/>
      <c r="CX64" s="132"/>
      <c r="DH64" s="132"/>
      <c r="DR64" s="132"/>
      <c r="EB64" s="132"/>
      <c r="EL64" s="132"/>
      <c r="EV64" s="132"/>
      <c r="FF64" s="132"/>
      <c r="FP64" s="132"/>
      <c r="FZ64" s="132"/>
      <c r="GJ64" s="132"/>
      <c r="GT64" s="132"/>
      <c r="HD64" s="132"/>
      <c r="HN64" s="132"/>
      <c r="HX64" s="132"/>
      <c r="IH64" s="132"/>
    </row>
    <row xmlns:x14ac="http://schemas.microsoft.com/office/spreadsheetml/2009/9/ac" r="65" s="3" customFormat="true" x14ac:dyDescent="0.25">
      <c r="A65" s="403" t="str">
        <f ca="true">IF(ISBLANK('Data Summary'!A67),"",'Data Summary'!A67)</f>
        <v/>
      </c>
      <c r="B65" s="132"/>
      <c r="L65" s="132"/>
      <c r="V65" s="132"/>
      <c r="AF65" s="132"/>
      <c r="AP65" s="132"/>
      <c r="AZ65" s="132"/>
      <c r="BA65" s="132"/>
      <c r="BJ65" s="132"/>
      <c r="BT65" s="132"/>
      <c r="CD65" s="132"/>
      <c r="CN65" s="132"/>
      <c r="CX65" s="132"/>
      <c r="DH65" s="132"/>
      <c r="DR65" s="132"/>
      <c r="EB65" s="132"/>
      <c r="EL65" s="132"/>
      <c r="EV65" s="132"/>
      <c r="FF65" s="132"/>
      <c r="FP65" s="132"/>
      <c r="FZ65" s="132"/>
      <c r="GJ65" s="132"/>
      <c r="GT65" s="132"/>
      <c r="HD65" s="132"/>
      <c r="HN65" s="132"/>
      <c r="HX65" s="132"/>
      <c r="IH65" s="132"/>
    </row>
    <row xmlns:x14ac="http://schemas.microsoft.com/office/spreadsheetml/2009/9/ac" r="66" s="3" customFormat="true" x14ac:dyDescent="0.25">
      <c r="A66" s="403" t="str">
        <f ca="true">IF(ISBLANK('Data Summary'!A68),"",'Data Summary'!A68)</f>
        <v/>
      </c>
      <c r="B66" s="132"/>
      <c r="L66" s="132"/>
      <c r="V66" s="132"/>
      <c r="AF66" s="132"/>
      <c r="AP66" s="132"/>
      <c r="AZ66" s="132"/>
      <c r="BA66" s="132"/>
      <c r="BJ66" s="132"/>
      <c r="BT66" s="132"/>
      <c r="CD66" s="132"/>
      <c r="CN66" s="132"/>
      <c r="CX66" s="132"/>
      <c r="DH66" s="132"/>
      <c r="DR66" s="132"/>
      <c r="EB66" s="132"/>
      <c r="EL66" s="132"/>
      <c r="EV66" s="132"/>
      <c r="FF66" s="132"/>
      <c r="FP66" s="132"/>
      <c r="FZ66" s="132"/>
      <c r="GJ66" s="132"/>
      <c r="GT66" s="132"/>
      <c r="HD66" s="132"/>
      <c r="HN66" s="132"/>
      <c r="HX66" s="132"/>
      <c r="IH66" s="132"/>
    </row>
    <row xmlns:x14ac="http://schemas.microsoft.com/office/spreadsheetml/2009/9/ac" r="67" s="3" customFormat="true" x14ac:dyDescent="0.25">
      <c r="A67" s="403" t="str">
        <f ca="true">IF(ISBLANK('Data Summary'!A69),"",'Data Summary'!A69)</f>
        <v/>
      </c>
      <c r="B67" s="132"/>
      <c r="L67" s="132"/>
      <c r="V67" s="132"/>
      <c r="AF67" s="132"/>
      <c r="AP67" s="132"/>
      <c r="AZ67" s="132"/>
      <c r="BA67" s="132"/>
      <c r="BJ67" s="132"/>
      <c r="BT67" s="132"/>
      <c r="CD67" s="132"/>
      <c r="CN67" s="132"/>
      <c r="CX67" s="132"/>
      <c r="DH67" s="132"/>
      <c r="DR67" s="132"/>
      <c r="EB67" s="132"/>
      <c r="EL67" s="132"/>
      <c r="EV67" s="132"/>
      <c r="FF67" s="132"/>
      <c r="FP67" s="132"/>
      <c r="FZ67" s="132"/>
      <c r="GJ67" s="132"/>
      <c r="GT67" s="132"/>
      <c r="HD67" s="132"/>
      <c r="HN67" s="132"/>
      <c r="HX67" s="132"/>
      <c r="IH67" s="132"/>
    </row>
    <row xmlns:x14ac="http://schemas.microsoft.com/office/spreadsheetml/2009/9/ac" r="68" s="3" customFormat="true" x14ac:dyDescent="0.25">
      <c r="A68" s="403" t="str">
        <f ca="true">IF(ISBLANK('Data Summary'!A70),"",'Data Summary'!A70)</f>
        <v/>
      </c>
      <c r="B68" s="132"/>
      <c r="L68" s="132"/>
      <c r="V68" s="132"/>
      <c r="AF68" s="132"/>
      <c r="AP68" s="132"/>
      <c r="AZ68" s="132"/>
      <c r="BA68" s="132"/>
      <c r="BJ68" s="132"/>
      <c r="BT68" s="132"/>
      <c r="CD68" s="132"/>
      <c r="CN68" s="132"/>
      <c r="CX68" s="132"/>
      <c r="DH68" s="132"/>
      <c r="DR68" s="132"/>
      <c r="EB68" s="132"/>
      <c r="EL68" s="132"/>
      <c r="EV68" s="132"/>
      <c r="FF68" s="132"/>
      <c r="FP68" s="132"/>
      <c r="FZ68" s="132"/>
      <c r="GJ68" s="132"/>
      <c r="GT68" s="132"/>
      <c r="HD68" s="132"/>
      <c r="HN68" s="132"/>
      <c r="HX68" s="132"/>
      <c r="IH68" s="132"/>
    </row>
    <row xmlns:x14ac="http://schemas.microsoft.com/office/spreadsheetml/2009/9/ac" r="69" s="3" customFormat="true" x14ac:dyDescent="0.25">
      <c r="A69" s="403" t="str">
        <f ca="true">IF(ISBLANK('Data Summary'!A71),"",'Data Summary'!A71)</f>
        <v/>
      </c>
      <c r="B69" s="132"/>
      <c r="L69" s="132"/>
      <c r="V69" s="132"/>
      <c r="AF69" s="132"/>
      <c r="AP69" s="132"/>
      <c r="AZ69" s="132"/>
      <c r="BA69" s="132"/>
      <c r="BJ69" s="132"/>
      <c r="BT69" s="132"/>
      <c r="CD69" s="132"/>
      <c r="CN69" s="132"/>
      <c r="CX69" s="132"/>
      <c r="DH69" s="132"/>
      <c r="DR69" s="132"/>
      <c r="EB69" s="132"/>
      <c r="EL69" s="132"/>
      <c r="EV69" s="132"/>
      <c r="FF69" s="132"/>
      <c r="FP69" s="132"/>
      <c r="FZ69" s="132"/>
      <c r="GJ69" s="132"/>
      <c r="GT69" s="132"/>
      <c r="HD69" s="132"/>
      <c r="HN69" s="132"/>
      <c r="HX69" s="132"/>
      <c r="IH69" s="132"/>
    </row>
    <row xmlns:x14ac="http://schemas.microsoft.com/office/spreadsheetml/2009/9/ac" r="70" s="3" customFormat="true" x14ac:dyDescent="0.25">
      <c r="A70" s="403" t="str">
        <f ca="true">IF(ISBLANK('Data Summary'!A72),"",'Data Summary'!A72)</f>
        <v/>
      </c>
      <c r="B70" s="132"/>
      <c r="L70" s="132"/>
      <c r="V70" s="132"/>
      <c r="AF70" s="132"/>
      <c r="AP70" s="132"/>
      <c r="AZ70" s="132"/>
      <c r="BA70" s="132"/>
      <c r="BJ70" s="132"/>
      <c r="BT70" s="132"/>
      <c r="CD70" s="132"/>
      <c r="CN70" s="132"/>
      <c r="CX70" s="132"/>
      <c r="DH70" s="132"/>
      <c r="DR70" s="132"/>
      <c r="EB70" s="132"/>
      <c r="EL70" s="132"/>
      <c r="EV70" s="132"/>
      <c r="FF70" s="132"/>
      <c r="FP70" s="132"/>
      <c r="FZ70" s="132"/>
      <c r="GJ70" s="132"/>
      <c r="GT70" s="132"/>
      <c r="HD70" s="132"/>
      <c r="HN70" s="132"/>
      <c r="HX70" s="132"/>
      <c r="IH70" s="132"/>
    </row>
    <row xmlns:x14ac="http://schemas.microsoft.com/office/spreadsheetml/2009/9/ac" r="71" s="3" customFormat="true" x14ac:dyDescent="0.25">
      <c r="A71" s="403" t="str">
        <f ca="true">IF(ISBLANK('Data Summary'!A73),"",'Data Summary'!A73)</f>
        <v/>
      </c>
      <c r="B71" s="132"/>
      <c r="L71" s="132"/>
      <c r="V71" s="132"/>
      <c r="AF71" s="132"/>
      <c r="AP71" s="132"/>
      <c r="AZ71" s="132"/>
      <c r="BA71" s="132"/>
      <c r="BJ71" s="132"/>
      <c r="BT71" s="132"/>
      <c r="CD71" s="132"/>
      <c r="CN71" s="132"/>
      <c r="CX71" s="132"/>
      <c r="DH71" s="132"/>
      <c r="DR71" s="132"/>
      <c r="EB71" s="132"/>
      <c r="EL71" s="132"/>
      <c r="EV71" s="132"/>
      <c r="FF71" s="132"/>
      <c r="FP71" s="132"/>
      <c r="FZ71" s="132"/>
      <c r="GJ71" s="132"/>
      <c r="GT71" s="132"/>
      <c r="HD71" s="132"/>
      <c r="HN71" s="132"/>
      <c r="HX71" s="132"/>
      <c r="IH71" s="132"/>
    </row>
    <row xmlns:x14ac="http://schemas.microsoft.com/office/spreadsheetml/2009/9/ac" r="72" s="3" customFormat="true" x14ac:dyDescent="0.25">
      <c r="A72" s="403" t="str">
        <f ca="true">IF(ISBLANK('Data Summary'!A74),"",'Data Summary'!A74)</f>
        <v/>
      </c>
      <c r="B72" s="132"/>
      <c r="L72" s="132"/>
      <c r="V72" s="132"/>
      <c r="AF72" s="132"/>
      <c r="AP72" s="132"/>
      <c r="AZ72" s="132"/>
      <c r="BA72" s="132"/>
      <c r="BJ72" s="132"/>
      <c r="BT72" s="132"/>
      <c r="CD72" s="132"/>
      <c r="CN72" s="132"/>
      <c r="CX72" s="132"/>
      <c r="DH72" s="132"/>
      <c r="DR72" s="132"/>
      <c r="EB72" s="132"/>
      <c r="EL72" s="132"/>
      <c r="EV72" s="132"/>
      <c r="FF72" s="132"/>
      <c r="FP72" s="132"/>
      <c r="FZ72" s="132"/>
      <c r="GJ72" s="132"/>
      <c r="GT72" s="132"/>
      <c r="HD72" s="132"/>
      <c r="HN72" s="132"/>
      <c r="HX72" s="132"/>
      <c r="IH72" s="132"/>
    </row>
    <row xmlns:x14ac="http://schemas.microsoft.com/office/spreadsheetml/2009/9/ac" r="73" s="3" customFormat="true" x14ac:dyDescent="0.25">
      <c r="A73" s="403" t="str">
        <f ca="true">IF(ISBLANK('Data Summary'!A75),"",'Data Summary'!A75)</f>
        <v/>
      </c>
      <c r="B73" s="132"/>
      <c r="L73" s="132"/>
      <c r="V73" s="132"/>
      <c r="AF73" s="132"/>
      <c r="AP73" s="132"/>
      <c r="AZ73" s="132"/>
      <c r="BA73" s="132"/>
      <c r="BJ73" s="132"/>
      <c r="BT73" s="132"/>
      <c r="CD73" s="132"/>
      <c r="CN73" s="132"/>
      <c r="CX73" s="132"/>
      <c r="DH73" s="132"/>
      <c r="DR73" s="132"/>
      <c r="EB73" s="132"/>
      <c r="EL73" s="132"/>
      <c r="EV73" s="132"/>
      <c r="FF73" s="132"/>
      <c r="FP73" s="132"/>
      <c r="FZ73" s="132"/>
      <c r="GJ73" s="132"/>
      <c r="GT73" s="132"/>
      <c r="HD73" s="132"/>
      <c r="HN73" s="132"/>
      <c r="HX73" s="132"/>
      <c r="IH73" s="132"/>
    </row>
    <row xmlns:x14ac="http://schemas.microsoft.com/office/spreadsheetml/2009/9/ac" r="74" s="3" customFormat="true" x14ac:dyDescent="0.25">
      <c r="A74" s="403" t="str">
        <f ca="true">IF(ISBLANK('Data Summary'!A76),"",'Data Summary'!A76)</f>
        <v/>
      </c>
      <c r="B74" s="132"/>
      <c r="L74" s="132"/>
      <c r="V74" s="132"/>
      <c r="AF74" s="132"/>
      <c r="AP74" s="132"/>
      <c r="AZ74" s="132"/>
      <c r="BA74" s="132"/>
      <c r="BJ74" s="132"/>
      <c r="BT74" s="132"/>
      <c r="CD74" s="132"/>
      <c r="CN74" s="132"/>
      <c r="CX74" s="132"/>
      <c r="DH74" s="132"/>
      <c r="DR74" s="132"/>
      <c r="EB74" s="132"/>
      <c r="EL74" s="132"/>
      <c r="EV74" s="132"/>
      <c r="FF74" s="132"/>
      <c r="FP74" s="132"/>
      <c r="FZ74" s="132"/>
      <c r="GJ74" s="132"/>
      <c r="GT74" s="132"/>
      <c r="HD74" s="132"/>
      <c r="HN74" s="132"/>
      <c r="HX74" s="132"/>
      <c r="IH74" s="132"/>
    </row>
    <row xmlns:x14ac="http://schemas.microsoft.com/office/spreadsheetml/2009/9/ac" r="75" s="3" customFormat="true" x14ac:dyDescent="0.25">
      <c r="A75" s="403" t="str">
        <f ca="true">IF(ISBLANK('Data Summary'!A77),"",'Data Summary'!A77)</f>
        <v/>
      </c>
      <c r="B75" s="132"/>
      <c r="L75" s="132"/>
      <c r="V75" s="132"/>
      <c r="AF75" s="132"/>
      <c r="AP75" s="132"/>
      <c r="AZ75" s="132"/>
      <c r="BA75" s="132"/>
      <c r="BJ75" s="132"/>
      <c r="BT75" s="132"/>
      <c r="CD75" s="132"/>
      <c r="CN75" s="132"/>
      <c r="CX75" s="132"/>
      <c r="DH75" s="132"/>
      <c r="DR75" s="132"/>
      <c r="EB75" s="132"/>
      <c r="EL75" s="132"/>
      <c r="EV75" s="132"/>
      <c r="FF75" s="132"/>
      <c r="FP75" s="132"/>
      <c r="FZ75" s="132"/>
      <c r="GJ75" s="132"/>
      <c r="GT75" s="132"/>
      <c r="HD75" s="132"/>
      <c r="HN75" s="132"/>
      <c r="HX75" s="132"/>
      <c r="IH75" s="132"/>
    </row>
    <row xmlns:x14ac="http://schemas.microsoft.com/office/spreadsheetml/2009/9/ac" r="76" s="3" customFormat="true" x14ac:dyDescent="0.25">
      <c r="A76" s="403" t="str">
        <f ca="true">IF(ISBLANK('Data Summary'!A78),"",'Data Summary'!A78)</f>
        <v/>
      </c>
      <c r="B76" s="132"/>
      <c r="L76" s="132"/>
      <c r="V76" s="132"/>
      <c r="AF76" s="132"/>
      <c r="AP76" s="132"/>
      <c r="AZ76" s="132"/>
      <c r="BA76" s="132"/>
      <c r="BJ76" s="132"/>
      <c r="BT76" s="132"/>
      <c r="CD76" s="132"/>
      <c r="CN76" s="132"/>
      <c r="CX76" s="132"/>
      <c r="DH76" s="132"/>
      <c r="DR76" s="132"/>
      <c r="EB76" s="132"/>
      <c r="EL76" s="132"/>
      <c r="EV76" s="132"/>
      <c r="FF76" s="132"/>
      <c r="FP76" s="132"/>
      <c r="FZ76" s="132"/>
      <c r="GJ76" s="132"/>
      <c r="GT76" s="132"/>
      <c r="HD76" s="132"/>
      <c r="HN76" s="132"/>
      <c r="HX76" s="132"/>
      <c r="IH76" s="132"/>
    </row>
    <row xmlns:x14ac="http://schemas.microsoft.com/office/spreadsheetml/2009/9/ac" r="77" s="3" customFormat="true" x14ac:dyDescent="0.25">
      <c r="A77" s="403" t="str">
        <f ca="true">IF(ISBLANK('Data Summary'!A79),"",'Data Summary'!A79)</f>
        <v/>
      </c>
      <c r="B77" s="132"/>
      <c r="L77" s="132"/>
      <c r="V77" s="132"/>
      <c r="AF77" s="132"/>
      <c r="AP77" s="132"/>
      <c r="AZ77" s="132"/>
      <c r="BA77" s="132"/>
      <c r="BJ77" s="132"/>
      <c r="BT77" s="132"/>
      <c r="CD77" s="132"/>
      <c r="CN77" s="132"/>
      <c r="CX77" s="132"/>
      <c r="DH77" s="132"/>
      <c r="DR77" s="132"/>
      <c r="EB77" s="132"/>
      <c r="EL77" s="132"/>
      <c r="EV77" s="132"/>
      <c r="FF77" s="132"/>
      <c r="FP77" s="132"/>
      <c r="FZ77" s="132"/>
      <c r="GJ77" s="132"/>
      <c r="GT77" s="132"/>
      <c r="HD77" s="132"/>
      <c r="HN77" s="132"/>
      <c r="HX77" s="132"/>
      <c r="IH77" s="132"/>
    </row>
    <row xmlns:x14ac="http://schemas.microsoft.com/office/spreadsheetml/2009/9/ac" r="78" s="3" customFormat="true" x14ac:dyDescent="0.25">
      <c r="A78" s="403" t="str">
        <f ca="true">IF(ISBLANK('Data Summary'!A80),"",'Data Summary'!A80)</f>
        <v/>
      </c>
      <c r="B78" s="132"/>
      <c r="L78" s="132"/>
      <c r="V78" s="132"/>
      <c r="AF78" s="132"/>
      <c r="AP78" s="132"/>
      <c r="AZ78" s="132"/>
      <c r="BA78" s="132"/>
      <c r="BJ78" s="132"/>
      <c r="BT78" s="132"/>
      <c r="CD78" s="132"/>
      <c r="CN78" s="132"/>
      <c r="CX78" s="132"/>
      <c r="DH78" s="132"/>
      <c r="DR78" s="132"/>
      <c r="EB78" s="132"/>
      <c r="EL78" s="132"/>
      <c r="EV78" s="132"/>
      <c r="FF78" s="132"/>
      <c r="FP78" s="132"/>
      <c r="FZ78" s="132"/>
      <c r="GJ78" s="132"/>
      <c r="GT78" s="132"/>
      <c r="HD78" s="132"/>
      <c r="HN78" s="132"/>
      <c r="HX78" s="132"/>
      <c r="IH78" s="132"/>
    </row>
    <row xmlns:x14ac="http://schemas.microsoft.com/office/spreadsheetml/2009/9/ac" r="79" s="3" customFormat="true" x14ac:dyDescent="0.25">
      <c r="A79" s="403" t="str">
        <f ca="true">IF(ISBLANK('Data Summary'!A81),"",'Data Summary'!A81)</f>
        <v/>
      </c>
      <c r="B79" s="132"/>
      <c r="L79" s="132"/>
      <c r="V79" s="132"/>
      <c r="AF79" s="132"/>
      <c r="AP79" s="132"/>
      <c r="AZ79" s="132"/>
      <c r="BA79" s="132"/>
      <c r="BJ79" s="132"/>
      <c r="BT79" s="132"/>
      <c r="CD79" s="132"/>
      <c r="CN79" s="132"/>
      <c r="CX79" s="132"/>
      <c r="DH79" s="132"/>
      <c r="DR79" s="132"/>
      <c r="EB79" s="132"/>
      <c r="EL79" s="132"/>
      <c r="EV79" s="132"/>
      <c r="FF79" s="132"/>
      <c r="FP79" s="132"/>
      <c r="FZ79" s="132"/>
      <c r="GJ79" s="132"/>
      <c r="GT79" s="132"/>
      <c r="HD79" s="132"/>
      <c r="HN79" s="132"/>
      <c r="HX79" s="132"/>
      <c r="IH79" s="132"/>
    </row>
    <row xmlns:x14ac="http://schemas.microsoft.com/office/spreadsheetml/2009/9/ac" r="80" s="3" customFormat="true" x14ac:dyDescent="0.25">
      <c r="A80" s="403" t="str">
        <f ca="true">IF(ISBLANK('Data Summary'!A82),"",'Data Summary'!A82)</f>
        <v/>
      </c>
      <c r="B80" s="132"/>
      <c r="L80" s="132"/>
      <c r="V80" s="132"/>
      <c r="AF80" s="132"/>
      <c r="AP80" s="132"/>
      <c r="AZ80" s="132"/>
      <c r="BA80" s="132"/>
      <c r="BJ80" s="132"/>
      <c r="BT80" s="132"/>
      <c r="CD80" s="132"/>
      <c r="CN80" s="132"/>
      <c r="CX80" s="132"/>
      <c r="DH80" s="132"/>
      <c r="DR80" s="132"/>
      <c r="EB80" s="132"/>
      <c r="EL80" s="132"/>
      <c r="EV80" s="132"/>
      <c r="FF80" s="132"/>
      <c r="FP80" s="132"/>
      <c r="FZ80" s="132"/>
      <c r="GJ80" s="132"/>
      <c r="GT80" s="132"/>
      <c r="HD80" s="132"/>
      <c r="HN80" s="132"/>
      <c r="HX80" s="132"/>
      <c r="IH80" s="132"/>
    </row>
    <row xmlns:x14ac="http://schemas.microsoft.com/office/spreadsheetml/2009/9/ac" r="81" s="3" customFormat="true" x14ac:dyDescent="0.25">
      <c r="A81" s="403" t="str">
        <f ca="true">IF(ISBLANK('Data Summary'!A83),"",'Data Summary'!A83)</f>
        <v/>
      </c>
      <c r="B81" s="132"/>
      <c r="L81" s="132"/>
      <c r="V81" s="132"/>
      <c r="AF81" s="132"/>
      <c r="AP81" s="132"/>
      <c r="AZ81" s="132"/>
      <c r="BA81" s="132"/>
      <c r="BJ81" s="132"/>
      <c r="BT81" s="132"/>
      <c r="CD81" s="132"/>
      <c r="CN81" s="132"/>
      <c r="CX81" s="132"/>
      <c r="DH81" s="132"/>
      <c r="DR81" s="132"/>
      <c r="EB81" s="132"/>
      <c r="EL81" s="132"/>
      <c r="EV81" s="132"/>
      <c r="FF81" s="132"/>
      <c r="FP81" s="132"/>
      <c r="FZ81" s="132"/>
      <c r="GJ81" s="132"/>
      <c r="GT81" s="132"/>
      <c r="HD81" s="132"/>
      <c r="HN81" s="132"/>
      <c r="HX81" s="132"/>
      <c r="IH81" s="132"/>
    </row>
    <row xmlns:x14ac="http://schemas.microsoft.com/office/spreadsheetml/2009/9/ac" r="82" s="3" customFormat="true" x14ac:dyDescent="0.25">
      <c r="A82" s="403" t="str">
        <f ca="true">IF(ISBLANK('Data Summary'!A84),"",'Data Summary'!A84)</f>
        <v/>
      </c>
      <c r="B82" s="132"/>
      <c r="L82" s="132"/>
      <c r="V82" s="132"/>
      <c r="AF82" s="132"/>
      <c r="AP82" s="132"/>
      <c r="AZ82" s="132"/>
      <c r="BA82" s="132"/>
      <c r="BJ82" s="132"/>
      <c r="BT82" s="132"/>
      <c r="CD82" s="132"/>
      <c r="CN82" s="132"/>
      <c r="CX82" s="132"/>
      <c r="DH82" s="132"/>
      <c r="DR82" s="132"/>
      <c r="EB82" s="132"/>
      <c r="EL82" s="132"/>
      <c r="EV82" s="132"/>
      <c r="FF82" s="132"/>
      <c r="FP82" s="132"/>
      <c r="FZ82" s="132"/>
      <c r="GJ82" s="132"/>
      <c r="GT82" s="132"/>
      <c r="HD82" s="132"/>
      <c r="HN82" s="132"/>
      <c r="HX82" s="132"/>
      <c r="IH82" s="132"/>
    </row>
    <row xmlns:x14ac="http://schemas.microsoft.com/office/spreadsheetml/2009/9/ac" r="83" s="3" customFormat="true" x14ac:dyDescent="0.25">
      <c r="A83" s="403" t="str">
        <f ca="true">IF(ISBLANK('Data Summary'!A85),"",'Data Summary'!A85)</f>
        <v/>
      </c>
      <c r="B83" s="132"/>
      <c r="L83" s="132"/>
      <c r="V83" s="132"/>
      <c r="AF83" s="132"/>
      <c r="AP83" s="132"/>
      <c r="AZ83" s="132"/>
      <c r="BA83" s="132"/>
      <c r="BJ83" s="132"/>
      <c r="BT83" s="132"/>
      <c r="CD83" s="132"/>
      <c r="CN83" s="132"/>
      <c r="CX83" s="132"/>
      <c r="DH83" s="132"/>
      <c r="DR83" s="132"/>
      <c r="EB83" s="132"/>
      <c r="EL83" s="132"/>
      <c r="EV83" s="132"/>
      <c r="FF83" s="132"/>
      <c r="FP83" s="132"/>
      <c r="FZ83" s="132"/>
      <c r="GJ83" s="132"/>
      <c r="GT83" s="132"/>
      <c r="HD83" s="132"/>
      <c r="HN83" s="132"/>
      <c r="HX83" s="132"/>
      <c r="IH83" s="132"/>
    </row>
    <row xmlns:x14ac="http://schemas.microsoft.com/office/spreadsheetml/2009/9/ac" r="84" s="3" customFormat="true" x14ac:dyDescent="0.25">
      <c r="A84" s="403" t="str">
        <f ca="true">IF(ISBLANK('Data Summary'!A86),"",'Data Summary'!A86)</f>
        <v/>
      </c>
      <c r="B84" s="132"/>
      <c r="L84" s="132"/>
      <c r="V84" s="132"/>
      <c r="AF84" s="132"/>
      <c r="AP84" s="132"/>
      <c r="AZ84" s="132"/>
      <c r="BA84" s="132"/>
      <c r="BJ84" s="132"/>
      <c r="BT84" s="132"/>
      <c r="CD84" s="132"/>
      <c r="CN84" s="132"/>
      <c r="CX84" s="132"/>
      <c r="DH84" s="132"/>
      <c r="DR84" s="132"/>
      <c r="EB84" s="132"/>
      <c r="EL84" s="132"/>
      <c r="EV84" s="132"/>
      <c r="FF84" s="132"/>
      <c r="FP84" s="132"/>
      <c r="FZ84" s="132"/>
      <c r="GJ84" s="132"/>
      <c r="GT84" s="132"/>
      <c r="HD84" s="132"/>
      <c r="HN84" s="132"/>
      <c r="HX84" s="132"/>
      <c r="IH84" s="132"/>
    </row>
    <row xmlns:x14ac="http://schemas.microsoft.com/office/spreadsheetml/2009/9/ac" r="85" s="3" customFormat="true" x14ac:dyDescent="0.25">
      <c r="A85" s="403" t="str">
        <f ca="true">IF(ISBLANK('Data Summary'!A87),"",'Data Summary'!A87)</f>
        <v/>
      </c>
      <c r="B85" s="132"/>
      <c r="L85" s="132"/>
      <c r="V85" s="132"/>
      <c r="AF85" s="132"/>
      <c r="AP85" s="132"/>
      <c r="AZ85" s="132"/>
      <c r="BA85" s="132"/>
      <c r="BJ85" s="132"/>
      <c r="BT85" s="132"/>
      <c r="CD85" s="132"/>
      <c r="CN85" s="132"/>
      <c r="CX85" s="132"/>
      <c r="DH85" s="132"/>
      <c r="DR85" s="132"/>
      <c r="EB85" s="132"/>
      <c r="EL85" s="132"/>
      <c r="EV85" s="132"/>
      <c r="FF85" s="132"/>
      <c r="FP85" s="132"/>
      <c r="FZ85" s="132"/>
      <c r="GJ85" s="132"/>
      <c r="GT85" s="132"/>
      <c r="HD85" s="132"/>
      <c r="HN85" s="132"/>
      <c r="HX85" s="132"/>
      <c r="IH85" s="132"/>
    </row>
    <row xmlns:x14ac="http://schemas.microsoft.com/office/spreadsheetml/2009/9/ac" r="86" s="3" customFormat="true" x14ac:dyDescent="0.25">
      <c r="A86" s="403" t="str">
        <f ca="true">IF(ISBLANK('Data Summary'!A88),"",'Data Summary'!A88)</f>
        <v/>
      </c>
      <c r="B86" s="132"/>
      <c r="L86" s="132"/>
      <c r="V86" s="132"/>
      <c r="AF86" s="132"/>
      <c r="AP86" s="132"/>
      <c r="AZ86" s="132"/>
      <c r="BA86" s="132"/>
      <c r="BJ86" s="132"/>
      <c r="BT86" s="132"/>
      <c r="CD86" s="132"/>
      <c r="CN86" s="132"/>
      <c r="CX86" s="132"/>
      <c r="DH86" s="132"/>
      <c r="DR86" s="132"/>
      <c r="EB86" s="132"/>
      <c r="EL86" s="132"/>
      <c r="EV86" s="132"/>
      <c r="FF86" s="132"/>
      <c r="FP86" s="132"/>
      <c r="FZ86" s="132"/>
      <c r="GJ86" s="132"/>
      <c r="GT86" s="132"/>
      <c r="HD86" s="132"/>
      <c r="HN86" s="132"/>
      <c r="HX86" s="132"/>
      <c r="IH86" s="132"/>
    </row>
    <row xmlns:x14ac="http://schemas.microsoft.com/office/spreadsheetml/2009/9/ac" r="87" s="3" customFormat="true" x14ac:dyDescent="0.25">
      <c r="A87" s="403" t="str">
        <f ca="true">IF(ISBLANK('Data Summary'!A89),"",'Data Summary'!A89)</f>
        <v/>
      </c>
      <c r="B87" s="132"/>
      <c r="L87" s="132"/>
      <c r="V87" s="132"/>
      <c r="AF87" s="132"/>
      <c r="AP87" s="132"/>
      <c r="AZ87" s="132"/>
      <c r="BA87" s="132"/>
      <c r="BJ87" s="132"/>
      <c r="BT87" s="132"/>
      <c r="CD87" s="132"/>
      <c r="CN87" s="132"/>
      <c r="CX87" s="132"/>
      <c r="DH87" s="132"/>
      <c r="DR87" s="132"/>
      <c r="EB87" s="132"/>
      <c r="EL87" s="132"/>
      <c r="EV87" s="132"/>
      <c r="FF87" s="132"/>
      <c r="FP87" s="132"/>
      <c r="FZ87" s="132"/>
      <c r="GJ87" s="132"/>
      <c r="GT87" s="132"/>
      <c r="HD87" s="132"/>
      <c r="HN87" s="132"/>
      <c r="HX87" s="132"/>
      <c r="IH87" s="132"/>
    </row>
    <row xmlns:x14ac="http://schemas.microsoft.com/office/spreadsheetml/2009/9/ac" r="88" s="3" customFormat="true" x14ac:dyDescent="0.25">
      <c r="A88" s="403" t="str">
        <f ca="true">IF(ISBLANK('Data Summary'!A90),"",'Data Summary'!A90)</f>
        <v/>
      </c>
      <c r="B88" s="132"/>
      <c r="L88" s="132"/>
      <c r="V88" s="132"/>
      <c r="AF88" s="132"/>
      <c r="AP88" s="132"/>
      <c r="AZ88" s="132"/>
      <c r="BA88" s="132"/>
      <c r="BJ88" s="132"/>
      <c r="BT88" s="132"/>
      <c r="CD88" s="132"/>
      <c r="CN88" s="132"/>
      <c r="CX88" s="132"/>
      <c r="DH88" s="132"/>
      <c r="DR88" s="132"/>
      <c r="EB88" s="132"/>
      <c r="EL88" s="132"/>
      <c r="EV88" s="132"/>
      <c r="FF88" s="132"/>
      <c r="FP88" s="132"/>
      <c r="FZ88" s="132"/>
      <c r="GJ88" s="132"/>
      <c r="GT88" s="132"/>
      <c r="HD88" s="132"/>
      <c r="HN88" s="132"/>
      <c r="HX88" s="132"/>
      <c r="IH88" s="132"/>
    </row>
    <row xmlns:x14ac="http://schemas.microsoft.com/office/spreadsheetml/2009/9/ac" r="89" s="3" customFormat="true" x14ac:dyDescent="0.25">
      <c r="A89" s="403" t="str">
        <f ca="true">IF(ISBLANK('Data Summary'!A91),"",'Data Summary'!A91)</f>
        <v/>
      </c>
      <c r="B89" s="132"/>
      <c r="L89" s="132"/>
      <c r="V89" s="132"/>
      <c r="AF89" s="132"/>
      <c r="AP89" s="132"/>
      <c r="AZ89" s="132"/>
      <c r="BA89" s="132"/>
      <c r="BJ89" s="132"/>
      <c r="BT89" s="132"/>
      <c r="CD89" s="132"/>
      <c r="CN89" s="132"/>
      <c r="CX89" s="132"/>
      <c r="DH89" s="132"/>
      <c r="DR89" s="132"/>
      <c r="EB89" s="132"/>
      <c r="EL89" s="132"/>
      <c r="EV89" s="132"/>
      <c r="FF89" s="132"/>
      <c r="FP89" s="132"/>
      <c r="FZ89" s="132"/>
      <c r="GJ89" s="132"/>
      <c r="GT89" s="132"/>
      <c r="HD89" s="132"/>
      <c r="HN89" s="132"/>
      <c r="HX89" s="132"/>
      <c r="IH89" s="132"/>
    </row>
    <row xmlns:x14ac="http://schemas.microsoft.com/office/spreadsheetml/2009/9/ac" r="90" s="3" customFormat="true" x14ac:dyDescent="0.25">
      <c r="A90" s="403" t="str">
        <f ca="true">IF(ISBLANK('Data Summary'!A92),"",'Data Summary'!A92)</f>
        <v/>
      </c>
      <c r="B90" s="132"/>
      <c r="L90" s="132"/>
      <c r="V90" s="132"/>
      <c r="AF90" s="132"/>
      <c r="AP90" s="132"/>
      <c r="AZ90" s="132"/>
      <c r="BA90" s="132"/>
      <c r="BJ90" s="132"/>
      <c r="BT90" s="132"/>
      <c r="CD90" s="132"/>
      <c r="CN90" s="132"/>
      <c r="CX90" s="132"/>
      <c r="DH90" s="132"/>
      <c r="DR90" s="132"/>
      <c r="EB90" s="132"/>
      <c r="EL90" s="132"/>
      <c r="EV90" s="132"/>
      <c r="FF90" s="132"/>
      <c r="FP90" s="132"/>
      <c r="FZ90" s="132"/>
      <c r="GJ90" s="132"/>
      <c r="GT90" s="132"/>
      <c r="HD90" s="132"/>
      <c r="HN90" s="132"/>
      <c r="HX90" s="132"/>
      <c r="IH90" s="132"/>
    </row>
    <row xmlns:x14ac="http://schemas.microsoft.com/office/spreadsheetml/2009/9/ac" r="91" s="3" customFormat="true" x14ac:dyDescent="0.25">
      <c r="A91" s="403" t="str">
        <f ca="true">IF(ISBLANK('Data Summary'!A93),"",'Data Summary'!A93)</f>
        <v/>
      </c>
      <c r="B91" s="132"/>
      <c r="L91" s="132"/>
      <c r="V91" s="132"/>
      <c r="AF91" s="132"/>
      <c r="AP91" s="132"/>
      <c r="AZ91" s="132"/>
      <c r="BA91" s="132"/>
      <c r="BJ91" s="132"/>
      <c r="BT91" s="132"/>
      <c r="CD91" s="132"/>
      <c r="CN91" s="132"/>
      <c r="CX91" s="132"/>
      <c r="DH91" s="132"/>
      <c r="DR91" s="132"/>
      <c r="EB91" s="132"/>
      <c r="EL91" s="132"/>
      <c r="EV91" s="132"/>
      <c r="FF91" s="132"/>
      <c r="FP91" s="132"/>
      <c r="FZ91" s="132"/>
      <c r="GJ91" s="132"/>
      <c r="GT91" s="132"/>
      <c r="HD91" s="132"/>
      <c r="HN91" s="132"/>
      <c r="HX91" s="132"/>
      <c r="IH91" s="132"/>
    </row>
    <row xmlns:x14ac="http://schemas.microsoft.com/office/spreadsheetml/2009/9/ac" r="92" s="3" customFormat="true" x14ac:dyDescent="0.25">
      <c r="A92" s="403" t="str">
        <f ca="true">IF(ISBLANK('Data Summary'!A94),"",'Data Summary'!A94)</f>
        <v/>
      </c>
      <c r="B92" s="132"/>
      <c r="L92" s="132"/>
      <c r="V92" s="132"/>
      <c r="AF92" s="132"/>
      <c r="AP92" s="132"/>
      <c r="AZ92" s="132"/>
      <c r="BA92" s="132"/>
      <c r="BJ92" s="132"/>
      <c r="BT92" s="132"/>
      <c r="CD92" s="132"/>
      <c r="CN92" s="132"/>
      <c r="CX92" s="132"/>
      <c r="DH92" s="132"/>
      <c r="DR92" s="132"/>
      <c r="EB92" s="132"/>
      <c r="EL92" s="132"/>
      <c r="EV92" s="132"/>
      <c r="FF92" s="132"/>
      <c r="FP92" s="132"/>
      <c r="FZ92" s="132"/>
      <c r="GJ92" s="132"/>
      <c r="GT92" s="132"/>
      <c r="HD92" s="132"/>
      <c r="HN92" s="132"/>
      <c r="HX92" s="132"/>
      <c r="IH92" s="132"/>
    </row>
    <row xmlns:x14ac="http://schemas.microsoft.com/office/spreadsheetml/2009/9/ac" r="93" s="3" customFormat="true" x14ac:dyDescent="0.25">
      <c r="A93" s="403" t="str">
        <f ca="true">IF(ISBLANK('Data Summary'!A95),"",'Data Summary'!A95)</f>
        <v/>
      </c>
      <c r="B93" s="132"/>
      <c r="L93" s="132"/>
      <c r="V93" s="132"/>
      <c r="AF93" s="132"/>
      <c r="AP93" s="132"/>
      <c r="AZ93" s="132"/>
      <c r="BA93" s="132"/>
      <c r="BJ93" s="132"/>
      <c r="BT93" s="132"/>
      <c r="CD93" s="132"/>
      <c r="CN93" s="132"/>
      <c r="CX93" s="132"/>
      <c r="DH93" s="132"/>
      <c r="DR93" s="132"/>
      <c r="EB93" s="132"/>
      <c r="EL93" s="132"/>
      <c r="EV93" s="132"/>
      <c r="FF93" s="132"/>
      <c r="FP93" s="132"/>
      <c r="FZ93" s="132"/>
      <c r="GJ93" s="132"/>
      <c r="GT93" s="132"/>
      <c r="HD93" s="132"/>
      <c r="HN93" s="132"/>
      <c r="HX93" s="132"/>
      <c r="IH93" s="132"/>
    </row>
    <row xmlns:x14ac="http://schemas.microsoft.com/office/spreadsheetml/2009/9/ac" r="94" s="3" customFormat="true" x14ac:dyDescent="0.25">
      <c r="A94" s="403" t="str">
        <f ca="true">IF(ISBLANK('Data Summary'!A96),"",'Data Summary'!A96)</f>
        <v/>
      </c>
      <c r="B94" s="132"/>
      <c r="L94" s="132"/>
      <c r="V94" s="132"/>
      <c r="AF94" s="132"/>
      <c r="AP94" s="132"/>
      <c r="AZ94" s="132"/>
      <c r="BA94" s="132"/>
      <c r="BJ94" s="132"/>
      <c r="BT94" s="132"/>
      <c r="CD94" s="132"/>
      <c r="CN94" s="132"/>
      <c r="CX94" s="132"/>
      <c r="DH94" s="132"/>
      <c r="DR94" s="132"/>
      <c r="EB94" s="132"/>
      <c r="EL94" s="132"/>
      <c r="EV94" s="132"/>
      <c r="FF94" s="132"/>
      <c r="FP94" s="132"/>
      <c r="FZ94" s="132"/>
      <c r="GJ94" s="132"/>
      <c r="GT94" s="132"/>
      <c r="HD94" s="132"/>
      <c r="HN94" s="132"/>
      <c r="HX94" s="132"/>
      <c r="IH94" s="132"/>
    </row>
    <row xmlns:x14ac="http://schemas.microsoft.com/office/spreadsheetml/2009/9/ac" r="95" s="3" customFormat="true" x14ac:dyDescent="0.25">
      <c r="A95" s="403" t="str">
        <f ca="true">IF(ISBLANK('Data Summary'!A97),"",'Data Summary'!A97)</f>
        <v/>
      </c>
      <c r="B95" s="132"/>
      <c r="L95" s="132"/>
      <c r="V95" s="132"/>
      <c r="AF95" s="132"/>
      <c r="AP95" s="132"/>
      <c r="AZ95" s="132"/>
      <c r="BA95" s="132"/>
      <c r="BJ95" s="132"/>
      <c r="BT95" s="132"/>
      <c r="CD95" s="132"/>
      <c r="CN95" s="132"/>
      <c r="CX95" s="132"/>
      <c r="DH95" s="132"/>
      <c r="DR95" s="132"/>
      <c r="EB95" s="132"/>
      <c r="EL95" s="132"/>
      <c r="EV95" s="132"/>
      <c r="FF95" s="132"/>
      <c r="FP95" s="132"/>
      <c r="FZ95" s="132"/>
      <c r="GJ95" s="132"/>
      <c r="GT95" s="132"/>
      <c r="HD95" s="132"/>
      <c r="HN95" s="132"/>
      <c r="HX95" s="132"/>
      <c r="IH95" s="132"/>
    </row>
    <row xmlns:x14ac="http://schemas.microsoft.com/office/spreadsheetml/2009/9/ac" r="96" s="3" customFormat="true" x14ac:dyDescent="0.25">
      <c r="A96" s="403" t="str">
        <f ca="true">IF(ISBLANK('Data Summary'!A98),"",'Data Summary'!A98)</f>
        <v/>
      </c>
      <c r="B96" s="132"/>
      <c r="L96" s="132"/>
      <c r="V96" s="132"/>
      <c r="AF96" s="132"/>
      <c r="AP96" s="132"/>
      <c r="AZ96" s="132"/>
      <c r="BA96" s="132"/>
      <c r="BJ96" s="132"/>
      <c r="BT96" s="132"/>
      <c r="CD96" s="132"/>
      <c r="CN96" s="132"/>
      <c r="CX96" s="132"/>
      <c r="DH96" s="132"/>
      <c r="DR96" s="132"/>
      <c r="EB96" s="132"/>
      <c r="EL96" s="132"/>
      <c r="EV96" s="132"/>
      <c r="FF96" s="132"/>
      <c r="FP96" s="132"/>
      <c r="FZ96" s="132"/>
      <c r="GJ96" s="132"/>
      <c r="GT96" s="132"/>
      <c r="HD96" s="132"/>
      <c r="HN96" s="132"/>
      <c r="HX96" s="132"/>
      <c r="IH96" s="132"/>
    </row>
    <row xmlns:x14ac="http://schemas.microsoft.com/office/spreadsheetml/2009/9/ac" r="97" s="3" customFormat="true" x14ac:dyDescent="0.25">
      <c r="A97" s="403" t="str">
        <f ca="true">IF(ISBLANK('Data Summary'!A99),"",'Data Summary'!A99)</f>
        <v/>
      </c>
      <c r="B97" s="132"/>
      <c r="L97" s="132"/>
      <c r="V97" s="132"/>
      <c r="AF97" s="132"/>
      <c r="AP97" s="132"/>
      <c r="AZ97" s="132"/>
      <c r="BA97" s="132"/>
      <c r="BJ97" s="132"/>
      <c r="BT97" s="132"/>
      <c r="CD97" s="132"/>
      <c r="CN97" s="132"/>
      <c r="CX97" s="132"/>
      <c r="DH97" s="132"/>
      <c r="DR97" s="132"/>
      <c r="EB97" s="132"/>
      <c r="EL97" s="132"/>
      <c r="EV97" s="132"/>
      <c r="FF97" s="132"/>
      <c r="FP97" s="132"/>
      <c r="FZ97" s="132"/>
      <c r="GJ97" s="132"/>
      <c r="GT97" s="132"/>
      <c r="HD97" s="132"/>
      <c r="HN97" s="132"/>
      <c r="HX97" s="132"/>
      <c r="IH97" s="132"/>
    </row>
    <row xmlns:x14ac="http://schemas.microsoft.com/office/spreadsheetml/2009/9/ac" r="98" s="3" customFormat="true" x14ac:dyDescent="0.25">
      <c r="A98" s="403" t="str">
        <f ca="true">IF(ISBLANK('Data Summary'!A100),"",'Data Summary'!A100)</f>
        <v/>
      </c>
      <c r="B98" s="132"/>
      <c r="L98" s="132"/>
      <c r="V98" s="132"/>
      <c r="AF98" s="132"/>
      <c r="AP98" s="132"/>
      <c r="AZ98" s="132"/>
      <c r="BA98" s="132"/>
      <c r="BJ98" s="132"/>
      <c r="BT98" s="132"/>
      <c r="CD98" s="132"/>
      <c r="CN98" s="132"/>
      <c r="CX98" s="132"/>
      <c r="DH98" s="132"/>
      <c r="DR98" s="132"/>
      <c r="EB98" s="132"/>
      <c r="EL98" s="132"/>
      <c r="EV98" s="132"/>
      <c r="FF98" s="132"/>
      <c r="FP98" s="132"/>
      <c r="FZ98" s="132"/>
      <c r="GJ98" s="132"/>
      <c r="GT98" s="132"/>
      <c r="HD98" s="132"/>
      <c r="HN98" s="132"/>
      <c r="HX98" s="132"/>
      <c r="IH98" s="132"/>
    </row>
    <row xmlns:x14ac="http://schemas.microsoft.com/office/spreadsheetml/2009/9/ac" r="99" s="3" customFormat="true" x14ac:dyDescent="0.25">
      <c r="A99" s="403" t="str">
        <f ca="true">IF(ISBLANK('Data Summary'!A101),"",'Data Summary'!A101)</f>
        <v/>
      </c>
      <c r="B99" s="132"/>
      <c r="L99" s="132"/>
      <c r="V99" s="132"/>
      <c r="AF99" s="132"/>
      <c r="AP99" s="132"/>
      <c r="AZ99" s="132"/>
      <c r="BA99" s="132"/>
      <c r="BJ99" s="132"/>
      <c r="BT99" s="132"/>
      <c r="CD99" s="132"/>
      <c r="CN99" s="132"/>
      <c r="CX99" s="132"/>
      <c r="DH99" s="132"/>
      <c r="DR99" s="132"/>
      <c r="EB99" s="132"/>
      <c r="EL99" s="132"/>
      <c r="EV99" s="132"/>
      <c r="FF99" s="132"/>
      <c r="FP99" s="132"/>
      <c r="FZ99" s="132"/>
      <c r="GJ99" s="132"/>
      <c r="GT99" s="132"/>
      <c r="HD99" s="132"/>
      <c r="HN99" s="132"/>
      <c r="HX99" s="132"/>
      <c r="IH99" s="132"/>
    </row>
    <row xmlns:x14ac="http://schemas.microsoft.com/office/spreadsheetml/2009/9/ac" r="100" s="3" customFormat="true" x14ac:dyDescent="0.25">
      <c r="A100" s="403" t="str">
        <f ca="true">IF(ISBLANK('Data Summary'!A102),"",'Data Summary'!A102)</f>
        <v/>
      </c>
      <c r="B100" s="132"/>
      <c r="L100" s="132"/>
      <c r="V100" s="132"/>
      <c r="AF100" s="132"/>
      <c r="AP100" s="132"/>
      <c r="AZ100" s="132"/>
      <c r="BA100" s="132"/>
      <c r="BJ100" s="132"/>
      <c r="BT100" s="132"/>
      <c r="CD100" s="132"/>
      <c r="CN100" s="132"/>
      <c r="CX100" s="132"/>
      <c r="DH100" s="132"/>
      <c r="DR100" s="132"/>
      <c r="EB100" s="132"/>
      <c r="EL100" s="132"/>
      <c r="EV100" s="132"/>
      <c r="FF100" s="132"/>
      <c r="FP100" s="132"/>
      <c r="FZ100" s="132"/>
      <c r="GJ100" s="132"/>
      <c r="GT100" s="132"/>
      <c r="HD100" s="132"/>
      <c r="HN100" s="132"/>
      <c r="HX100" s="132"/>
      <c r="IH100" s="132"/>
    </row>
    <row xmlns:x14ac="http://schemas.microsoft.com/office/spreadsheetml/2009/9/ac" r="101" s="3" customFormat="true" x14ac:dyDescent="0.25">
      <c r="A101" s="403" t="str">
        <f ca="true">IF(ISBLANK('Data Summary'!A103),"",'Data Summary'!A103)</f>
        <v/>
      </c>
      <c r="B101" s="132"/>
      <c r="L101" s="132"/>
      <c r="V101" s="132"/>
      <c r="AF101" s="132"/>
      <c r="AP101" s="132"/>
      <c r="AZ101" s="132"/>
      <c r="BA101" s="132"/>
      <c r="BJ101" s="132"/>
      <c r="BT101" s="132"/>
      <c r="CD101" s="132"/>
      <c r="CN101" s="132"/>
      <c r="CX101" s="132"/>
      <c r="DH101" s="132"/>
      <c r="DR101" s="132"/>
      <c r="EB101" s="132"/>
      <c r="EL101" s="132"/>
      <c r="EV101" s="132"/>
      <c r="FF101" s="132"/>
      <c r="FP101" s="132"/>
      <c r="FZ101" s="132"/>
      <c r="GJ101" s="132"/>
      <c r="GT101" s="132"/>
      <c r="HD101" s="132"/>
      <c r="HN101" s="132"/>
      <c r="HX101" s="132"/>
      <c r="IH101" s="132"/>
    </row>
    <row xmlns:x14ac="http://schemas.microsoft.com/office/spreadsheetml/2009/9/ac" r="102" s="3" customFormat="true" x14ac:dyDescent="0.25">
      <c r="A102" s="403" t="str">
        <f ca="true">IF(ISBLANK('Data Summary'!A104),"",'Data Summary'!A104)</f>
        <v/>
      </c>
      <c r="B102" s="132"/>
      <c r="L102" s="132"/>
      <c r="V102" s="132"/>
      <c r="AF102" s="132"/>
      <c r="AP102" s="132"/>
      <c r="AZ102" s="132"/>
      <c r="BA102" s="132"/>
      <c r="BJ102" s="132"/>
      <c r="BT102" s="132"/>
      <c r="CD102" s="132"/>
      <c r="CN102" s="132"/>
      <c r="CX102" s="132"/>
      <c r="DH102" s="132"/>
      <c r="DR102" s="132"/>
      <c r="EB102" s="132"/>
      <c r="EL102" s="132"/>
      <c r="EV102" s="132"/>
      <c r="FF102" s="132"/>
      <c r="FP102" s="132"/>
      <c r="FZ102" s="132"/>
      <c r="GJ102" s="132"/>
      <c r="GT102" s="132"/>
      <c r="HD102" s="132"/>
      <c r="HN102" s="132"/>
      <c r="HX102" s="132"/>
      <c r="IH102" s="132"/>
    </row>
    <row xmlns:x14ac="http://schemas.microsoft.com/office/spreadsheetml/2009/9/ac" r="103" s="3" customFormat="true" x14ac:dyDescent="0.25">
      <c r="A103" s="403" t="str">
        <f ca="true">IF(ISBLANK('Data Summary'!A105),"",'Data Summary'!A105)</f>
        <v/>
      </c>
      <c r="B103" s="132"/>
      <c r="L103" s="132"/>
      <c r="V103" s="132"/>
      <c r="AF103" s="132"/>
      <c r="AP103" s="132"/>
      <c r="AZ103" s="132"/>
      <c r="BA103" s="132"/>
      <c r="BJ103" s="132"/>
      <c r="BT103" s="132"/>
      <c r="CD103" s="132"/>
      <c r="CN103" s="132"/>
      <c r="CX103" s="132"/>
      <c r="DH103" s="132"/>
      <c r="DR103" s="132"/>
      <c r="EB103" s="132"/>
      <c r="EL103" s="132"/>
      <c r="EV103" s="132"/>
      <c r="FF103" s="132"/>
      <c r="FP103" s="132"/>
      <c r="FZ103" s="132"/>
      <c r="GJ103" s="132"/>
      <c r="GT103" s="132"/>
      <c r="HD103" s="132"/>
      <c r="HN103" s="132"/>
      <c r="HX103" s="132"/>
      <c r="IH103" s="132"/>
    </row>
    <row xmlns:x14ac="http://schemas.microsoft.com/office/spreadsheetml/2009/9/ac" r="104" s="3" customFormat="true" x14ac:dyDescent="0.25">
      <c r="A104" s="403" t="str">
        <f ca="true">IF(ISBLANK('Data Summary'!A106),"",'Data Summary'!A106)</f>
        <v/>
      </c>
      <c r="B104" s="132"/>
      <c r="L104" s="132"/>
      <c r="V104" s="132"/>
      <c r="AF104" s="132"/>
      <c r="AP104" s="132"/>
      <c r="AZ104" s="132"/>
      <c r="BA104" s="132"/>
      <c r="BJ104" s="132"/>
      <c r="BT104" s="132"/>
      <c r="CD104" s="132"/>
      <c r="CN104" s="132"/>
      <c r="CX104" s="132"/>
      <c r="DH104" s="132"/>
      <c r="DR104" s="132"/>
      <c r="EB104" s="132"/>
      <c r="EL104" s="132"/>
      <c r="EV104" s="132"/>
      <c r="FF104" s="132"/>
      <c r="FP104" s="132"/>
      <c r="FZ104" s="132"/>
      <c r="GJ104" s="132"/>
      <c r="GT104" s="132"/>
      <c r="HD104" s="132"/>
      <c r="HN104" s="132"/>
      <c r="HX104" s="132"/>
      <c r="IH104" s="132"/>
    </row>
    <row xmlns:x14ac="http://schemas.microsoft.com/office/spreadsheetml/2009/9/ac" r="105" s="3" customFormat="true" x14ac:dyDescent="0.25">
      <c r="A105" s="403" t="str">
        <f ca="true">IF(ISBLANK('Data Summary'!A107),"",'Data Summary'!A107)</f>
        <v/>
      </c>
      <c r="B105" s="132"/>
      <c r="L105" s="132"/>
      <c r="V105" s="132"/>
      <c r="AF105" s="132"/>
      <c r="AP105" s="132"/>
      <c r="AZ105" s="132"/>
      <c r="BA105" s="132"/>
      <c r="BJ105" s="132"/>
      <c r="BT105" s="132"/>
      <c r="CD105" s="132"/>
      <c r="CN105" s="132"/>
      <c r="CX105" s="132"/>
      <c r="DH105" s="132"/>
      <c r="DR105" s="132"/>
      <c r="EB105" s="132"/>
      <c r="EL105" s="132"/>
      <c r="EV105" s="132"/>
      <c r="FF105" s="132"/>
      <c r="FP105" s="132"/>
      <c r="FZ105" s="132"/>
      <c r="GJ105" s="132"/>
      <c r="GT105" s="132"/>
      <c r="HD105" s="132"/>
      <c r="HN105" s="132"/>
      <c r="HX105" s="132"/>
      <c r="IH105" s="132"/>
    </row>
    <row xmlns:x14ac="http://schemas.microsoft.com/office/spreadsheetml/2009/9/ac" r="106" s="3" customFormat="true" x14ac:dyDescent="0.25">
      <c r="A106" s="403" t="str">
        <f ca="true">IF(ISBLANK('Data Summary'!A108),"",'Data Summary'!A108)</f>
        <v/>
      </c>
      <c r="B106" s="132"/>
      <c r="L106" s="132"/>
      <c r="V106" s="132"/>
      <c r="AF106" s="132"/>
      <c r="AP106" s="132"/>
      <c r="AZ106" s="132"/>
      <c r="BA106" s="132"/>
      <c r="BJ106" s="132"/>
      <c r="BT106" s="132"/>
      <c r="CD106" s="132"/>
      <c r="CN106" s="132"/>
      <c r="CX106" s="132"/>
      <c r="DH106" s="132"/>
      <c r="DR106" s="132"/>
      <c r="EB106" s="132"/>
      <c r="EL106" s="132"/>
      <c r="EV106" s="132"/>
      <c r="FF106" s="132"/>
      <c r="FP106" s="132"/>
      <c r="FZ106" s="132"/>
      <c r="GJ106" s="132"/>
      <c r="GT106" s="132"/>
      <c r="HD106" s="132"/>
      <c r="HN106" s="132"/>
      <c r="HX106" s="132"/>
      <c r="IH106" s="132"/>
    </row>
    <row xmlns:x14ac="http://schemas.microsoft.com/office/spreadsheetml/2009/9/ac" r="107" s="3" customFormat="true" x14ac:dyDescent="0.25">
      <c r="A107" s="403" t="str">
        <f ca="true">IF(ISBLANK('Data Summary'!A109),"",'Data Summary'!A109)</f>
        <v/>
      </c>
      <c r="B107" s="132"/>
      <c r="L107" s="132"/>
      <c r="V107" s="132"/>
      <c r="AF107" s="132"/>
      <c r="AP107" s="132"/>
      <c r="AZ107" s="132"/>
      <c r="BA107" s="132"/>
      <c r="BJ107" s="132"/>
      <c r="BT107" s="132"/>
      <c r="CD107" s="132"/>
      <c r="CN107" s="132"/>
      <c r="CX107" s="132"/>
      <c r="DH107" s="132"/>
      <c r="DR107" s="132"/>
      <c r="EB107" s="132"/>
      <c r="EL107" s="132"/>
      <c r="EV107" s="132"/>
      <c r="FF107" s="132"/>
      <c r="FP107" s="132"/>
      <c r="FZ107" s="132"/>
      <c r="GJ107" s="132"/>
      <c r="GT107" s="132"/>
      <c r="HD107" s="132"/>
      <c r="HN107" s="132"/>
      <c r="HX107" s="132"/>
      <c r="IH107" s="132"/>
    </row>
    <row xmlns:x14ac="http://schemas.microsoft.com/office/spreadsheetml/2009/9/ac" r="108" s="3" customFormat="true" x14ac:dyDescent="0.25">
      <c r="A108" s="403" t="str">
        <f ca="true">IF(ISBLANK('Data Summary'!A110),"",'Data Summary'!A110)</f>
        <v/>
      </c>
      <c r="B108" s="132"/>
      <c r="L108" s="132"/>
      <c r="V108" s="132"/>
      <c r="AF108" s="132"/>
      <c r="AP108" s="132"/>
      <c r="AZ108" s="132"/>
      <c r="BA108" s="132"/>
      <c r="BJ108" s="132"/>
      <c r="BT108" s="132"/>
      <c r="CD108" s="132"/>
      <c r="CN108" s="132"/>
      <c r="CX108" s="132"/>
      <c r="DH108" s="132"/>
      <c r="DR108" s="132"/>
      <c r="EB108" s="132"/>
      <c r="EL108" s="132"/>
      <c r="EV108" s="132"/>
      <c r="FF108" s="132"/>
      <c r="FP108" s="132"/>
      <c r="FZ108" s="132"/>
      <c r="GJ108" s="132"/>
      <c r="GT108" s="132"/>
      <c r="HD108" s="132"/>
      <c r="HN108" s="132"/>
      <c r="HX108" s="132"/>
      <c r="IH108" s="132"/>
    </row>
    <row xmlns:x14ac="http://schemas.microsoft.com/office/spreadsheetml/2009/9/ac" r="109" s="3" customFormat="true" x14ac:dyDescent="0.25">
      <c r="A109" s="403" t="str">
        <f ca="true">IF(ISBLANK('Data Summary'!A111),"",'Data Summary'!A111)</f>
        <v/>
      </c>
      <c r="B109" s="132"/>
      <c r="L109" s="132"/>
      <c r="V109" s="132"/>
      <c r="AF109" s="132"/>
      <c r="AP109" s="132"/>
      <c r="AZ109" s="132"/>
      <c r="BA109" s="132"/>
      <c r="BJ109" s="132"/>
      <c r="BT109" s="132"/>
      <c r="CD109" s="132"/>
      <c r="CN109" s="132"/>
      <c r="CX109" s="132"/>
      <c r="DH109" s="132"/>
      <c r="DR109" s="132"/>
      <c r="EB109" s="132"/>
      <c r="EL109" s="132"/>
      <c r="EV109" s="132"/>
      <c r="FF109" s="132"/>
      <c r="FP109" s="132"/>
      <c r="FZ109" s="132"/>
      <c r="GJ109" s="132"/>
      <c r="GT109" s="132"/>
      <c r="HD109" s="132"/>
      <c r="HN109" s="132"/>
      <c r="HX109" s="132"/>
      <c r="IH109" s="132"/>
    </row>
    <row xmlns:x14ac="http://schemas.microsoft.com/office/spreadsheetml/2009/9/ac" r="110" s="3" customFormat="true" x14ac:dyDescent="0.25">
      <c r="A110" s="403" t="str">
        <f ca="true">IF(ISBLANK('Data Summary'!A112),"",'Data Summary'!A112)</f>
        <v/>
      </c>
      <c r="B110" s="132"/>
      <c r="L110" s="132"/>
      <c r="V110" s="132"/>
      <c r="AF110" s="132"/>
      <c r="AP110" s="132"/>
      <c r="AZ110" s="132"/>
      <c r="BA110" s="132"/>
      <c r="BJ110" s="132"/>
      <c r="BT110" s="132"/>
      <c r="CD110" s="132"/>
      <c r="CN110" s="132"/>
      <c r="CX110" s="132"/>
      <c r="DH110" s="132"/>
      <c r="DR110" s="132"/>
      <c r="EB110" s="132"/>
      <c r="EL110" s="132"/>
      <c r="EV110" s="132"/>
      <c r="FF110" s="132"/>
      <c r="FP110" s="132"/>
      <c r="FZ110" s="132"/>
      <c r="GJ110" s="132"/>
      <c r="GT110" s="132"/>
      <c r="HD110" s="132"/>
      <c r="HN110" s="132"/>
      <c r="HX110" s="132"/>
      <c r="IH110" s="132"/>
    </row>
    <row xmlns:x14ac="http://schemas.microsoft.com/office/spreadsheetml/2009/9/ac" r="111" s="3" customFormat="true" x14ac:dyDescent="0.25">
      <c r="A111" s="403" t="str">
        <f ca="true">IF(ISBLANK('Data Summary'!A113),"",'Data Summary'!A113)</f>
        <v/>
      </c>
      <c r="B111" s="132"/>
      <c r="L111" s="132"/>
      <c r="V111" s="132"/>
      <c r="AF111" s="132"/>
      <c r="AP111" s="132"/>
      <c r="AZ111" s="132"/>
      <c r="BA111" s="132"/>
      <c r="BJ111" s="132"/>
      <c r="BT111" s="132"/>
      <c r="CD111" s="132"/>
      <c r="CN111" s="132"/>
      <c r="CX111" s="132"/>
      <c r="DH111" s="132"/>
      <c r="DR111" s="132"/>
      <c r="EB111" s="132"/>
      <c r="EL111" s="132"/>
      <c r="EV111" s="132"/>
      <c r="FF111" s="132"/>
      <c r="FP111" s="132"/>
      <c r="FZ111" s="132"/>
      <c r="GJ111" s="132"/>
      <c r="GT111" s="132"/>
      <c r="HD111" s="132"/>
      <c r="HN111" s="132"/>
      <c r="HX111" s="132"/>
      <c r="IH111" s="132"/>
    </row>
    <row xmlns:x14ac="http://schemas.microsoft.com/office/spreadsheetml/2009/9/ac" r="112" s="3" customFormat="true" x14ac:dyDescent="0.25">
      <c r="A112" s="403" t="str">
        <f ca="true">IF(ISBLANK('Data Summary'!A114),"",'Data Summary'!A114)</f>
        <v/>
      </c>
      <c r="B112" s="132"/>
      <c r="L112" s="132"/>
      <c r="V112" s="132"/>
      <c r="AF112" s="132"/>
      <c r="AP112" s="132"/>
      <c r="AZ112" s="132"/>
      <c r="BA112" s="132"/>
      <c r="BJ112" s="132"/>
      <c r="BT112" s="132"/>
      <c r="CD112" s="132"/>
      <c r="CN112" s="132"/>
      <c r="CX112" s="132"/>
      <c r="DH112" s="132"/>
      <c r="DR112" s="132"/>
      <c r="EB112" s="132"/>
      <c r="EL112" s="132"/>
      <c r="EV112" s="132"/>
      <c r="FF112" s="132"/>
      <c r="FP112" s="132"/>
      <c r="FZ112" s="132"/>
      <c r="GJ112" s="132"/>
      <c r="GT112" s="132"/>
      <c r="HD112" s="132"/>
      <c r="HN112" s="132"/>
      <c r="HX112" s="132"/>
      <c r="IH112" s="132"/>
    </row>
    <row xmlns:x14ac="http://schemas.microsoft.com/office/spreadsheetml/2009/9/ac" r="113" s="3" customFormat="true" x14ac:dyDescent="0.25">
      <c r="A113" s="403" t="str">
        <f ca="true">IF(ISBLANK('Data Summary'!A115),"",'Data Summary'!A115)</f>
        <v/>
      </c>
      <c r="B113" s="132"/>
      <c r="L113" s="132"/>
      <c r="V113" s="132"/>
      <c r="AF113" s="132"/>
      <c r="AP113" s="132"/>
      <c r="AZ113" s="132"/>
      <c r="BA113" s="132"/>
      <c r="BJ113" s="132"/>
      <c r="BT113" s="132"/>
      <c r="CD113" s="132"/>
      <c r="CN113" s="132"/>
      <c r="CX113" s="132"/>
      <c r="DH113" s="132"/>
      <c r="DR113" s="132"/>
      <c r="EB113" s="132"/>
      <c r="EL113" s="132"/>
      <c r="EV113" s="132"/>
      <c r="FF113" s="132"/>
      <c r="FP113" s="132"/>
      <c r="FZ113" s="132"/>
      <c r="GJ113" s="132"/>
      <c r="GT113" s="132"/>
      <c r="HD113" s="132"/>
      <c r="HN113" s="132"/>
      <c r="HX113" s="132"/>
      <c r="IH113" s="132"/>
    </row>
    <row xmlns:x14ac="http://schemas.microsoft.com/office/spreadsheetml/2009/9/ac" r="114" s="3" customFormat="true" x14ac:dyDescent="0.25">
      <c r="A114" s="403" t="str">
        <f ca="true">IF(ISBLANK('Data Summary'!A116),"",'Data Summary'!A116)</f>
        <v/>
      </c>
      <c r="B114" s="132"/>
      <c r="L114" s="132"/>
      <c r="V114" s="132"/>
      <c r="AF114" s="132"/>
      <c r="AP114" s="132"/>
      <c r="AZ114" s="132"/>
      <c r="BA114" s="132"/>
      <c r="BJ114" s="132"/>
      <c r="BT114" s="132"/>
      <c r="CD114" s="132"/>
      <c r="CN114" s="132"/>
      <c r="CX114" s="132"/>
      <c r="DH114" s="132"/>
      <c r="DR114" s="132"/>
      <c r="EB114" s="132"/>
      <c r="EL114" s="132"/>
      <c r="EV114" s="132"/>
      <c r="FF114" s="132"/>
      <c r="FP114" s="132"/>
      <c r="FZ114" s="132"/>
      <c r="GJ114" s="132"/>
      <c r="GT114" s="132"/>
      <c r="HD114" s="132"/>
      <c r="HN114" s="132"/>
      <c r="HX114" s="132"/>
      <c r="IH114" s="132"/>
    </row>
    <row xmlns:x14ac="http://schemas.microsoft.com/office/spreadsheetml/2009/9/ac" r="115" s="3" customFormat="true" x14ac:dyDescent="0.25">
      <c r="A115" s="403" t="str">
        <f ca="true">IF(ISBLANK('Data Summary'!A117),"",'Data Summary'!A117)</f>
        <v/>
      </c>
      <c r="B115" s="132"/>
      <c r="L115" s="132"/>
      <c r="V115" s="132"/>
      <c r="AF115" s="132"/>
      <c r="AP115" s="132"/>
      <c r="AZ115" s="132"/>
      <c r="BA115" s="132"/>
      <c r="BJ115" s="132"/>
      <c r="BT115" s="132"/>
      <c r="CD115" s="132"/>
      <c r="CN115" s="132"/>
      <c r="CX115" s="132"/>
      <c r="DH115" s="132"/>
      <c r="DR115" s="132"/>
      <c r="EB115" s="132"/>
      <c r="EL115" s="132"/>
      <c r="EV115" s="132"/>
      <c r="FF115" s="132"/>
      <c r="FP115" s="132"/>
      <c r="FZ115" s="132"/>
      <c r="GJ115" s="132"/>
      <c r="GT115" s="132"/>
      <c r="HD115" s="132"/>
      <c r="HN115" s="132"/>
      <c r="HX115" s="132"/>
      <c r="IH115" s="132"/>
    </row>
    <row xmlns:x14ac="http://schemas.microsoft.com/office/spreadsheetml/2009/9/ac" r="116" s="3" customFormat="true" x14ac:dyDescent="0.25">
      <c r="A116" s="403" t="str">
        <f ca="true">IF(ISBLANK('Data Summary'!A118),"",'Data Summary'!A118)</f>
        <v/>
      </c>
      <c r="B116" s="132"/>
      <c r="L116" s="132"/>
      <c r="V116" s="132"/>
      <c r="AF116" s="132"/>
      <c r="AP116" s="132"/>
      <c r="AZ116" s="132"/>
      <c r="BA116" s="132"/>
      <c r="BJ116" s="132"/>
      <c r="BT116" s="132"/>
      <c r="CD116" s="132"/>
      <c r="CN116" s="132"/>
      <c r="CX116" s="132"/>
      <c r="DH116" s="132"/>
      <c r="DR116" s="132"/>
      <c r="EB116" s="132"/>
      <c r="EL116" s="132"/>
      <c r="EV116" s="132"/>
      <c r="FF116" s="132"/>
      <c r="FP116" s="132"/>
      <c r="FZ116" s="132"/>
      <c r="GJ116" s="132"/>
      <c r="GT116" s="132"/>
      <c r="HD116" s="132"/>
      <c r="HN116" s="132"/>
      <c r="HX116" s="132"/>
      <c r="IH116" s="132"/>
    </row>
    <row xmlns:x14ac="http://schemas.microsoft.com/office/spreadsheetml/2009/9/ac" r="117" s="3" customFormat="true" x14ac:dyDescent="0.25">
      <c r="A117" s="403" t="str">
        <f ca="true">IF(ISBLANK('Data Summary'!A119),"",'Data Summary'!A119)</f>
        <v/>
      </c>
      <c r="B117" s="132"/>
      <c r="L117" s="132"/>
      <c r="V117" s="132"/>
      <c r="AF117" s="132"/>
      <c r="AP117" s="132"/>
      <c r="AZ117" s="132"/>
      <c r="BA117" s="132"/>
      <c r="BJ117" s="132"/>
      <c r="BT117" s="132"/>
      <c r="CD117" s="132"/>
      <c r="CN117" s="132"/>
      <c r="CX117" s="132"/>
      <c r="DH117" s="132"/>
      <c r="DR117" s="132"/>
      <c r="EB117" s="132"/>
      <c r="EL117" s="132"/>
      <c r="EV117" s="132"/>
      <c r="FF117" s="132"/>
      <c r="FP117" s="132"/>
      <c r="FZ117" s="132"/>
      <c r="GJ117" s="132"/>
      <c r="GT117" s="132"/>
      <c r="HD117" s="132"/>
      <c r="HN117" s="132"/>
      <c r="HX117" s="132"/>
      <c r="IH117" s="132"/>
    </row>
    <row xmlns:x14ac="http://schemas.microsoft.com/office/spreadsheetml/2009/9/ac" r="118" s="3" customFormat="true" x14ac:dyDescent="0.25">
      <c r="A118" s="403" t="str">
        <f ca="true">IF(ISBLANK('Data Summary'!A120),"",'Data Summary'!A120)</f>
        <v/>
      </c>
      <c r="B118" s="132"/>
      <c r="L118" s="132"/>
      <c r="V118" s="132"/>
      <c r="AF118" s="132"/>
      <c r="AP118" s="132"/>
      <c r="AZ118" s="132"/>
      <c r="BA118" s="132"/>
      <c r="BJ118" s="132"/>
      <c r="BT118" s="132"/>
      <c r="CD118" s="132"/>
      <c r="CN118" s="132"/>
      <c r="CX118" s="132"/>
      <c r="DH118" s="132"/>
      <c r="DR118" s="132"/>
      <c r="EB118" s="132"/>
      <c r="EL118" s="132"/>
      <c r="EV118" s="132"/>
      <c r="FF118" s="132"/>
      <c r="FP118" s="132"/>
      <c r="FZ118" s="132"/>
      <c r="GJ118" s="132"/>
      <c r="GT118" s="132"/>
      <c r="HD118" s="132"/>
      <c r="HN118" s="132"/>
      <c r="HX118" s="132"/>
      <c r="IH118" s="132"/>
    </row>
    <row xmlns:x14ac="http://schemas.microsoft.com/office/spreadsheetml/2009/9/ac" r="119" s="3" customFormat="true" x14ac:dyDescent="0.25">
      <c r="A119" s="403" t="str">
        <f ca="true">IF(ISBLANK('Data Summary'!A121),"",'Data Summary'!A121)</f>
        <v/>
      </c>
      <c r="B119" s="132"/>
      <c r="L119" s="132"/>
      <c r="V119" s="132"/>
      <c r="AF119" s="132"/>
      <c r="AP119" s="132"/>
      <c r="AZ119" s="132"/>
      <c r="BA119" s="132"/>
      <c r="BJ119" s="132"/>
      <c r="BT119" s="132"/>
      <c r="CD119" s="132"/>
      <c r="CN119" s="132"/>
      <c r="CX119" s="132"/>
      <c r="DH119" s="132"/>
      <c r="DR119" s="132"/>
      <c r="EB119" s="132"/>
      <c r="EL119" s="132"/>
      <c r="EV119" s="132"/>
      <c r="FF119" s="132"/>
      <c r="FP119" s="132"/>
      <c r="FZ119" s="132"/>
      <c r="GJ119" s="132"/>
      <c r="GT119" s="132"/>
      <c r="HD119" s="132"/>
      <c r="HN119" s="132"/>
      <c r="HX119" s="132"/>
      <c r="IH119" s="132"/>
    </row>
    <row xmlns:x14ac="http://schemas.microsoft.com/office/spreadsheetml/2009/9/ac" r="120" s="3" customFormat="true" x14ac:dyDescent="0.25">
      <c r="A120" s="403" t="str">
        <f ca="true">IF(ISBLANK('Data Summary'!A122),"",'Data Summary'!A122)</f>
        <v/>
      </c>
      <c r="B120" s="132"/>
      <c r="L120" s="132"/>
      <c r="V120" s="132"/>
      <c r="AF120" s="132"/>
      <c r="AP120" s="132"/>
      <c r="AZ120" s="132"/>
      <c r="BA120" s="132"/>
      <c r="BJ120" s="132"/>
      <c r="BT120" s="132"/>
      <c r="CD120" s="132"/>
      <c r="CN120" s="132"/>
      <c r="CX120" s="132"/>
      <c r="DH120" s="132"/>
      <c r="DR120" s="132"/>
      <c r="EB120" s="132"/>
      <c r="EL120" s="132"/>
      <c r="EV120" s="132"/>
      <c r="FF120" s="132"/>
      <c r="FP120" s="132"/>
      <c r="FZ120" s="132"/>
      <c r="GJ120" s="132"/>
      <c r="GT120" s="132"/>
      <c r="HD120" s="132"/>
      <c r="HN120" s="132"/>
      <c r="HX120" s="132"/>
      <c r="IH120" s="132"/>
    </row>
    <row xmlns:x14ac="http://schemas.microsoft.com/office/spreadsheetml/2009/9/ac" r="121" s="3" customFormat="true" x14ac:dyDescent="0.25">
      <c r="A121" s="403" t="str">
        <f ca="true">IF(ISBLANK('Data Summary'!A123),"",'Data Summary'!A123)</f>
        <v/>
      </c>
      <c r="B121" s="132"/>
      <c r="L121" s="132"/>
      <c r="V121" s="132"/>
      <c r="AF121" s="132"/>
      <c r="AP121" s="132"/>
      <c r="AZ121" s="132"/>
      <c r="BA121" s="132"/>
      <c r="BJ121" s="132"/>
      <c r="BT121" s="132"/>
      <c r="CD121" s="132"/>
      <c r="CN121" s="132"/>
      <c r="CX121" s="132"/>
      <c r="DH121" s="132"/>
      <c r="DR121" s="132"/>
      <c r="EB121" s="132"/>
      <c r="EL121" s="132"/>
      <c r="EV121" s="132"/>
      <c r="FF121" s="132"/>
      <c r="FP121" s="132"/>
      <c r="FZ121" s="132"/>
      <c r="GJ121" s="132"/>
      <c r="GT121" s="132"/>
      <c r="HD121" s="132"/>
      <c r="HN121" s="132"/>
      <c r="HX121" s="132"/>
      <c r="IH121" s="132"/>
    </row>
    <row xmlns:x14ac="http://schemas.microsoft.com/office/spreadsheetml/2009/9/ac" r="122" s="3" customFormat="true" x14ac:dyDescent="0.25">
      <c r="A122" s="403" t="str">
        <f ca="true">IF(ISBLANK('Data Summary'!A124),"",'Data Summary'!A124)</f>
        <v/>
      </c>
      <c r="B122" s="132"/>
      <c r="L122" s="132"/>
      <c r="V122" s="132"/>
      <c r="AF122" s="132"/>
      <c r="AP122" s="132"/>
      <c r="AZ122" s="132"/>
      <c r="BA122" s="132"/>
      <c r="BJ122" s="132"/>
      <c r="BT122" s="132"/>
      <c r="CD122" s="132"/>
      <c r="CN122" s="132"/>
      <c r="CX122" s="132"/>
      <c r="DH122" s="132"/>
      <c r="DR122" s="132"/>
      <c r="EB122" s="132"/>
      <c r="EL122" s="132"/>
      <c r="EV122" s="132"/>
      <c r="FF122" s="132"/>
      <c r="FP122" s="132"/>
      <c r="FZ122" s="132"/>
      <c r="GJ122" s="132"/>
      <c r="GT122" s="132"/>
      <c r="HD122" s="132"/>
      <c r="HN122" s="132"/>
      <c r="HX122" s="132"/>
      <c r="IH122" s="132"/>
    </row>
    <row xmlns:x14ac="http://schemas.microsoft.com/office/spreadsheetml/2009/9/ac" r="123" s="3" customFormat="true" x14ac:dyDescent="0.25">
      <c r="A123" s="403" t="str">
        <f ca="true">IF(ISBLANK('Data Summary'!A125),"",'Data Summary'!A125)</f>
        <v/>
      </c>
      <c r="B123" s="132"/>
      <c r="L123" s="132"/>
      <c r="V123" s="132"/>
      <c r="AF123" s="132"/>
      <c r="AP123" s="132"/>
      <c r="AZ123" s="132"/>
      <c r="BA123" s="132"/>
      <c r="BJ123" s="132"/>
      <c r="BT123" s="132"/>
      <c r="CD123" s="132"/>
      <c r="CN123" s="132"/>
      <c r="CX123" s="132"/>
      <c r="DH123" s="132"/>
      <c r="DR123" s="132"/>
      <c r="EB123" s="132"/>
      <c r="EL123" s="132"/>
      <c r="EV123" s="132"/>
      <c r="FF123" s="132"/>
      <c r="FP123" s="132"/>
      <c r="FZ123" s="132"/>
      <c r="GJ123" s="132"/>
      <c r="GT123" s="132"/>
      <c r="HD123" s="132"/>
      <c r="HN123" s="132"/>
      <c r="HX123" s="132"/>
      <c r="IH123" s="132"/>
    </row>
    <row xmlns:x14ac="http://schemas.microsoft.com/office/spreadsheetml/2009/9/ac" r="124" s="3" customFormat="true" x14ac:dyDescent="0.25">
      <c r="A124" s="403" t="str">
        <f ca="true">IF(ISBLANK('Data Summary'!A126),"",'Data Summary'!A126)</f>
        <v/>
      </c>
      <c r="B124" s="132"/>
      <c r="L124" s="132"/>
      <c r="V124" s="132"/>
      <c r="AF124" s="132"/>
      <c r="AP124" s="132"/>
      <c r="AZ124" s="132"/>
      <c r="BA124" s="132"/>
      <c r="BJ124" s="132"/>
      <c r="BT124" s="132"/>
      <c r="CD124" s="132"/>
      <c r="CN124" s="132"/>
      <c r="CX124" s="132"/>
      <c r="DH124" s="132"/>
      <c r="DR124" s="132"/>
      <c r="EB124" s="132"/>
      <c r="EL124" s="132"/>
      <c r="EV124" s="132"/>
      <c r="FF124" s="132"/>
      <c r="FP124" s="132"/>
      <c r="FZ124" s="132"/>
      <c r="GJ124" s="132"/>
      <c r="GT124" s="132"/>
      <c r="HD124" s="132"/>
      <c r="HN124" s="132"/>
      <c r="HX124" s="132"/>
      <c r="IH124" s="132"/>
    </row>
    <row xmlns:x14ac="http://schemas.microsoft.com/office/spreadsheetml/2009/9/ac" r="125" s="3" customFormat="true" x14ac:dyDescent="0.25">
      <c r="A125" s="403" t="str">
        <f ca="true">IF(ISBLANK('Data Summary'!A127),"",'Data Summary'!A127)</f>
        <v/>
      </c>
      <c r="B125" s="132"/>
      <c r="L125" s="132"/>
      <c r="V125" s="132"/>
      <c r="AF125" s="132"/>
      <c r="AP125" s="132"/>
      <c r="AZ125" s="132"/>
      <c r="BA125" s="132"/>
      <c r="BJ125" s="132"/>
      <c r="BT125" s="132"/>
      <c r="CD125" s="132"/>
      <c r="CN125" s="132"/>
      <c r="CX125" s="132"/>
      <c r="DH125" s="132"/>
      <c r="DR125" s="132"/>
      <c r="EB125" s="132"/>
      <c r="EL125" s="132"/>
      <c r="EV125" s="132"/>
      <c r="FF125" s="132"/>
      <c r="FP125" s="132"/>
      <c r="FZ125" s="132"/>
      <c r="GJ125" s="132"/>
      <c r="GT125" s="132"/>
      <c r="HD125" s="132"/>
      <c r="HN125" s="132"/>
      <c r="HX125" s="132"/>
      <c r="IH125" s="132"/>
    </row>
    <row xmlns:x14ac="http://schemas.microsoft.com/office/spreadsheetml/2009/9/ac" r="126" s="3" customFormat="true" x14ac:dyDescent="0.25">
      <c r="A126" s="403" t="str">
        <f ca="true">IF(ISBLANK('Data Summary'!A128),"",'Data Summary'!A128)</f>
        <v/>
      </c>
      <c r="B126" s="132"/>
      <c r="L126" s="132"/>
      <c r="V126" s="132"/>
      <c r="AF126" s="132"/>
      <c r="AP126" s="132"/>
      <c r="AZ126" s="132"/>
      <c r="BA126" s="132"/>
      <c r="BJ126" s="132"/>
      <c r="BT126" s="132"/>
      <c r="CD126" s="132"/>
      <c r="CN126" s="132"/>
      <c r="CX126" s="132"/>
      <c r="DH126" s="132"/>
      <c r="DR126" s="132"/>
      <c r="EB126" s="132"/>
      <c r="EL126" s="132"/>
      <c r="EV126" s="132"/>
      <c r="FF126" s="132"/>
      <c r="FP126" s="132"/>
      <c r="FZ126" s="132"/>
      <c r="GJ126" s="132"/>
      <c r="GT126" s="132"/>
      <c r="HD126" s="132"/>
      <c r="HN126" s="132"/>
      <c r="HX126" s="132"/>
      <c r="IH126" s="132"/>
    </row>
    <row xmlns:x14ac="http://schemas.microsoft.com/office/spreadsheetml/2009/9/ac" r="127" s="3" customFormat="true" x14ac:dyDescent="0.25">
      <c r="A127" s="403" t="str">
        <f ca="true">IF(ISBLANK('Data Summary'!A129),"",'Data Summary'!A129)</f>
        <v/>
      </c>
      <c r="B127" s="132"/>
      <c r="L127" s="132"/>
      <c r="V127" s="132"/>
      <c r="AF127" s="132"/>
      <c r="AP127" s="132"/>
      <c r="AZ127" s="132"/>
      <c r="BA127" s="132"/>
      <c r="BJ127" s="132"/>
      <c r="BT127" s="132"/>
      <c r="CD127" s="132"/>
      <c r="CN127" s="132"/>
      <c r="CX127" s="132"/>
      <c r="DH127" s="132"/>
      <c r="DR127" s="132"/>
      <c r="EB127" s="132"/>
      <c r="EL127" s="132"/>
      <c r="EV127" s="132"/>
      <c r="FF127" s="132"/>
      <c r="FP127" s="132"/>
      <c r="FZ127" s="132"/>
      <c r="GJ127" s="132"/>
      <c r="GT127" s="132"/>
      <c r="HD127" s="132"/>
      <c r="HN127" s="132"/>
      <c r="HX127" s="132"/>
      <c r="IH127" s="132"/>
    </row>
    <row xmlns:x14ac="http://schemas.microsoft.com/office/spreadsheetml/2009/9/ac" r="128" s="3" customFormat="true" x14ac:dyDescent="0.25">
      <c r="A128" s="403" t="str">
        <f ca="true">IF(ISBLANK('Data Summary'!A130),"",'Data Summary'!A130)</f>
        <v/>
      </c>
      <c r="B128" s="132"/>
      <c r="L128" s="132"/>
      <c r="V128" s="132"/>
      <c r="AF128" s="132"/>
      <c r="AP128" s="132"/>
      <c r="AZ128" s="132"/>
      <c r="BA128" s="132"/>
      <c r="BJ128" s="132"/>
      <c r="BT128" s="132"/>
      <c r="CD128" s="132"/>
      <c r="CN128" s="132"/>
      <c r="CX128" s="132"/>
      <c r="DH128" s="132"/>
      <c r="DR128" s="132"/>
      <c r="EB128" s="132"/>
      <c r="EL128" s="132"/>
      <c r="EV128" s="132"/>
      <c r="FF128" s="132"/>
      <c r="FP128" s="132"/>
      <c r="FZ128" s="132"/>
      <c r="GJ128" s="132"/>
      <c r="GT128" s="132"/>
      <c r="HD128" s="132"/>
      <c r="HN128" s="132"/>
      <c r="HX128" s="132"/>
      <c r="IH128" s="132"/>
    </row>
    <row xmlns:x14ac="http://schemas.microsoft.com/office/spreadsheetml/2009/9/ac" r="129" s="3" customFormat="true" x14ac:dyDescent="0.25">
      <c r="A129" s="403" t="str">
        <f ca="true">IF(ISBLANK('Data Summary'!A131),"",'Data Summary'!A131)</f>
        <v/>
      </c>
      <c r="B129" s="132"/>
      <c r="L129" s="132"/>
      <c r="V129" s="132"/>
      <c r="AF129" s="132"/>
      <c r="AP129" s="132"/>
      <c r="AZ129" s="132"/>
      <c r="BA129" s="132"/>
      <c r="BJ129" s="132"/>
      <c r="BT129" s="132"/>
      <c r="CD129" s="132"/>
      <c r="CN129" s="132"/>
      <c r="CX129" s="132"/>
      <c r="DH129" s="132"/>
      <c r="DR129" s="132"/>
      <c r="EB129" s="132"/>
      <c r="EL129" s="132"/>
      <c r="EV129" s="132"/>
      <c r="FF129" s="132"/>
      <c r="FP129" s="132"/>
      <c r="FZ129" s="132"/>
      <c r="GJ129" s="132"/>
      <c r="GT129" s="132"/>
      <c r="HD129" s="132"/>
      <c r="HN129" s="132"/>
      <c r="HX129" s="132"/>
      <c r="IH129" s="132"/>
    </row>
    <row xmlns:x14ac="http://schemas.microsoft.com/office/spreadsheetml/2009/9/ac" r="130" s="3" customFormat="true" x14ac:dyDescent="0.25">
      <c r="A130" s="403" t="str">
        <f ca="true">IF(ISBLANK('Data Summary'!A132),"",'Data Summary'!A132)</f>
        <v/>
      </c>
      <c r="B130" s="132"/>
      <c r="L130" s="132"/>
      <c r="V130" s="132"/>
      <c r="AF130" s="132"/>
      <c r="AP130" s="132"/>
      <c r="AZ130" s="132"/>
      <c r="BA130" s="132"/>
      <c r="BJ130" s="132"/>
      <c r="BT130" s="132"/>
      <c r="CD130" s="132"/>
      <c r="CN130" s="132"/>
      <c r="CX130" s="132"/>
      <c r="DH130" s="132"/>
      <c r="DR130" s="132"/>
      <c r="EB130" s="132"/>
      <c r="EL130" s="132"/>
      <c r="EV130" s="132"/>
      <c r="FF130" s="132"/>
      <c r="FP130" s="132"/>
      <c r="FZ130" s="132"/>
      <c r="GJ130" s="132"/>
      <c r="GT130" s="132"/>
      <c r="HD130" s="132"/>
      <c r="HN130" s="132"/>
      <c r="HX130" s="132"/>
      <c r="IH130" s="132"/>
    </row>
    <row xmlns:x14ac="http://schemas.microsoft.com/office/spreadsheetml/2009/9/ac" r="131" s="3" customFormat="true" x14ac:dyDescent="0.25">
      <c r="A131" s="403" t="str">
        <f ca="true">IF(ISBLANK('Data Summary'!A133),"",'Data Summary'!A133)</f>
        <v/>
      </c>
      <c r="B131" s="132"/>
      <c r="L131" s="132"/>
      <c r="V131" s="132"/>
      <c r="AF131" s="132"/>
      <c r="AP131" s="132"/>
      <c r="AZ131" s="132"/>
      <c r="BA131" s="132"/>
      <c r="BJ131" s="132"/>
      <c r="BT131" s="132"/>
      <c r="CD131" s="132"/>
      <c r="CN131" s="132"/>
      <c r="CX131" s="132"/>
      <c r="DH131" s="132"/>
      <c r="DR131" s="132"/>
      <c r="EB131" s="132"/>
      <c r="EL131" s="132"/>
      <c r="EV131" s="132"/>
      <c r="FF131" s="132"/>
      <c r="FP131" s="132"/>
      <c r="FZ131" s="132"/>
      <c r="GJ131" s="132"/>
      <c r="GT131" s="132"/>
      <c r="HD131" s="132"/>
      <c r="HN131" s="132"/>
      <c r="HX131" s="132"/>
      <c r="IH131" s="132"/>
    </row>
    <row xmlns:x14ac="http://schemas.microsoft.com/office/spreadsheetml/2009/9/ac" r="132" s="3" customFormat="true" x14ac:dyDescent="0.25">
      <c r="A132" s="403" t="str">
        <f ca="true">IF(ISBLANK('Data Summary'!A134),"",'Data Summary'!A134)</f>
        <v/>
      </c>
      <c r="B132" s="132"/>
      <c r="L132" s="132"/>
      <c r="V132" s="132"/>
      <c r="AF132" s="132"/>
      <c r="AP132" s="132"/>
      <c r="AZ132" s="132"/>
      <c r="BA132" s="132"/>
      <c r="BJ132" s="132"/>
      <c r="BT132" s="132"/>
      <c r="CD132" s="132"/>
      <c r="CN132" s="132"/>
      <c r="CX132" s="132"/>
      <c r="DH132" s="132"/>
      <c r="DR132" s="132"/>
      <c r="EB132" s="132"/>
      <c r="EL132" s="132"/>
      <c r="EV132" s="132"/>
      <c r="FF132" s="132"/>
      <c r="FP132" s="132"/>
      <c r="FZ132" s="132"/>
      <c r="GJ132" s="132"/>
      <c r="GT132" s="132"/>
      <c r="HD132" s="132"/>
      <c r="HN132" s="132"/>
      <c r="HX132" s="132"/>
      <c r="IH132" s="132"/>
    </row>
    <row xmlns:x14ac="http://schemas.microsoft.com/office/spreadsheetml/2009/9/ac" r="133" s="3" customFormat="true" x14ac:dyDescent="0.25">
      <c r="A133" s="403" t="str">
        <f ca="true">IF(ISBLANK('Data Summary'!A135),"",'Data Summary'!A135)</f>
        <v/>
      </c>
      <c r="B133" s="132"/>
      <c r="L133" s="132"/>
      <c r="V133" s="132"/>
      <c r="AF133" s="132"/>
      <c r="AP133" s="132"/>
      <c r="AZ133" s="132"/>
      <c r="BA133" s="132"/>
      <c r="BJ133" s="132"/>
      <c r="BT133" s="132"/>
      <c r="CD133" s="132"/>
      <c r="CN133" s="132"/>
      <c r="CX133" s="132"/>
      <c r="DH133" s="132"/>
      <c r="DR133" s="132"/>
      <c r="EB133" s="132"/>
      <c r="EL133" s="132"/>
      <c r="EV133" s="132"/>
      <c r="FF133" s="132"/>
      <c r="FP133" s="132"/>
      <c r="FZ133" s="132"/>
      <c r="GJ133" s="132"/>
      <c r="GT133" s="132"/>
      <c r="HD133" s="132"/>
      <c r="HN133" s="132"/>
      <c r="HX133" s="132"/>
      <c r="IH133" s="132"/>
    </row>
    <row xmlns:x14ac="http://schemas.microsoft.com/office/spreadsheetml/2009/9/ac" r="134" s="3" customFormat="true" x14ac:dyDescent="0.25">
      <c r="A134" s="403" t="str">
        <f ca="true">IF(ISBLANK('Data Summary'!A136),"",'Data Summary'!A136)</f>
        <v/>
      </c>
      <c r="B134" s="132"/>
      <c r="L134" s="132"/>
      <c r="V134" s="132"/>
      <c r="AF134" s="132"/>
      <c r="AP134" s="132"/>
      <c r="AZ134" s="132"/>
      <c r="BA134" s="132"/>
      <c r="BJ134" s="132"/>
      <c r="BT134" s="132"/>
      <c r="CD134" s="132"/>
      <c r="CN134" s="132"/>
      <c r="CX134" s="132"/>
      <c r="DH134" s="132"/>
      <c r="DR134" s="132"/>
      <c r="EB134" s="132"/>
      <c r="EL134" s="132"/>
      <c r="EV134" s="132"/>
      <c r="FF134" s="132"/>
      <c r="FP134" s="132"/>
      <c r="FZ134" s="132"/>
      <c r="GJ134" s="132"/>
      <c r="GT134" s="132"/>
      <c r="HD134" s="132"/>
      <c r="HN134" s="132"/>
      <c r="HX134" s="132"/>
      <c r="IH134" s="132"/>
    </row>
    <row xmlns:x14ac="http://schemas.microsoft.com/office/spreadsheetml/2009/9/ac" r="135" s="3" customFormat="true" x14ac:dyDescent="0.25">
      <c r="A135" s="403" t="str">
        <f ca="true">IF(ISBLANK('Data Summary'!A137),"",'Data Summary'!A137)</f>
        <v/>
      </c>
      <c r="B135" s="132"/>
      <c r="L135" s="132"/>
      <c r="V135" s="132"/>
      <c r="AF135" s="132"/>
      <c r="AP135" s="132"/>
      <c r="AZ135" s="132"/>
      <c r="BA135" s="132"/>
      <c r="BJ135" s="132"/>
      <c r="BT135" s="132"/>
      <c r="CD135" s="132"/>
      <c r="CN135" s="132"/>
      <c r="CX135" s="132"/>
      <c r="DH135" s="132"/>
      <c r="DR135" s="132"/>
      <c r="EB135" s="132"/>
      <c r="EL135" s="132"/>
      <c r="EV135" s="132"/>
      <c r="FF135" s="132"/>
      <c r="FP135" s="132"/>
      <c r="FZ135" s="132"/>
      <c r="GJ135" s="132"/>
      <c r="GT135" s="132"/>
      <c r="HD135" s="132"/>
      <c r="HN135" s="132"/>
      <c r="HX135" s="132"/>
      <c r="IH135" s="132"/>
    </row>
    <row xmlns:x14ac="http://schemas.microsoft.com/office/spreadsheetml/2009/9/ac" r="136" s="3" customFormat="true" x14ac:dyDescent="0.25">
      <c r="A136" s="403" t="str">
        <f ca="true">IF(ISBLANK('Data Summary'!A138),"",'Data Summary'!A138)</f>
        <v/>
      </c>
      <c r="B136" s="132"/>
      <c r="L136" s="132"/>
      <c r="V136" s="132"/>
      <c r="AF136" s="132"/>
      <c r="AP136" s="132"/>
      <c r="AZ136" s="132"/>
      <c r="BA136" s="132"/>
      <c r="BJ136" s="132"/>
      <c r="BT136" s="132"/>
      <c r="CD136" s="132"/>
      <c r="CN136" s="132"/>
      <c r="CX136" s="132"/>
      <c r="DH136" s="132"/>
      <c r="DR136" s="132"/>
      <c r="EB136" s="132"/>
      <c r="EL136" s="132"/>
      <c r="EV136" s="132"/>
      <c r="FF136" s="132"/>
      <c r="FP136" s="132"/>
      <c r="FZ136" s="132"/>
      <c r="GJ136" s="132"/>
      <c r="GT136" s="132"/>
      <c r="HD136" s="132"/>
      <c r="HN136" s="132"/>
      <c r="HX136" s="132"/>
      <c r="IH136" s="132"/>
    </row>
    <row xmlns:x14ac="http://schemas.microsoft.com/office/spreadsheetml/2009/9/ac" r="137" s="3" customFormat="true" x14ac:dyDescent="0.25">
      <c r="A137" s="403" t="str">
        <f ca="true">IF(ISBLANK('Data Summary'!A139),"",'Data Summary'!A139)</f>
        <v/>
      </c>
      <c r="B137" s="132"/>
      <c r="L137" s="132"/>
      <c r="V137" s="132"/>
      <c r="AF137" s="132"/>
      <c r="AP137" s="132"/>
      <c r="AZ137" s="132"/>
      <c r="BA137" s="132"/>
      <c r="BJ137" s="132"/>
      <c r="BT137" s="132"/>
      <c r="CD137" s="132"/>
      <c r="CN137" s="132"/>
      <c r="CX137" s="132"/>
      <c r="DH137" s="132"/>
      <c r="DR137" s="132"/>
      <c r="EB137" s="132"/>
      <c r="EL137" s="132"/>
      <c r="EV137" s="132"/>
      <c r="FF137" s="132"/>
      <c r="FP137" s="132"/>
      <c r="FZ137" s="132"/>
      <c r="GJ137" s="132"/>
      <c r="GT137" s="132"/>
      <c r="HD137" s="132"/>
      <c r="HN137" s="132"/>
      <c r="HX137" s="132"/>
      <c r="IH137" s="132"/>
    </row>
    <row xmlns:x14ac="http://schemas.microsoft.com/office/spreadsheetml/2009/9/ac" r="138" s="3" customFormat="true" x14ac:dyDescent="0.25">
      <c r="A138" s="403" t="str">
        <f ca="true">IF(ISBLANK('Data Summary'!A140),"",'Data Summary'!A140)</f>
        <v/>
      </c>
      <c r="B138" s="132"/>
      <c r="L138" s="132"/>
      <c r="V138" s="132"/>
      <c r="AF138" s="132"/>
      <c r="AP138" s="132"/>
      <c r="AZ138" s="132"/>
      <c r="BA138" s="132"/>
      <c r="BJ138" s="132"/>
      <c r="BT138" s="132"/>
      <c r="CD138" s="132"/>
      <c r="CN138" s="132"/>
      <c r="CX138" s="132"/>
      <c r="DH138" s="132"/>
      <c r="DR138" s="132"/>
      <c r="EB138" s="132"/>
      <c r="EL138" s="132"/>
      <c r="EV138" s="132"/>
      <c r="FF138" s="132"/>
      <c r="FP138" s="132"/>
      <c r="FZ138" s="132"/>
      <c r="GJ138" s="132"/>
      <c r="GT138" s="132"/>
      <c r="HD138" s="132"/>
      <c r="HN138" s="132"/>
      <c r="HX138" s="132"/>
      <c r="IH138" s="132"/>
    </row>
    <row xmlns:x14ac="http://schemas.microsoft.com/office/spreadsheetml/2009/9/ac" r="139" s="3" customFormat="true" x14ac:dyDescent="0.25">
      <c r="A139" s="403" t="str">
        <f ca="true">IF(ISBLANK('Data Summary'!A141),"",'Data Summary'!A141)</f>
        <v/>
      </c>
      <c r="B139" s="132"/>
      <c r="L139" s="132"/>
      <c r="V139" s="132"/>
      <c r="AF139" s="132"/>
      <c r="AP139" s="132"/>
      <c r="AZ139" s="132"/>
      <c r="BA139" s="132"/>
      <c r="BJ139" s="132"/>
      <c r="BT139" s="132"/>
      <c r="CD139" s="132"/>
      <c r="CN139" s="132"/>
      <c r="CX139" s="132"/>
      <c r="DH139" s="132"/>
      <c r="DR139" s="132"/>
      <c r="EB139" s="132"/>
      <c r="EL139" s="132"/>
      <c r="EV139" s="132"/>
      <c r="FF139" s="132"/>
      <c r="FP139" s="132"/>
      <c r="FZ139" s="132"/>
      <c r="GJ139" s="132"/>
      <c r="GT139" s="132"/>
      <c r="HD139" s="132"/>
      <c r="HN139" s="132"/>
      <c r="HX139" s="132"/>
      <c r="IH139" s="132"/>
    </row>
    <row xmlns:x14ac="http://schemas.microsoft.com/office/spreadsheetml/2009/9/ac" r="140" s="3" customFormat="true" x14ac:dyDescent="0.25">
      <c r="A140" s="403" t="str">
        <f ca="true">IF(ISBLANK('Data Summary'!A142),"",'Data Summary'!A142)</f>
        <v/>
      </c>
      <c r="B140" s="132"/>
      <c r="L140" s="132"/>
      <c r="V140" s="132"/>
      <c r="AF140" s="132"/>
      <c r="AP140" s="132"/>
      <c r="AZ140" s="132"/>
      <c r="BA140" s="132"/>
      <c r="BJ140" s="132"/>
      <c r="BT140" s="132"/>
      <c r="CD140" s="132"/>
      <c r="CN140" s="132"/>
      <c r="CX140" s="132"/>
      <c r="DH140" s="132"/>
      <c r="DR140" s="132"/>
      <c r="EB140" s="132"/>
      <c r="EL140" s="132"/>
      <c r="EV140" s="132"/>
      <c r="FF140" s="132"/>
      <c r="FP140" s="132"/>
      <c r="FZ140" s="132"/>
      <c r="GJ140" s="132"/>
      <c r="GT140" s="132"/>
      <c r="HD140" s="132"/>
      <c r="HN140" s="132"/>
      <c r="HX140" s="132"/>
      <c r="IH140" s="132"/>
    </row>
    <row xmlns:x14ac="http://schemas.microsoft.com/office/spreadsheetml/2009/9/ac" r="141" s="3" customFormat="true" x14ac:dyDescent="0.25">
      <c r="A141" s="403" t="str">
        <f ca="true">IF(ISBLANK('Data Summary'!A143),"",'Data Summary'!A143)</f>
        <v/>
      </c>
      <c r="B141" s="132"/>
      <c r="L141" s="132"/>
      <c r="V141" s="132"/>
      <c r="AF141" s="132"/>
      <c r="AP141" s="132"/>
      <c r="AZ141" s="132"/>
      <c r="BA141" s="132"/>
      <c r="BJ141" s="132"/>
      <c r="BT141" s="132"/>
      <c r="CD141" s="132"/>
      <c r="CN141" s="132"/>
      <c r="CX141" s="132"/>
      <c r="DH141" s="132"/>
      <c r="DR141" s="132"/>
      <c r="EB141" s="132"/>
      <c r="EL141" s="132"/>
      <c r="EV141" s="132"/>
      <c r="FF141" s="132"/>
      <c r="FP141" s="132"/>
      <c r="FZ141" s="132"/>
      <c r="GJ141" s="132"/>
      <c r="GT141" s="132"/>
      <c r="HD141" s="132"/>
      <c r="HN141" s="132"/>
      <c r="HX141" s="132"/>
      <c r="IH141" s="132"/>
    </row>
    <row xmlns:x14ac="http://schemas.microsoft.com/office/spreadsheetml/2009/9/ac" r="142" s="3" customFormat="true" x14ac:dyDescent="0.25">
      <c r="A142" s="403" t="str">
        <f ca="true">IF(ISBLANK('Data Summary'!A144),"",'Data Summary'!A144)</f>
        <v/>
      </c>
      <c r="B142" s="132"/>
      <c r="L142" s="132"/>
      <c r="V142" s="132"/>
      <c r="AF142" s="132"/>
      <c r="AP142" s="132"/>
      <c r="AZ142" s="132"/>
      <c r="BA142" s="132"/>
      <c r="BJ142" s="132"/>
      <c r="BT142" s="132"/>
      <c r="CD142" s="132"/>
      <c r="CN142" s="132"/>
      <c r="CX142" s="132"/>
      <c r="DH142" s="132"/>
      <c r="DR142" s="132"/>
      <c r="EB142" s="132"/>
      <c r="EL142" s="132"/>
      <c r="EV142" s="132"/>
      <c r="FF142" s="132"/>
      <c r="FP142" s="132"/>
      <c r="FZ142" s="132"/>
      <c r="GJ142" s="132"/>
      <c r="GT142" s="132"/>
      <c r="HD142" s="132"/>
      <c r="HN142" s="132"/>
      <c r="HX142" s="132"/>
      <c r="IH142" s="132"/>
    </row>
    <row xmlns:x14ac="http://schemas.microsoft.com/office/spreadsheetml/2009/9/ac" r="143" s="3" customFormat="true" x14ac:dyDescent="0.25">
      <c r="A143" s="403" t="str">
        <f ca="true">IF(ISBLANK('Data Summary'!A145),"",'Data Summary'!A145)</f>
        <v/>
      </c>
      <c r="B143" s="132"/>
      <c r="L143" s="132"/>
      <c r="V143" s="132"/>
      <c r="AF143" s="132"/>
      <c r="AP143" s="132"/>
      <c r="AZ143" s="132"/>
      <c r="BA143" s="132"/>
      <c r="BJ143" s="132"/>
      <c r="BT143" s="132"/>
      <c r="CD143" s="132"/>
      <c r="CN143" s="132"/>
      <c r="CX143" s="132"/>
      <c r="DH143" s="132"/>
      <c r="DR143" s="132"/>
      <c r="EB143" s="132"/>
      <c r="EL143" s="132"/>
      <c r="EV143" s="132"/>
      <c r="FF143" s="132"/>
      <c r="FP143" s="132"/>
      <c r="FZ143" s="132"/>
      <c r="GJ143" s="132"/>
      <c r="GT143" s="132"/>
      <c r="HD143" s="132"/>
      <c r="HN143" s="132"/>
      <c r="HX143" s="132"/>
      <c r="IH143" s="132"/>
    </row>
    <row xmlns:x14ac="http://schemas.microsoft.com/office/spreadsheetml/2009/9/ac" r="144" s="3" customFormat="true" x14ac:dyDescent="0.25">
      <c r="A144" s="403" t="str">
        <f ca="true">IF(ISBLANK('Data Summary'!A146),"",'Data Summary'!A146)</f>
        <v/>
      </c>
      <c r="B144" s="132"/>
      <c r="L144" s="132"/>
      <c r="V144" s="132"/>
      <c r="AF144" s="132"/>
      <c r="AP144" s="132"/>
      <c r="AZ144" s="132"/>
      <c r="BA144" s="132"/>
      <c r="BJ144" s="132"/>
      <c r="BT144" s="132"/>
      <c r="CD144" s="132"/>
      <c r="CN144" s="132"/>
      <c r="CX144" s="132"/>
      <c r="DH144" s="132"/>
      <c r="DR144" s="132"/>
      <c r="EB144" s="132"/>
      <c r="EL144" s="132"/>
      <c r="EV144" s="132"/>
      <c r="FF144" s="132"/>
      <c r="FP144" s="132"/>
      <c r="FZ144" s="132"/>
      <c r="GJ144" s="132"/>
      <c r="GT144" s="132"/>
      <c r="HD144" s="132"/>
      <c r="HN144" s="132"/>
      <c r="HX144" s="132"/>
      <c r="IH144" s="132"/>
    </row>
    <row xmlns:x14ac="http://schemas.microsoft.com/office/spreadsheetml/2009/9/ac" r="145" s="3" customFormat="true" x14ac:dyDescent="0.25">
      <c r="A145" s="403" t="str">
        <f ca="true">IF(ISBLANK('Data Summary'!A147),"",'Data Summary'!A147)</f>
        <v/>
      </c>
      <c r="B145" s="132"/>
      <c r="L145" s="132"/>
      <c r="V145" s="132"/>
      <c r="AF145" s="132"/>
      <c r="AP145" s="132"/>
      <c r="AZ145" s="132"/>
      <c r="BA145" s="132"/>
      <c r="BJ145" s="132"/>
      <c r="BT145" s="132"/>
      <c r="CD145" s="132"/>
      <c r="CN145" s="132"/>
      <c r="CX145" s="132"/>
      <c r="DH145" s="132"/>
      <c r="DR145" s="132"/>
      <c r="EB145" s="132"/>
      <c r="EL145" s="132"/>
      <c r="EV145" s="132"/>
      <c r="FF145" s="132"/>
      <c r="FP145" s="132"/>
      <c r="FZ145" s="132"/>
      <c r="GJ145" s="132"/>
      <c r="GT145" s="132"/>
      <c r="HD145" s="132"/>
      <c r="HN145" s="132"/>
      <c r="HX145" s="132"/>
      <c r="IH145" s="132"/>
    </row>
    <row xmlns:x14ac="http://schemas.microsoft.com/office/spreadsheetml/2009/9/ac" r="146" s="3" customFormat="true" x14ac:dyDescent="0.25">
      <c r="A146" s="403" t="str">
        <f ca="true">IF(ISBLANK('Data Summary'!A148),"",'Data Summary'!A148)</f>
        <v/>
      </c>
      <c r="B146" s="132"/>
      <c r="L146" s="132"/>
      <c r="V146" s="132"/>
      <c r="AF146" s="132"/>
      <c r="AP146" s="132"/>
      <c r="AZ146" s="132"/>
      <c r="BA146" s="132"/>
      <c r="BJ146" s="132"/>
      <c r="BT146" s="132"/>
      <c r="CD146" s="132"/>
      <c r="CN146" s="132"/>
      <c r="CX146" s="132"/>
      <c r="DH146" s="132"/>
      <c r="DR146" s="132"/>
      <c r="EB146" s="132"/>
      <c r="EL146" s="132"/>
      <c r="EV146" s="132"/>
      <c r="FF146" s="132"/>
      <c r="FP146" s="132"/>
      <c r="FZ146" s="132"/>
      <c r="GJ146" s="132"/>
      <c r="GT146" s="132"/>
      <c r="HD146" s="132"/>
      <c r="HN146" s="132"/>
      <c r="HX146" s="132"/>
      <c r="IH146" s="132"/>
    </row>
    <row xmlns:x14ac="http://schemas.microsoft.com/office/spreadsheetml/2009/9/ac" r="147" s="3" customFormat="true" x14ac:dyDescent="0.25">
      <c r="A147" s="403" t="str">
        <f ca="true">IF(ISBLANK('Data Summary'!A149),"",'Data Summary'!A149)</f>
        <v/>
      </c>
      <c r="B147" s="132"/>
      <c r="L147" s="132"/>
      <c r="V147" s="132"/>
      <c r="AF147" s="132"/>
      <c r="AP147" s="132"/>
      <c r="AZ147" s="132"/>
      <c r="BA147" s="132"/>
      <c r="BJ147" s="132"/>
      <c r="BT147" s="132"/>
      <c r="CD147" s="132"/>
      <c r="CN147" s="132"/>
      <c r="CX147" s="132"/>
      <c r="DH147" s="132"/>
      <c r="DR147" s="132"/>
      <c r="EB147" s="132"/>
      <c r="EL147" s="132"/>
      <c r="EV147" s="132"/>
      <c r="FF147" s="132"/>
      <c r="FP147" s="132"/>
      <c r="FZ147" s="132"/>
      <c r="GJ147" s="132"/>
      <c r="GT147" s="132"/>
      <c r="HD147" s="132"/>
      <c r="HN147" s="132"/>
      <c r="HX147" s="132"/>
      <c r="IH147" s="132"/>
    </row>
    <row xmlns:x14ac="http://schemas.microsoft.com/office/spreadsheetml/2009/9/ac" r="148" s="3" customFormat="true" x14ac:dyDescent="0.25">
      <c r="A148" s="403" t="str">
        <f ca="true">IF(ISBLANK('Data Summary'!A150),"",'Data Summary'!A150)</f>
        <v/>
      </c>
      <c r="B148" s="132"/>
      <c r="L148" s="132"/>
      <c r="V148" s="132"/>
      <c r="AF148" s="132"/>
      <c r="AP148" s="132"/>
      <c r="AZ148" s="132"/>
      <c r="BA148" s="132"/>
      <c r="BJ148" s="132"/>
      <c r="BT148" s="132"/>
      <c r="CD148" s="132"/>
      <c r="CN148" s="132"/>
      <c r="CX148" s="132"/>
      <c r="DH148" s="132"/>
      <c r="DR148" s="132"/>
      <c r="EB148" s="132"/>
      <c r="EL148" s="132"/>
      <c r="EV148" s="132"/>
      <c r="FF148" s="132"/>
      <c r="FP148" s="132"/>
      <c r="FZ148" s="132"/>
      <c r="GJ148" s="132"/>
      <c r="GT148" s="132"/>
      <c r="HD148" s="132"/>
      <c r="HN148" s="132"/>
      <c r="HX148" s="132"/>
      <c r="IH148" s="132"/>
    </row>
    <row xmlns:x14ac="http://schemas.microsoft.com/office/spreadsheetml/2009/9/ac" r="149" s="3" customFormat="true" x14ac:dyDescent="0.25">
      <c r="A149" s="403" t="str">
        <f ca="true">IF(ISBLANK('Data Summary'!A151),"",'Data Summary'!A151)</f>
        <v/>
      </c>
      <c r="B149" s="132"/>
      <c r="L149" s="132"/>
      <c r="V149" s="132"/>
      <c r="AF149" s="132"/>
      <c r="AP149" s="132"/>
      <c r="AZ149" s="132"/>
      <c r="BA149" s="132"/>
      <c r="BJ149" s="132"/>
      <c r="BT149" s="132"/>
      <c r="CD149" s="132"/>
      <c r="CN149" s="132"/>
      <c r="CX149" s="132"/>
      <c r="DH149" s="132"/>
      <c r="DR149" s="132"/>
      <c r="EB149" s="132"/>
      <c r="EL149" s="132"/>
      <c r="EV149" s="132"/>
      <c r="FF149" s="132"/>
      <c r="FP149" s="132"/>
      <c r="FZ149" s="132"/>
      <c r="GJ149" s="132"/>
      <c r="GT149" s="132"/>
      <c r="HD149" s="132"/>
      <c r="HN149" s="132"/>
      <c r="HX149" s="132"/>
      <c r="IH149" s="132"/>
    </row>
    <row xmlns:x14ac="http://schemas.microsoft.com/office/spreadsheetml/2009/9/ac" r="150" s="3" customFormat="true" x14ac:dyDescent="0.25">
      <c r="A150" s="403" t="str">
        <f ca="true">IF(ISBLANK('Data Summary'!A152),"",'Data Summary'!A152)</f>
        <v/>
      </c>
      <c r="B150" s="132"/>
      <c r="L150" s="132"/>
      <c r="V150" s="132"/>
      <c r="AF150" s="132"/>
      <c r="AP150" s="132"/>
      <c r="AZ150" s="132"/>
      <c r="BA150" s="132"/>
      <c r="BJ150" s="132"/>
      <c r="BT150" s="132"/>
      <c r="CD150" s="132"/>
      <c r="CN150" s="132"/>
      <c r="CX150" s="132"/>
      <c r="DH150" s="132"/>
      <c r="DR150" s="132"/>
      <c r="EB150" s="132"/>
      <c r="EL150" s="132"/>
      <c r="EV150" s="132"/>
      <c r="FF150" s="132"/>
      <c r="FP150" s="132"/>
      <c r="FZ150" s="132"/>
      <c r="GJ150" s="132"/>
      <c r="GT150" s="132"/>
      <c r="HD150" s="132"/>
      <c r="HN150" s="132"/>
      <c r="HX150" s="132"/>
      <c r="IH150" s="132"/>
    </row>
    <row xmlns:x14ac="http://schemas.microsoft.com/office/spreadsheetml/2009/9/ac" r="151" s="3" customFormat="true" x14ac:dyDescent="0.25">
      <c r="A151" s="403" t="str">
        <f ca="true">IF(ISBLANK('Data Summary'!A153),"",'Data Summary'!A153)</f>
        <v/>
      </c>
      <c r="B151" s="132"/>
      <c r="L151" s="132"/>
      <c r="V151" s="132"/>
      <c r="AF151" s="132"/>
      <c r="AP151" s="132"/>
      <c r="AZ151" s="132"/>
      <c r="BA151" s="132"/>
      <c r="BJ151" s="132"/>
      <c r="BT151" s="132"/>
      <c r="CD151" s="132"/>
      <c r="CN151" s="132"/>
      <c r="CX151" s="132"/>
      <c r="DH151" s="132"/>
      <c r="DR151" s="132"/>
      <c r="EB151" s="132"/>
      <c r="EL151" s="132"/>
      <c r="EV151" s="132"/>
      <c r="FF151" s="132"/>
      <c r="FP151" s="132"/>
      <c r="FZ151" s="132"/>
      <c r="GJ151" s="132"/>
      <c r="GT151" s="132"/>
      <c r="HD151" s="132"/>
      <c r="HN151" s="132"/>
      <c r="HX151" s="132"/>
      <c r="IH151" s="132"/>
    </row>
    <row xmlns:x14ac="http://schemas.microsoft.com/office/spreadsheetml/2009/9/ac" r="152" s="3" customFormat="true" x14ac:dyDescent="0.25">
      <c r="A152" s="401"/>
      <c r="B152" s="132"/>
      <c r="L152" s="132"/>
      <c r="V152" s="132"/>
      <c r="AF152" s="132"/>
      <c r="AP152" s="132"/>
      <c r="AZ152" s="132"/>
      <c r="BA152" s="132"/>
      <c r="BJ152" s="132"/>
      <c r="BT152" s="132"/>
      <c r="CD152" s="132"/>
      <c r="CN152" s="132"/>
      <c r="CX152" s="132"/>
      <c r="DH152" s="132"/>
      <c r="DR152" s="132"/>
      <c r="EB152" s="132"/>
      <c r="EL152" s="132"/>
      <c r="EV152" s="132"/>
      <c r="FF152" s="132"/>
      <c r="FP152" s="132"/>
      <c r="FZ152" s="132"/>
      <c r="GJ152" s="132"/>
      <c r="GT152" s="132"/>
      <c r="HD152" s="132"/>
      <c r="HN152" s="132"/>
      <c r="HX152" s="132"/>
      <c r="IH152" s="132"/>
    </row>
    <row xmlns:x14ac="http://schemas.microsoft.com/office/spreadsheetml/2009/9/ac" r="153" s="3" customFormat="true" x14ac:dyDescent="0.25">
      <c r="A153" s="401"/>
      <c r="B153" s="132"/>
      <c r="L153" s="132"/>
      <c r="V153" s="132"/>
      <c r="AF153" s="132"/>
      <c r="AP153" s="132"/>
      <c r="AZ153" s="132"/>
      <c r="BA153" s="132"/>
      <c r="BJ153" s="132"/>
      <c r="BT153" s="132"/>
      <c r="CD153" s="132"/>
      <c r="CN153" s="132"/>
      <c r="CX153" s="132"/>
      <c r="DH153" s="132"/>
      <c r="DR153" s="132"/>
      <c r="EB153" s="132"/>
      <c r="EL153" s="132"/>
      <c r="EV153" s="132"/>
      <c r="FF153" s="132"/>
      <c r="FP153" s="132"/>
      <c r="FZ153" s="132"/>
      <c r="GJ153" s="132"/>
      <c r="GT153" s="132"/>
      <c r="HD153" s="132"/>
      <c r="HN153" s="132"/>
      <c r="HX153" s="132"/>
      <c r="IH153" s="132"/>
    </row>
    <row xmlns:x14ac="http://schemas.microsoft.com/office/spreadsheetml/2009/9/ac" r="154" s="3" customFormat="true" x14ac:dyDescent="0.25">
      <c r="A154" s="401"/>
      <c r="B154" s="132"/>
      <c r="L154" s="132"/>
      <c r="V154" s="132"/>
      <c r="AF154" s="132"/>
      <c r="AP154" s="132"/>
      <c r="AZ154" s="132"/>
      <c r="BA154" s="132"/>
      <c r="BJ154" s="132"/>
      <c r="BT154" s="132"/>
      <c r="CD154" s="132"/>
      <c r="CN154" s="132"/>
      <c r="CX154" s="132"/>
      <c r="DH154" s="132"/>
      <c r="DR154" s="132"/>
      <c r="EB154" s="132"/>
      <c r="EL154" s="132"/>
      <c r="EV154" s="132"/>
      <c r="FF154" s="132"/>
      <c r="FP154" s="132"/>
      <c r="FZ154" s="132"/>
      <c r="GJ154" s="132"/>
      <c r="GT154" s="132"/>
      <c r="HD154" s="132"/>
      <c r="HN154" s="132"/>
      <c r="HX154" s="132"/>
      <c r="IH154" s="132"/>
    </row>
    <row xmlns:x14ac="http://schemas.microsoft.com/office/spreadsheetml/2009/9/ac" r="155" s="3" customFormat="true" x14ac:dyDescent="0.25">
      <c r="A155" s="401"/>
      <c r="B155" s="132"/>
      <c r="L155" s="132"/>
      <c r="V155" s="132"/>
      <c r="AF155" s="132"/>
      <c r="AP155" s="132"/>
      <c r="AZ155" s="132"/>
      <c r="BA155" s="132"/>
      <c r="BJ155" s="132"/>
      <c r="BT155" s="132"/>
      <c r="CD155" s="132"/>
      <c r="CN155" s="132"/>
      <c r="CX155" s="132"/>
      <c r="DH155" s="132"/>
      <c r="DR155" s="132"/>
      <c r="EB155" s="132"/>
      <c r="EL155" s="132"/>
      <c r="EV155" s="132"/>
      <c r="FF155" s="132"/>
      <c r="FP155" s="132"/>
      <c r="FZ155" s="132"/>
      <c r="GJ155" s="132"/>
      <c r="GT155" s="132"/>
      <c r="HD155" s="132"/>
      <c r="HN155" s="132"/>
      <c r="HX155" s="132"/>
      <c r="IH155" s="132"/>
    </row>
    <row xmlns:x14ac="http://schemas.microsoft.com/office/spreadsheetml/2009/9/ac" r="156" s="3" customFormat="true" x14ac:dyDescent="0.25">
      <c r="A156" s="401"/>
      <c r="B156" s="132"/>
      <c r="L156" s="132"/>
      <c r="V156" s="132"/>
      <c r="AF156" s="132"/>
      <c r="AP156" s="132"/>
      <c r="AZ156" s="132"/>
      <c r="BA156" s="132"/>
      <c r="BJ156" s="132"/>
      <c r="BT156" s="132"/>
      <c r="CD156" s="132"/>
      <c r="CN156" s="132"/>
      <c r="CX156" s="132"/>
      <c r="DH156" s="132"/>
      <c r="DR156" s="132"/>
      <c r="EB156" s="132"/>
      <c r="EL156" s="132"/>
      <c r="EV156" s="132"/>
      <c r="FF156" s="132"/>
      <c r="FP156" s="132"/>
      <c r="FZ156" s="132"/>
      <c r="GJ156" s="132"/>
      <c r="GT156" s="132"/>
      <c r="HD156" s="132"/>
      <c r="HN156" s="132"/>
      <c r="HX156" s="132"/>
      <c r="IH156" s="132"/>
    </row>
    <row xmlns:x14ac="http://schemas.microsoft.com/office/spreadsheetml/2009/9/ac" r="157" s="3" customFormat="true" x14ac:dyDescent="0.25">
      <c r="A157" s="401"/>
      <c r="B157" s="132"/>
      <c r="L157" s="132"/>
      <c r="V157" s="132"/>
      <c r="AF157" s="132"/>
      <c r="AP157" s="132"/>
      <c r="AZ157" s="132"/>
      <c r="BA157" s="132"/>
      <c r="BJ157" s="132"/>
      <c r="BT157" s="132"/>
      <c r="CD157" s="132"/>
      <c r="CN157" s="132"/>
      <c r="CX157" s="132"/>
      <c r="DH157" s="132"/>
      <c r="DR157" s="132"/>
      <c r="EB157" s="132"/>
      <c r="EL157" s="132"/>
      <c r="EV157" s="132"/>
      <c r="FF157" s="132"/>
      <c r="FP157" s="132"/>
      <c r="FZ157" s="132"/>
      <c r="GJ157" s="132"/>
      <c r="GT157" s="132"/>
      <c r="HD157" s="132"/>
      <c r="HN157" s="132"/>
      <c r="HX157" s="132"/>
      <c r="IH157" s="132"/>
    </row>
    <row xmlns:x14ac="http://schemas.microsoft.com/office/spreadsheetml/2009/9/ac" r="158" s="3" customFormat="true" x14ac:dyDescent="0.25">
      <c r="A158" s="401"/>
      <c r="B158" s="132"/>
      <c r="L158" s="132"/>
      <c r="V158" s="132"/>
      <c r="AF158" s="132"/>
      <c r="AP158" s="132"/>
      <c r="AZ158" s="132"/>
      <c r="BA158" s="132"/>
      <c r="BJ158" s="132"/>
      <c r="BT158" s="132"/>
      <c r="CD158" s="132"/>
      <c r="CN158" s="132"/>
      <c r="CX158" s="132"/>
      <c r="DH158" s="132"/>
      <c r="DR158" s="132"/>
      <c r="EB158" s="132"/>
      <c r="EL158" s="132"/>
      <c r="EV158" s="132"/>
      <c r="FF158" s="132"/>
      <c r="FP158" s="132"/>
      <c r="FZ158" s="132"/>
      <c r="GJ158" s="132"/>
      <c r="GT158" s="132"/>
      <c r="HD158" s="132"/>
      <c r="HN158" s="132"/>
      <c r="HX158" s="132"/>
      <c r="IH158" s="132"/>
    </row>
    <row xmlns:x14ac="http://schemas.microsoft.com/office/spreadsheetml/2009/9/ac" r="159" s="3" customFormat="true" x14ac:dyDescent="0.25">
      <c r="A159" s="401"/>
      <c r="B159" s="132"/>
      <c r="L159" s="132"/>
      <c r="V159" s="132"/>
      <c r="AF159" s="132"/>
      <c r="AP159" s="132"/>
      <c r="AZ159" s="132"/>
      <c r="BA159" s="132"/>
      <c r="BJ159" s="132"/>
      <c r="BT159" s="132"/>
      <c r="CD159" s="132"/>
      <c r="CN159" s="132"/>
      <c r="CX159" s="132"/>
      <c r="DH159" s="132"/>
      <c r="DR159" s="132"/>
      <c r="EB159" s="132"/>
      <c r="EL159" s="132"/>
      <c r="EV159" s="132"/>
      <c r="FF159" s="132"/>
      <c r="FP159" s="132"/>
      <c r="FZ159" s="132"/>
      <c r="GJ159" s="132"/>
      <c r="GT159" s="132"/>
      <c r="HD159" s="132"/>
      <c r="HN159" s="132"/>
      <c r="HX159" s="132"/>
      <c r="IH159" s="132"/>
    </row>
    <row xmlns:x14ac="http://schemas.microsoft.com/office/spreadsheetml/2009/9/ac" r="160" s="3" customFormat="true" x14ac:dyDescent="0.25">
      <c r="A160" s="401"/>
      <c r="B160" s="132"/>
      <c r="L160" s="132"/>
      <c r="V160" s="132"/>
      <c r="AF160" s="132"/>
      <c r="AP160" s="132"/>
      <c r="AZ160" s="132"/>
      <c r="BA160" s="132"/>
      <c r="BJ160" s="132"/>
      <c r="BT160" s="132"/>
      <c r="CD160" s="132"/>
      <c r="CN160" s="132"/>
      <c r="CX160" s="132"/>
      <c r="DH160" s="132"/>
      <c r="DR160" s="132"/>
      <c r="EB160" s="132"/>
      <c r="EL160" s="132"/>
      <c r="EV160" s="132"/>
      <c r="FF160" s="132"/>
      <c r="FP160" s="132"/>
      <c r="FZ160" s="132"/>
      <c r="GJ160" s="132"/>
      <c r="GT160" s="132"/>
      <c r="HD160" s="132"/>
      <c r="HN160" s="132"/>
      <c r="HX160" s="132"/>
      <c r="IH160" s="132"/>
    </row>
    <row xmlns:x14ac="http://schemas.microsoft.com/office/spreadsheetml/2009/9/ac" r="161" s="3" customFormat="true" x14ac:dyDescent="0.25">
      <c r="A161" s="401"/>
      <c r="B161" s="132"/>
      <c r="L161" s="132"/>
      <c r="V161" s="132"/>
      <c r="AF161" s="132"/>
      <c r="AP161" s="132"/>
      <c r="AZ161" s="132"/>
      <c r="BA161" s="132"/>
      <c r="BJ161" s="132"/>
      <c r="BT161" s="132"/>
      <c r="CD161" s="132"/>
      <c r="CN161" s="132"/>
      <c r="CX161" s="132"/>
      <c r="DH161" s="132"/>
      <c r="DR161" s="132"/>
      <c r="EB161" s="132"/>
      <c r="EL161" s="132"/>
      <c r="EV161" s="132"/>
      <c r="FF161" s="132"/>
      <c r="FP161" s="132"/>
      <c r="FZ161" s="132"/>
      <c r="GJ161" s="132"/>
      <c r="GT161" s="132"/>
      <c r="HD161" s="132"/>
      <c r="HN161" s="132"/>
      <c r="HX161" s="132"/>
      <c r="IH161" s="132"/>
    </row>
    <row xmlns:x14ac="http://schemas.microsoft.com/office/spreadsheetml/2009/9/ac" r="162" s="3" customFormat="true" x14ac:dyDescent="0.25">
      <c r="A162" s="401"/>
      <c r="B162" s="132"/>
      <c r="L162" s="132"/>
      <c r="V162" s="132"/>
      <c r="AF162" s="132"/>
      <c r="AP162" s="132"/>
      <c r="AZ162" s="132"/>
      <c r="BA162" s="132"/>
      <c r="BJ162" s="132"/>
      <c r="BT162" s="132"/>
      <c r="CD162" s="132"/>
      <c r="CN162" s="132"/>
      <c r="CX162" s="132"/>
      <c r="DH162" s="132"/>
      <c r="DR162" s="132"/>
      <c r="EB162" s="132"/>
      <c r="EL162" s="132"/>
      <c r="EV162" s="132"/>
      <c r="FF162" s="132"/>
      <c r="FP162" s="132"/>
      <c r="FZ162" s="132"/>
      <c r="GJ162" s="132"/>
      <c r="GT162" s="132"/>
      <c r="HD162" s="132"/>
      <c r="HN162" s="132"/>
      <c r="HX162" s="132"/>
      <c r="IH162" s="132"/>
    </row>
    <row xmlns:x14ac="http://schemas.microsoft.com/office/spreadsheetml/2009/9/ac" r="163" s="3" customFormat="true" x14ac:dyDescent="0.25">
      <c r="A163" s="401"/>
      <c r="B163" s="132"/>
      <c r="L163" s="132"/>
      <c r="V163" s="132"/>
      <c r="AF163" s="132"/>
      <c r="AP163" s="132"/>
      <c r="AZ163" s="132"/>
      <c r="BA163" s="132"/>
      <c r="BJ163" s="132"/>
      <c r="BT163" s="132"/>
      <c r="CD163" s="132"/>
      <c r="CN163" s="132"/>
      <c r="CX163" s="132"/>
      <c r="DH163" s="132"/>
      <c r="DR163" s="132"/>
      <c r="EB163" s="132"/>
      <c r="EL163" s="132"/>
      <c r="EV163" s="132"/>
      <c r="FF163" s="132"/>
      <c r="FP163" s="132"/>
      <c r="FZ163" s="132"/>
      <c r="GJ163" s="132"/>
      <c r="GT163" s="132"/>
      <c r="HD163" s="132"/>
      <c r="HN163" s="132"/>
      <c r="HX163" s="132"/>
      <c r="IH163" s="132"/>
    </row>
    <row xmlns:x14ac="http://schemas.microsoft.com/office/spreadsheetml/2009/9/ac" r="164" s="3" customFormat="true" x14ac:dyDescent="0.25">
      <c r="A164" s="401"/>
      <c r="B164" s="132"/>
      <c r="L164" s="132"/>
      <c r="V164" s="132"/>
      <c r="AF164" s="132"/>
      <c r="AP164" s="132"/>
      <c r="AZ164" s="132"/>
      <c r="BA164" s="132"/>
      <c r="BJ164" s="132"/>
      <c r="BT164" s="132"/>
      <c r="CD164" s="132"/>
      <c r="CN164" s="132"/>
      <c r="CX164" s="132"/>
      <c r="DH164" s="132"/>
      <c r="DR164" s="132"/>
      <c r="EB164" s="132"/>
      <c r="EL164" s="132"/>
      <c r="EV164" s="132"/>
      <c r="FF164" s="132"/>
      <c r="FP164" s="132"/>
      <c r="FZ164" s="132"/>
      <c r="GJ164" s="132"/>
      <c r="GT164" s="132"/>
      <c r="HD164" s="132"/>
      <c r="HN164" s="132"/>
      <c r="HX164" s="132"/>
      <c r="IH164" s="132"/>
    </row>
    <row xmlns:x14ac="http://schemas.microsoft.com/office/spreadsheetml/2009/9/ac" r="165" s="3" customFormat="true" x14ac:dyDescent="0.25">
      <c r="A165" s="401"/>
      <c r="B165" s="132"/>
      <c r="L165" s="132"/>
      <c r="V165" s="132"/>
      <c r="AF165" s="132"/>
      <c r="AP165" s="132"/>
      <c r="AZ165" s="132"/>
      <c r="BA165" s="132"/>
      <c r="BJ165" s="132"/>
      <c r="BT165" s="132"/>
      <c r="CD165" s="132"/>
      <c r="CN165" s="132"/>
      <c r="CX165" s="132"/>
      <c r="DH165" s="132"/>
      <c r="DR165" s="132"/>
      <c r="EB165" s="132"/>
      <c r="EL165" s="132"/>
      <c r="EV165" s="132"/>
      <c r="FF165" s="132"/>
      <c r="FP165" s="132"/>
      <c r="FZ165" s="132"/>
      <c r="GJ165" s="132"/>
      <c r="GT165" s="132"/>
      <c r="HD165" s="132"/>
      <c r="HN165" s="132"/>
      <c r="HX165" s="132"/>
      <c r="IH165" s="132"/>
    </row>
    <row xmlns:x14ac="http://schemas.microsoft.com/office/spreadsheetml/2009/9/ac" r="166" s="3" customFormat="true" x14ac:dyDescent="0.25">
      <c r="A166" s="401"/>
      <c r="B166" s="132"/>
      <c r="L166" s="132"/>
      <c r="V166" s="132"/>
      <c r="AF166" s="132"/>
      <c r="AP166" s="132"/>
      <c r="AZ166" s="132"/>
      <c r="BA166" s="132"/>
      <c r="BJ166" s="132"/>
      <c r="BT166" s="132"/>
      <c r="CD166" s="132"/>
      <c r="CN166" s="132"/>
      <c r="CX166" s="132"/>
      <c r="DH166" s="132"/>
      <c r="DR166" s="132"/>
      <c r="EB166" s="132"/>
      <c r="EL166" s="132"/>
      <c r="EV166" s="132"/>
      <c r="FF166" s="132"/>
      <c r="FP166" s="132"/>
      <c r="FZ166" s="132"/>
      <c r="GJ166" s="132"/>
      <c r="GT166" s="132"/>
      <c r="HD166" s="132"/>
      <c r="HN166" s="132"/>
      <c r="HX166" s="132"/>
      <c r="IH166" s="132"/>
    </row>
    <row xmlns:x14ac="http://schemas.microsoft.com/office/spreadsheetml/2009/9/ac" r="167" s="3" customFormat="true" x14ac:dyDescent="0.25">
      <c r="A167" s="401"/>
      <c r="B167" s="132"/>
      <c r="L167" s="132"/>
      <c r="V167" s="132"/>
      <c r="AF167" s="132"/>
      <c r="AP167" s="132"/>
      <c r="AZ167" s="132"/>
      <c r="BA167" s="132"/>
      <c r="BJ167" s="132"/>
      <c r="BT167" s="132"/>
      <c r="CD167" s="132"/>
      <c r="CN167" s="132"/>
      <c r="CX167" s="132"/>
      <c r="DH167" s="132"/>
      <c r="DR167" s="132"/>
      <c r="EB167" s="132"/>
      <c r="EL167" s="132"/>
      <c r="EV167" s="132"/>
      <c r="FF167" s="132"/>
      <c r="FP167" s="132"/>
      <c r="FZ167" s="132"/>
      <c r="GJ167" s="132"/>
      <c r="GT167" s="132"/>
      <c r="HD167" s="132"/>
      <c r="HN167" s="132"/>
      <c r="HX167" s="132"/>
      <c r="IH167" s="132"/>
    </row>
    <row xmlns:x14ac="http://schemas.microsoft.com/office/spreadsheetml/2009/9/ac" r="168" s="3" customFormat="true" x14ac:dyDescent="0.25">
      <c r="A168" s="401"/>
      <c r="B168" s="132"/>
      <c r="L168" s="132"/>
      <c r="V168" s="132"/>
      <c r="AF168" s="132"/>
      <c r="AP168" s="132"/>
      <c r="AZ168" s="132"/>
      <c r="BA168" s="132"/>
      <c r="BJ168" s="132"/>
      <c r="BT168" s="132"/>
      <c r="CD168" s="132"/>
      <c r="CN168" s="132"/>
      <c r="CX168" s="132"/>
      <c r="DH168" s="132"/>
      <c r="DR168" s="132"/>
      <c r="EB168" s="132"/>
      <c r="EL168" s="132"/>
      <c r="EV168" s="132"/>
      <c r="FF168" s="132"/>
      <c r="FP168" s="132"/>
      <c r="FZ168" s="132"/>
      <c r="GJ168" s="132"/>
      <c r="GT168" s="132"/>
      <c r="HD168" s="132"/>
      <c r="HN168" s="132"/>
      <c r="HX168" s="132"/>
      <c r="IH168" s="132"/>
    </row>
    <row xmlns:x14ac="http://schemas.microsoft.com/office/spreadsheetml/2009/9/ac" r="169" s="3" customFormat="true" x14ac:dyDescent="0.25">
      <c r="A169" s="401"/>
      <c r="B169" s="132"/>
      <c r="L169" s="132"/>
      <c r="V169" s="132"/>
      <c r="AF169" s="132"/>
      <c r="AP169" s="132"/>
      <c r="AZ169" s="132"/>
      <c r="BA169" s="132"/>
      <c r="BJ169" s="132"/>
      <c r="BT169" s="132"/>
      <c r="CD169" s="132"/>
      <c r="CN169" s="132"/>
      <c r="CX169" s="132"/>
      <c r="DH169" s="132"/>
      <c r="DR169" s="132"/>
      <c r="EB169" s="132"/>
      <c r="EL169" s="132"/>
      <c r="EV169" s="132"/>
      <c r="FF169" s="132"/>
      <c r="FP169" s="132"/>
      <c r="FZ169" s="132"/>
      <c r="GJ169" s="132"/>
      <c r="GT169" s="132"/>
      <c r="HD169" s="132"/>
      <c r="HN169" s="132"/>
      <c r="HX169" s="132"/>
      <c r="IH169" s="132"/>
    </row>
    <row xmlns:x14ac="http://schemas.microsoft.com/office/spreadsheetml/2009/9/ac" r="170" s="3" customFormat="true" x14ac:dyDescent="0.25">
      <c r="A170" s="401"/>
      <c r="B170" s="132"/>
      <c r="L170" s="132"/>
      <c r="V170" s="132"/>
      <c r="AF170" s="132"/>
      <c r="AP170" s="132"/>
      <c r="AZ170" s="132"/>
      <c r="BA170" s="132"/>
      <c r="BJ170" s="132"/>
      <c r="BT170" s="132"/>
      <c r="CD170" s="132"/>
      <c r="CN170" s="132"/>
      <c r="CX170" s="132"/>
      <c r="DH170" s="132"/>
      <c r="DR170" s="132"/>
      <c r="EB170" s="132"/>
      <c r="EL170" s="132"/>
      <c r="EV170" s="132"/>
      <c r="FF170" s="132"/>
      <c r="FP170" s="132"/>
      <c r="FZ170" s="132"/>
      <c r="GJ170" s="132"/>
      <c r="GT170" s="132"/>
      <c r="HD170" s="132"/>
      <c r="HN170" s="132"/>
      <c r="HX170" s="132"/>
      <c r="IH170" s="132"/>
    </row>
    <row xmlns:x14ac="http://schemas.microsoft.com/office/spreadsheetml/2009/9/ac" r="171" s="3" customFormat="true" x14ac:dyDescent="0.25">
      <c r="A171" s="401"/>
      <c r="B171" s="132"/>
      <c r="L171" s="132"/>
      <c r="V171" s="132"/>
      <c r="AF171" s="132"/>
      <c r="AP171" s="132"/>
      <c r="AZ171" s="132"/>
      <c r="BA171" s="132"/>
      <c r="BJ171" s="132"/>
      <c r="BT171" s="132"/>
      <c r="CD171" s="132"/>
      <c r="CN171" s="132"/>
      <c r="CX171" s="132"/>
      <c r="DH171" s="132"/>
      <c r="DR171" s="132"/>
      <c r="EB171" s="132"/>
      <c r="EL171" s="132"/>
      <c r="EV171" s="132"/>
      <c r="FF171" s="132"/>
      <c r="FP171" s="132"/>
      <c r="FZ171" s="132"/>
      <c r="GJ171" s="132"/>
      <c r="GT171" s="132"/>
      <c r="HD171" s="132"/>
      <c r="HN171" s="132"/>
      <c r="HX171" s="132"/>
      <c r="IH171" s="132"/>
    </row>
    <row xmlns:x14ac="http://schemas.microsoft.com/office/spreadsheetml/2009/9/ac" r="172" s="3" customFormat="true" x14ac:dyDescent="0.25">
      <c r="A172" s="401"/>
      <c r="B172" s="132"/>
      <c r="L172" s="132"/>
      <c r="V172" s="132"/>
      <c r="AF172" s="132"/>
      <c r="AP172" s="132"/>
      <c r="AZ172" s="132"/>
      <c r="BA172" s="132"/>
      <c r="BJ172" s="132"/>
      <c r="BT172" s="132"/>
      <c r="CD172" s="132"/>
      <c r="CN172" s="132"/>
      <c r="CX172" s="132"/>
      <c r="DH172" s="132"/>
      <c r="DR172" s="132"/>
      <c r="EB172" s="132"/>
      <c r="EL172" s="132"/>
      <c r="EV172" s="132"/>
      <c r="FF172" s="132"/>
      <c r="FP172" s="132"/>
      <c r="FZ172" s="132"/>
      <c r="GJ172" s="132"/>
      <c r="GT172" s="132"/>
      <c r="HD172" s="132"/>
      <c r="HN172" s="132"/>
      <c r="HX172" s="132"/>
      <c r="IH172" s="132"/>
    </row>
    <row xmlns:x14ac="http://schemas.microsoft.com/office/spreadsheetml/2009/9/ac" r="173" s="3" customFormat="true" x14ac:dyDescent="0.25">
      <c r="A173" s="401"/>
      <c r="B173" s="132"/>
      <c r="L173" s="132"/>
      <c r="V173" s="132"/>
      <c r="AF173" s="132"/>
      <c r="AP173" s="132"/>
      <c r="AZ173" s="132"/>
      <c r="BA173" s="132"/>
      <c r="BJ173" s="132"/>
      <c r="BT173" s="132"/>
      <c r="CD173" s="132"/>
      <c r="CN173" s="132"/>
      <c r="CX173" s="132"/>
      <c r="DH173" s="132"/>
      <c r="DR173" s="132"/>
      <c r="EB173" s="132"/>
      <c r="EL173" s="132"/>
      <c r="EV173" s="132"/>
      <c r="FF173" s="132"/>
      <c r="FP173" s="132"/>
      <c r="FZ173" s="132"/>
      <c r="GJ173" s="132"/>
      <c r="GT173" s="132"/>
      <c r="HD173" s="132"/>
      <c r="HN173" s="132"/>
      <c r="HX173" s="132"/>
      <c r="IH173" s="132"/>
    </row>
    <row xmlns:x14ac="http://schemas.microsoft.com/office/spreadsheetml/2009/9/ac" r="174" s="3" customFormat="true" x14ac:dyDescent="0.25">
      <c r="A174" s="401"/>
      <c r="B174" s="132"/>
      <c r="L174" s="132"/>
      <c r="V174" s="132"/>
      <c r="AF174" s="132"/>
      <c r="AP174" s="132"/>
      <c r="AZ174" s="132"/>
      <c r="BA174" s="132"/>
      <c r="BJ174" s="132"/>
      <c r="BT174" s="132"/>
      <c r="CD174" s="132"/>
      <c r="CN174" s="132"/>
      <c r="CX174" s="132"/>
      <c r="DH174" s="132"/>
      <c r="DR174" s="132"/>
      <c r="EB174" s="132"/>
      <c r="EL174" s="132"/>
      <c r="EV174" s="132"/>
      <c r="FF174" s="132"/>
      <c r="FP174" s="132"/>
      <c r="FZ174" s="132"/>
      <c r="GJ174" s="132"/>
      <c r="GT174" s="132"/>
      <c r="HD174" s="132"/>
      <c r="HN174" s="132"/>
      <c r="HX174" s="132"/>
      <c r="IH174" s="132"/>
    </row>
    <row xmlns:x14ac="http://schemas.microsoft.com/office/spreadsheetml/2009/9/ac" r="175" s="3" customFormat="true" x14ac:dyDescent="0.25">
      <c r="A175" s="401"/>
      <c r="B175" s="132"/>
      <c r="L175" s="132"/>
      <c r="V175" s="132"/>
      <c r="AF175" s="132"/>
      <c r="AP175" s="132"/>
      <c r="AZ175" s="132"/>
      <c r="BA175" s="132"/>
      <c r="BJ175" s="132"/>
      <c r="BT175" s="132"/>
      <c r="CD175" s="132"/>
      <c r="CN175" s="132"/>
      <c r="CX175" s="132"/>
      <c r="DH175" s="132"/>
      <c r="DR175" s="132"/>
      <c r="EB175" s="132"/>
      <c r="EL175" s="132"/>
      <c r="EV175" s="132"/>
      <c r="FF175" s="132"/>
      <c r="FP175" s="132"/>
      <c r="FZ175" s="132"/>
      <c r="GJ175" s="132"/>
      <c r="GT175" s="132"/>
      <c r="HD175" s="132"/>
      <c r="HN175" s="132"/>
      <c r="HX175" s="132"/>
      <c r="IH175" s="132"/>
    </row>
    <row xmlns:x14ac="http://schemas.microsoft.com/office/spreadsheetml/2009/9/ac" r="176" s="3" customFormat="true" x14ac:dyDescent="0.25">
      <c r="A176" s="401"/>
      <c r="B176" s="132"/>
      <c r="L176" s="132"/>
      <c r="V176" s="132"/>
      <c r="AF176" s="132"/>
      <c r="AP176" s="132"/>
      <c r="AZ176" s="132"/>
      <c r="BA176" s="132"/>
      <c r="BJ176" s="132"/>
      <c r="BT176" s="132"/>
      <c r="CD176" s="132"/>
      <c r="CN176" s="132"/>
      <c r="CX176" s="132"/>
      <c r="DH176" s="132"/>
      <c r="DR176" s="132"/>
      <c r="EB176" s="132"/>
      <c r="EL176" s="132"/>
      <c r="EV176" s="132"/>
      <c r="FF176" s="132"/>
      <c r="FP176" s="132"/>
      <c r="FZ176" s="132"/>
      <c r="GJ176" s="132"/>
      <c r="GT176" s="132"/>
      <c r="HD176" s="132"/>
      <c r="HN176" s="132"/>
      <c r="HX176" s="132"/>
      <c r="IH176" s="132"/>
    </row>
    <row xmlns:x14ac="http://schemas.microsoft.com/office/spreadsheetml/2009/9/ac" r="177" s="3" customFormat="true" x14ac:dyDescent="0.25">
      <c r="A177" s="401"/>
      <c r="B177" s="132"/>
      <c r="L177" s="132"/>
      <c r="V177" s="132"/>
      <c r="AF177" s="132"/>
      <c r="AP177" s="132"/>
      <c r="AZ177" s="132"/>
      <c r="BA177" s="132"/>
      <c r="BJ177" s="132"/>
      <c r="BT177" s="132"/>
      <c r="CD177" s="132"/>
      <c r="CN177" s="132"/>
      <c r="CX177" s="132"/>
      <c r="DH177" s="132"/>
      <c r="DR177" s="132"/>
      <c r="EB177" s="132"/>
      <c r="EL177" s="132"/>
      <c r="EV177" s="132"/>
      <c r="FF177" s="132"/>
      <c r="FP177" s="132"/>
      <c r="FZ177" s="132"/>
      <c r="GJ177" s="132"/>
      <c r="GT177" s="132"/>
      <c r="HD177" s="132"/>
      <c r="HN177" s="132"/>
      <c r="HX177" s="132"/>
      <c r="IH177" s="132"/>
    </row>
    <row xmlns:x14ac="http://schemas.microsoft.com/office/spreadsheetml/2009/9/ac" r="178" s="3" customFormat="true" x14ac:dyDescent="0.25">
      <c r="A178" s="401"/>
      <c r="B178" s="132"/>
      <c r="L178" s="132"/>
      <c r="V178" s="132"/>
      <c r="AF178" s="132"/>
      <c r="AP178" s="132"/>
      <c r="AZ178" s="132"/>
      <c r="BA178" s="132"/>
      <c r="BJ178" s="132"/>
      <c r="BT178" s="132"/>
      <c r="CD178" s="132"/>
      <c r="CN178" s="132"/>
      <c r="CX178" s="132"/>
      <c r="DH178" s="132"/>
      <c r="DR178" s="132"/>
      <c r="EB178" s="132"/>
      <c r="EL178" s="132"/>
      <c r="EV178" s="132"/>
      <c r="FF178" s="132"/>
      <c r="FP178" s="132"/>
      <c r="FZ178" s="132"/>
      <c r="GJ178" s="132"/>
      <c r="GT178" s="132"/>
      <c r="HD178" s="132"/>
      <c r="HN178" s="132"/>
      <c r="HX178" s="132"/>
      <c r="IH178" s="132"/>
    </row>
    <row xmlns:x14ac="http://schemas.microsoft.com/office/spreadsheetml/2009/9/ac" r="179" s="3" customFormat="true" x14ac:dyDescent="0.25">
      <c r="A179" s="401"/>
      <c r="B179" s="132"/>
      <c r="L179" s="132"/>
      <c r="V179" s="132"/>
      <c r="AF179" s="132"/>
      <c r="AP179" s="132"/>
      <c r="AZ179" s="132"/>
      <c r="BA179" s="132"/>
      <c r="BJ179" s="132"/>
      <c r="BT179" s="132"/>
      <c r="CD179" s="132"/>
      <c r="CN179" s="132"/>
      <c r="CX179" s="132"/>
      <c r="DH179" s="132"/>
      <c r="DR179" s="132"/>
      <c r="EB179" s="132"/>
      <c r="EL179" s="132"/>
      <c r="EV179" s="132"/>
      <c r="FF179" s="132"/>
      <c r="FP179" s="132"/>
      <c r="FZ179" s="132"/>
      <c r="GJ179" s="132"/>
      <c r="GT179" s="132"/>
      <c r="HD179" s="132"/>
      <c r="HN179" s="132"/>
      <c r="HX179" s="132"/>
      <c r="IH179" s="132"/>
    </row>
    <row xmlns:x14ac="http://schemas.microsoft.com/office/spreadsheetml/2009/9/ac" r="180" s="3" customFormat="true" x14ac:dyDescent="0.25">
      <c r="A180" s="401"/>
      <c r="B180" s="132"/>
      <c r="L180" s="132"/>
      <c r="V180" s="132"/>
      <c r="AF180" s="132"/>
      <c r="AP180" s="132"/>
      <c r="AZ180" s="132"/>
      <c r="BA180" s="132"/>
      <c r="BJ180" s="132"/>
      <c r="BT180" s="132"/>
      <c r="CD180" s="132"/>
      <c r="CN180" s="132"/>
      <c r="CX180" s="132"/>
      <c r="DH180" s="132"/>
      <c r="DR180" s="132"/>
      <c r="EB180" s="132"/>
      <c r="EL180" s="132"/>
      <c r="EV180" s="132"/>
      <c r="FF180" s="132"/>
      <c r="FP180" s="132"/>
      <c r="FZ180" s="132"/>
      <c r="GJ180" s="132"/>
      <c r="GT180" s="132"/>
      <c r="HD180" s="132"/>
      <c r="HN180" s="132"/>
      <c r="HX180" s="132"/>
      <c r="IH180" s="132"/>
    </row>
    <row xmlns:x14ac="http://schemas.microsoft.com/office/spreadsheetml/2009/9/ac" r="181" s="3" customFormat="true" x14ac:dyDescent="0.25">
      <c r="A181" s="401"/>
      <c r="B181" s="132"/>
      <c r="L181" s="132"/>
      <c r="V181" s="132"/>
      <c r="AF181" s="132"/>
      <c r="AP181" s="132"/>
      <c r="AZ181" s="132"/>
      <c r="BA181" s="132"/>
      <c r="BJ181" s="132"/>
      <c r="BT181" s="132"/>
      <c r="CD181" s="132"/>
      <c r="CN181" s="132"/>
      <c r="CX181" s="132"/>
      <c r="DH181" s="132"/>
      <c r="DR181" s="132"/>
      <c r="EB181" s="132"/>
      <c r="EL181" s="132"/>
      <c r="EV181" s="132"/>
      <c r="FF181" s="132"/>
      <c r="FP181" s="132"/>
      <c r="FZ181" s="132"/>
      <c r="GJ181" s="132"/>
      <c r="GT181" s="132"/>
      <c r="HD181" s="132"/>
      <c r="HN181" s="132"/>
      <c r="HX181" s="132"/>
      <c r="IH181" s="132"/>
    </row>
    <row xmlns:x14ac="http://schemas.microsoft.com/office/spreadsheetml/2009/9/ac" r="182" s="3" customFormat="true" x14ac:dyDescent="0.25">
      <c r="A182" s="401"/>
      <c r="B182" s="132"/>
      <c r="L182" s="132"/>
      <c r="V182" s="132"/>
      <c r="AF182" s="132"/>
      <c r="AP182" s="132"/>
      <c r="AZ182" s="132"/>
      <c r="BA182" s="132"/>
      <c r="BJ182" s="132"/>
      <c r="BT182" s="132"/>
      <c r="CD182" s="132"/>
      <c r="CN182" s="132"/>
      <c r="CX182" s="132"/>
      <c r="DH182" s="132"/>
      <c r="DR182" s="132"/>
      <c r="EB182" s="132"/>
      <c r="EL182" s="132"/>
      <c r="EV182" s="132"/>
      <c r="FF182" s="132"/>
      <c r="FP182" s="132"/>
      <c r="FZ182" s="132"/>
      <c r="GJ182" s="132"/>
      <c r="GT182" s="132"/>
      <c r="HD182" s="132"/>
      <c r="HN182" s="132"/>
      <c r="HX182" s="132"/>
      <c r="IH182" s="132"/>
    </row>
    <row xmlns:x14ac="http://schemas.microsoft.com/office/spreadsheetml/2009/9/ac" r="183" s="3" customFormat="true" x14ac:dyDescent="0.25">
      <c r="A183" s="401"/>
      <c r="B183" s="132"/>
      <c r="L183" s="132"/>
      <c r="V183" s="132"/>
      <c r="AF183" s="132"/>
      <c r="AP183" s="132"/>
      <c r="AZ183" s="132"/>
      <c r="BA183" s="132"/>
      <c r="BJ183" s="132"/>
      <c r="BT183" s="132"/>
      <c r="CD183" s="132"/>
      <c r="CN183" s="132"/>
      <c r="CX183" s="132"/>
      <c r="DH183" s="132"/>
      <c r="DR183" s="132"/>
      <c r="EB183" s="132"/>
      <c r="EL183" s="132"/>
      <c r="EV183" s="132"/>
      <c r="FF183" s="132"/>
      <c r="FP183" s="132"/>
      <c r="FZ183" s="132"/>
      <c r="GJ183" s="132"/>
      <c r="GT183" s="132"/>
      <c r="HD183" s="132"/>
      <c r="HN183" s="132"/>
      <c r="HX183" s="132"/>
      <c r="IH183" s="132"/>
    </row>
    <row xmlns:x14ac="http://schemas.microsoft.com/office/spreadsheetml/2009/9/ac" r="184" s="3" customFormat="true" x14ac:dyDescent="0.25">
      <c r="A184" s="401"/>
      <c r="B184" s="132"/>
      <c r="L184" s="132"/>
      <c r="V184" s="132"/>
      <c r="AF184" s="132"/>
      <c r="AP184" s="132"/>
      <c r="AZ184" s="132"/>
      <c r="BA184" s="132"/>
      <c r="BJ184" s="132"/>
      <c r="BT184" s="132"/>
      <c r="CD184" s="132"/>
      <c r="CN184" s="132"/>
      <c r="CX184" s="132"/>
      <c r="DH184" s="132"/>
      <c r="DR184" s="132"/>
      <c r="EB184" s="132"/>
      <c r="EL184" s="132"/>
      <c r="EV184" s="132"/>
      <c r="FF184" s="132"/>
      <c r="FP184" s="132"/>
      <c r="FZ184" s="132"/>
      <c r="GJ184" s="132"/>
      <c r="GT184" s="132"/>
      <c r="HD184" s="132"/>
      <c r="HN184" s="132"/>
      <c r="HX184" s="132"/>
      <c r="IH184" s="132"/>
    </row>
    <row xmlns:x14ac="http://schemas.microsoft.com/office/spreadsheetml/2009/9/ac" r="185" s="3" customFormat="true" x14ac:dyDescent="0.25">
      <c r="A185" s="401"/>
      <c r="B185" s="132"/>
      <c r="L185" s="132"/>
      <c r="V185" s="132"/>
      <c r="AF185" s="132"/>
      <c r="AP185" s="132"/>
      <c r="AZ185" s="132"/>
      <c r="BA185" s="132"/>
      <c r="BJ185" s="132"/>
      <c r="BT185" s="132"/>
      <c r="CD185" s="132"/>
      <c r="CN185" s="132"/>
      <c r="CX185" s="132"/>
      <c r="DH185" s="132"/>
      <c r="DR185" s="132"/>
      <c r="EB185" s="132"/>
      <c r="EL185" s="132"/>
      <c r="EV185" s="132"/>
      <c r="FF185" s="132"/>
      <c r="FP185" s="132"/>
      <c r="FZ185" s="132"/>
      <c r="GJ185" s="132"/>
      <c r="GT185" s="132"/>
      <c r="HD185" s="132"/>
      <c r="HN185" s="132"/>
      <c r="HX185" s="132"/>
      <c r="IH185" s="132"/>
    </row>
    <row xmlns:x14ac="http://schemas.microsoft.com/office/spreadsheetml/2009/9/ac" r="186" s="3" customFormat="true" x14ac:dyDescent="0.25">
      <c r="A186" s="401"/>
      <c r="B186" s="132"/>
      <c r="L186" s="132"/>
      <c r="V186" s="132"/>
      <c r="AF186" s="132"/>
      <c r="AP186" s="132"/>
      <c r="AZ186" s="132"/>
      <c r="BA186" s="132"/>
      <c r="BJ186" s="132"/>
      <c r="BT186" s="132"/>
      <c r="CD186" s="132"/>
      <c r="CN186" s="132"/>
      <c r="CX186" s="132"/>
      <c r="DH186" s="132"/>
      <c r="DR186" s="132"/>
      <c r="EB186" s="132"/>
      <c r="EL186" s="132"/>
      <c r="EV186" s="132"/>
      <c r="FF186" s="132"/>
      <c r="FP186" s="132"/>
      <c r="FZ186" s="132"/>
      <c r="GJ186" s="132"/>
      <c r="GT186" s="132"/>
      <c r="HD186" s="132"/>
      <c r="HN186" s="132"/>
      <c r="HX186" s="132"/>
      <c r="IH186" s="132"/>
    </row>
    <row xmlns:x14ac="http://schemas.microsoft.com/office/spreadsheetml/2009/9/ac" r="187" s="3" customFormat="true" x14ac:dyDescent="0.25">
      <c r="A187" s="401"/>
      <c r="B187" s="132"/>
      <c r="L187" s="132"/>
      <c r="V187" s="132"/>
      <c r="AF187" s="132"/>
      <c r="AP187" s="132"/>
      <c r="AZ187" s="132"/>
      <c r="BA187" s="132"/>
      <c r="BJ187" s="132"/>
      <c r="BT187" s="132"/>
      <c r="CD187" s="132"/>
      <c r="CN187" s="132"/>
      <c r="CX187" s="132"/>
      <c r="DH187" s="132"/>
      <c r="DR187" s="132"/>
      <c r="EB187" s="132"/>
      <c r="EL187" s="132"/>
      <c r="EV187" s="132"/>
      <c r="FF187" s="132"/>
      <c r="FP187" s="132"/>
      <c r="FZ187" s="132"/>
      <c r="GJ187" s="132"/>
      <c r="GT187" s="132"/>
      <c r="HD187" s="132"/>
      <c r="HN187" s="132"/>
      <c r="HX187" s="132"/>
      <c r="IH187" s="132"/>
    </row>
    <row xmlns:x14ac="http://schemas.microsoft.com/office/spreadsheetml/2009/9/ac" r="188" s="3" customFormat="true" x14ac:dyDescent="0.25">
      <c r="A188" s="401"/>
      <c r="B188" s="132"/>
      <c r="L188" s="132"/>
      <c r="V188" s="132"/>
      <c r="AF188" s="132"/>
      <c r="AP188" s="132"/>
      <c r="AZ188" s="132"/>
      <c r="BA188" s="132"/>
      <c r="BJ188" s="132"/>
      <c r="BT188" s="132"/>
      <c r="CD188" s="132"/>
      <c r="CN188" s="132"/>
      <c r="CX188" s="132"/>
      <c r="DH188" s="132"/>
      <c r="DR188" s="132"/>
      <c r="EB188" s="132"/>
      <c r="EL188" s="132"/>
      <c r="EV188" s="132"/>
      <c r="FF188" s="132"/>
      <c r="FP188" s="132"/>
      <c r="FZ188" s="132"/>
      <c r="GJ188" s="132"/>
      <c r="GT188" s="132"/>
      <c r="HD188" s="132"/>
      <c r="HN188" s="132"/>
      <c r="HX188" s="132"/>
      <c r="IH188" s="132"/>
    </row>
    <row xmlns:x14ac="http://schemas.microsoft.com/office/spreadsheetml/2009/9/ac" r="189" s="3" customFormat="true" x14ac:dyDescent="0.25">
      <c r="A189" s="401"/>
      <c r="B189" s="132"/>
      <c r="L189" s="132"/>
      <c r="V189" s="132"/>
      <c r="AF189" s="132"/>
      <c r="AP189" s="132"/>
      <c r="AZ189" s="132"/>
      <c r="BA189" s="132"/>
      <c r="BJ189" s="132"/>
      <c r="BT189" s="132"/>
      <c r="CD189" s="132"/>
      <c r="CN189" s="132"/>
      <c r="CX189" s="132"/>
      <c r="DH189" s="132"/>
      <c r="DR189" s="132"/>
      <c r="EB189" s="132"/>
      <c r="EL189" s="132"/>
      <c r="EV189" s="132"/>
      <c r="FF189" s="132"/>
      <c r="FP189" s="132"/>
      <c r="FZ189" s="132"/>
      <c r="GJ189" s="132"/>
      <c r="GT189" s="132"/>
      <c r="HD189" s="132"/>
      <c r="HN189" s="132"/>
      <c r="HX189" s="132"/>
      <c r="IH189" s="132"/>
    </row>
    <row xmlns:x14ac="http://schemas.microsoft.com/office/spreadsheetml/2009/9/ac" r="190" s="3" customFormat="true" x14ac:dyDescent="0.25">
      <c r="A190" s="401"/>
      <c r="B190" s="132"/>
      <c r="L190" s="132"/>
      <c r="V190" s="132"/>
      <c r="AF190" s="132"/>
      <c r="AP190" s="132"/>
      <c r="AZ190" s="132"/>
      <c r="BA190" s="132"/>
      <c r="BJ190" s="132"/>
      <c r="BT190" s="132"/>
      <c r="CD190" s="132"/>
      <c r="CN190" s="132"/>
      <c r="CX190" s="132"/>
      <c r="DH190" s="132"/>
      <c r="DR190" s="132"/>
      <c r="EB190" s="132"/>
      <c r="EL190" s="132"/>
      <c r="EV190" s="132"/>
      <c r="FF190" s="132"/>
      <c r="FP190" s="132"/>
      <c r="FZ190" s="132"/>
      <c r="GJ190" s="132"/>
      <c r="GT190" s="132"/>
      <c r="HD190" s="132"/>
      <c r="HN190" s="132"/>
      <c r="HX190" s="132"/>
      <c r="IH190" s="132"/>
    </row>
    <row xmlns:x14ac="http://schemas.microsoft.com/office/spreadsheetml/2009/9/ac" r="191" s="3" customFormat="true" x14ac:dyDescent="0.25">
      <c r="A191" s="401"/>
      <c r="B191" s="132"/>
      <c r="L191" s="132"/>
      <c r="V191" s="132"/>
      <c r="AF191" s="132"/>
      <c r="AP191" s="132"/>
      <c r="AZ191" s="132"/>
      <c r="BA191" s="132"/>
      <c r="BJ191" s="132"/>
      <c r="BT191" s="132"/>
      <c r="CD191" s="132"/>
      <c r="CN191" s="132"/>
      <c r="CX191" s="132"/>
      <c r="DH191" s="132"/>
      <c r="DR191" s="132"/>
      <c r="EB191" s="132"/>
      <c r="EL191" s="132"/>
      <c r="EV191" s="132"/>
      <c r="FF191" s="132"/>
      <c r="FP191" s="132"/>
      <c r="FZ191" s="132"/>
      <c r="GJ191" s="132"/>
      <c r="GT191" s="132"/>
      <c r="HD191" s="132"/>
      <c r="HN191" s="132"/>
      <c r="HX191" s="132"/>
      <c r="IH191" s="132"/>
    </row>
    <row xmlns:x14ac="http://schemas.microsoft.com/office/spreadsheetml/2009/9/ac" r="192" s="3" customFormat="true" x14ac:dyDescent="0.25">
      <c r="A192" s="401"/>
      <c r="B192" s="132"/>
      <c r="L192" s="132"/>
      <c r="V192" s="132"/>
      <c r="AF192" s="132"/>
      <c r="AP192" s="132"/>
      <c r="AZ192" s="132"/>
      <c r="BA192" s="132"/>
      <c r="BJ192" s="132"/>
      <c r="BT192" s="132"/>
      <c r="CD192" s="132"/>
      <c r="CN192" s="132"/>
      <c r="CX192" s="132"/>
      <c r="DH192" s="132"/>
      <c r="DR192" s="132"/>
      <c r="EB192" s="132"/>
      <c r="EL192" s="132"/>
      <c r="EV192" s="132"/>
      <c r="FF192" s="132"/>
      <c r="FP192" s="132"/>
      <c r="FZ192" s="132"/>
      <c r="GJ192" s="132"/>
      <c r="GT192" s="132"/>
      <c r="HD192" s="132"/>
      <c r="HN192" s="132"/>
      <c r="HX192" s="132"/>
      <c r="IH192" s="132"/>
    </row>
    <row xmlns:x14ac="http://schemas.microsoft.com/office/spreadsheetml/2009/9/ac" r="193" s="3" customFormat="true" x14ac:dyDescent="0.25">
      <c r="A193" s="401"/>
      <c r="B193" s="132"/>
      <c r="L193" s="132"/>
      <c r="V193" s="132"/>
      <c r="AF193" s="132"/>
      <c r="AP193" s="132"/>
      <c r="AZ193" s="132"/>
      <c r="BA193" s="132"/>
      <c r="BJ193" s="132"/>
      <c r="BT193" s="132"/>
      <c r="CD193" s="132"/>
      <c r="CN193" s="132"/>
      <c r="CX193" s="132"/>
      <c r="DH193" s="132"/>
      <c r="DR193" s="132"/>
      <c r="EB193" s="132"/>
      <c r="EL193" s="132"/>
      <c r="EV193" s="132"/>
      <c r="FF193" s="132"/>
      <c r="FP193" s="132"/>
      <c r="FZ193" s="132"/>
      <c r="GJ193" s="132"/>
      <c r="GT193" s="132"/>
      <c r="HD193" s="132"/>
      <c r="HN193" s="132"/>
      <c r="HX193" s="132"/>
      <c r="IH193" s="132"/>
    </row>
    <row xmlns:x14ac="http://schemas.microsoft.com/office/spreadsheetml/2009/9/ac" r="194" s="3" customFormat="true" x14ac:dyDescent="0.25">
      <c r="A194" s="401"/>
      <c r="B194" s="132"/>
      <c r="L194" s="132"/>
      <c r="V194" s="132"/>
      <c r="AF194" s="132"/>
      <c r="AP194" s="132"/>
      <c r="AZ194" s="132"/>
      <c r="BA194" s="132"/>
      <c r="BJ194" s="132"/>
      <c r="BT194" s="132"/>
      <c r="CD194" s="132"/>
      <c r="CN194" s="132"/>
      <c r="CX194" s="132"/>
      <c r="DH194" s="132"/>
      <c r="DR194" s="132"/>
      <c r="EB194" s="132"/>
      <c r="EL194" s="132"/>
      <c r="EV194" s="132"/>
      <c r="FF194" s="132"/>
      <c r="FP194" s="132"/>
      <c r="FZ194" s="132"/>
      <c r="GJ194" s="132"/>
      <c r="GT194" s="132"/>
      <c r="HD194" s="132"/>
      <c r="HN194" s="132"/>
      <c r="HX194" s="132"/>
      <c r="IH194" s="132"/>
    </row>
    <row xmlns:x14ac="http://schemas.microsoft.com/office/spreadsheetml/2009/9/ac" r="195" s="3" customFormat="true" x14ac:dyDescent="0.25">
      <c r="A195" s="401"/>
      <c r="B195" s="132"/>
      <c r="L195" s="132"/>
      <c r="V195" s="132"/>
      <c r="AF195" s="132"/>
      <c r="AP195" s="132"/>
      <c r="AZ195" s="132"/>
      <c r="BA195" s="132"/>
      <c r="BJ195" s="132"/>
      <c r="BT195" s="132"/>
      <c r="CD195" s="132"/>
      <c r="CN195" s="132"/>
      <c r="CX195" s="132"/>
      <c r="DH195" s="132"/>
      <c r="DR195" s="132"/>
      <c r="EB195" s="132"/>
      <c r="EL195" s="132"/>
      <c r="EV195" s="132"/>
      <c r="FF195" s="132"/>
      <c r="FP195" s="132"/>
      <c r="FZ195" s="132"/>
      <c r="GJ195" s="132"/>
      <c r="GT195" s="132"/>
      <c r="HD195" s="132"/>
      <c r="HN195" s="132"/>
      <c r="HX195" s="132"/>
      <c r="IH195" s="132"/>
    </row>
    <row xmlns:x14ac="http://schemas.microsoft.com/office/spreadsheetml/2009/9/ac" r="196" s="3" customFormat="true" x14ac:dyDescent="0.25">
      <c r="A196" s="401"/>
      <c r="B196" s="132"/>
      <c r="L196" s="132"/>
      <c r="V196" s="132"/>
      <c r="AF196" s="132"/>
      <c r="AP196" s="132"/>
      <c r="AZ196" s="132"/>
      <c r="BA196" s="132"/>
      <c r="BJ196" s="132"/>
      <c r="BT196" s="132"/>
      <c r="CD196" s="132"/>
      <c r="CN196" s="132"/>
      <c r="CX196" s="132"/>
      <c r="DH196" s="132"/>
      <c r="DR196" s="132"/>
      <c r="EB196" s="132"/>
      <c r="EL196" s="132"/>
      <c r="EV196" s="132"/>
      <c r="FF196" s="132"/>
      <c r="FP196" s="132"/>
      <c r="FZ196" s="132"/>
      <c r="GJ196" s="132"/>
      <c r="GT196" s="132"/>
      <c r="HD196" s="132"/>
      <c r="HN196" s="132"/>
      <c r="HX196" s="132"/>
      <c r="IH196" s="132"/>
    </row>
    <row xmlns:x14ac="http://schemas.microsoft.com/office/spreadsheetml/2009/9/ac" r="197" s="3" customFormat="true" x14ac:dyDescent="0.25">
      <c r="A197" s="401"/>
      <c r="B197" s="132"/>
      <c r="L197" s="132"/>
      <c r="V197" s="132"/>
      <c r="AF197" s="132"/>
      <c r="AP197" s="132"/>
      <c r="AZ197" s="132"/>
      <c r="BA197" s="132"/>
      <c r="BJ197" s="132"/>
      <c r="BT197" s="132"/>
      <c r="CD197" s="132"/>
      <c r="CN197" s="132"/>
      <c r="CX197" s="132"/>
      <c r="DH197" s="132"/>
      <c r="DR197" s="132"/>
      <c r="EB197" s="132"/>
      <c r="EL197" s="132"/>
      <c r="EV197" s="132"/>
      <c r="FF197" s="132"/>
      <c r="FP197" s="132"/>
      <c r="FZ197" s="132"/>
      <c r="GJ197" s="132"/>
      <c r="GT197" s="132"/>
      <c r="HD197" s="132"/>
      <c r="HN197" s="132"/>
      <c r="HX197" s="132"/>
      <c r="IH197" s="132"/>
    </row>
    <row xmlns:x14ac="http://schemas.microsoft.com/office/spreadsheetml/2009/9/ac" r="198" s="3" customFormat="true" x14ac:dyDescent="0.25">
      <c r="A198" s="401"/>
      <c r="B198" s="132"/>
      <c r="L198" s="132"/>
      <c r="V198" s="132"/>
      <c r="AF198" s="132"/>
      <c r="AP198" s="132"/>
      <c r="AZ198" s="132"/>
      <c r="BA198" s="132"/>
      <c r="BJ198" s="132"/>
      <c r="BT198" s="132"/>
      <c r="CD198" s="132"/>
      <c r="CN198" s="132"/>
      <c r="CX198" s="132"/>
      <c r="DH198" s="132"/>
      <c r="DR198" s="132"/>
      <c r="EB198" s="132"/>
      <c r="EL198" s="132"/>
      <c r="EV198" s="132"/>
      <c r="FF198" s="132"/>
      <c r="FP198" s="132"/>
      <c r="FZ198" s="132"/>
      <c r="GJ198" s="132"/>
      <c r="GT198" s="132"/>
      <c r="HD198" s="132"/>
      <c r="HN198" s="132"/>
      <c r="HX198" s="132"/>
      <c r="IH198" s="132"/>
    </row>
    <row xmlns:x14ac="http://schemas.microsoft.com/office/spreadsheetml/2009/9/ac" r="199" s="3" customFormat="true" x14ac:dyDescent="0.25">
      <c r="A199" s="401"/>
      <c r="B199" s="132"/>
      <c r="L199" s="132"/>
      <c r="V199" s="132"/>
      <c r="AF199" s="132"/>
      <c r="AP199" s="132"/>
      <c r="AZ199" s="132"/>
      <c r="BA199" s="132"/>
      <c r="BJ199" s="132"/>
      <c r="BT199" s="132"/>
      <c r="CD199" s="132"/>
      <c r="CN199" s="132"/>
      <c r="CX199" s="132"/>
      <c r="DH199" s="132"/>
      <c r="DR199" s="132"/>
      <c r="EB199" s="132"/>
      <c r="EL199" s="132"/>
      <c r="EV199" s="132"/>
      <c r="FF199" s="132"/>
      <c r="FP199" s="132"/>
      <c r="FZ199" s="132"/>
      <c r="GJ199" s="132"/>
      <c r="GT199" s="132"/>
      <c r="HD199" s="132"/>
      <c r="HN199" s="132"/>
      <c r="HX199" s="132"/>
      <c r="IH199" s="132"/>
    </row>
    <row xmlns:x14ac="http://schemas.microsoft.com/office/spreadsheetml/2009/9/ac" r="200" s="3" customFormat="true" x14ac:dyDescent="0.25">
      <c r="A200" s="401"/>
      <c r="B200" s="132"/>
      <c r="L200" s="132"/>
      <c r="V200" s="132"/>
      <c r="AF200" s="132"/>
      <c r="AP200" s="132"/>
      <c r="AZ200" s="132"/>
      <c r="BA200" s="132"/>
      <c r="BJ200" s="132"/>
      <c r="BT200" s="132"/>
      <c r="CD200" s="132"/>
      <c r="CN200" s="132"/>
      <c r="CX200" s="132"/>
      <c r="DH200" s="132"/>
      <c r="DR200" s="132"/>
      <c r="EB200" s="132"/>
      <c r="EL200" s="132"/>
      <c r="EV200" s="132"/>
      <c r="FF200" s="132"/>
      <c r="FP200" s="132"/>
      <c r="FZ200" s="132"/>
      <c r="GJ200" s="132"/>
      <c r="GT200" s="132"/>
      <c r="HD200" s="132"/>
      <c r="HN200" s="132"/>
      <c r="HX200" s="132"/>
      <c r="IH200" s="132"/>
    </row>
    <row xmlns:x14ac="http://schemas.microsoft.com/office/spreadsheetml/2009/9/ac" r="201" s="3" customFormat="true" x14ac:dyDescent="0.25">
      <c r="A201" s="401"/>
      <c r="B201" s="132"/>
      <c r="L201" s="132"/>
      <c r="V201" s="132"/>
      <c r="AF201" s="132"/>
      <c r="AP201" s="132"/>
      <c r="AZ201" s="132"/>
      <c r="BA201" s="132"/>
      <c r="BJ201" s="132"/>
      <c r="BT201" s="132"/>
      <c r="CD201" s="132"/>
      <c r="CN201" s="132"/>
      <c r="CX201" s="132"/>
      <c r="DH201" s="132"/>
      <c r="DR201" s="132"/>
      <c r="EB201" s="132"/>
      <c r="EL201" s="132"/>
      <c r="EV201" s="132"/>
      <c r="FF201" s="132"/>
      <c r="FP201" s="132"/>
      <c r="FZ201" s="132"/>
      <c r="GJ201" s="132"/>
      <c r="GT201" s="132"/>
      <c r="HD201" s="132"/>
      <c r="HN201" s="132"/>
      <c r="HX201" s="132"/>
      <c r="IH201" s="132"/>
    </row>
    <row xmlns:x14ac="http://schemas.microsoft.com/office/spreadsheetml/2009/9/ac" r="202" s="3" customFormat="true" x14ac:dyDescent="0.25">
      <c r="A202" s="401"/>
      <c r="B202" s="132"/>
      <c r="L202" s="132"/>
      <c r="V202" s="132"/>
      <c r="AF202" s="132"/>
      <c r="AP202" s="132"/>
      <c r="AZ202" s="132"/>
      <c r="BA202" s="132"/>
      <c r="BJ202" s="132"/>
      <c r="BT202" s="132"/>
      <c r="CD202" s="132"/>
      <c r="CN202" s="132"/>
      <c r="CX202" s="132"/>
      <c r="DH202" s="132"/>
      <c r="DR202" s="132"/>
      <c r="EB202" s="132"/>
      <c r="EL202" s="132"/>
      <c r="EV202" s="132"/>
      <c r="FF202" s="132"/>
      <c r="FP202" s="132"/>
      <c r="FZ202" s="132"/>
      <c r="GJ202" s="132"/>
      <c r="GT202" s="132"/>
      <c r="HD202" s="132"/>
      <c r="HN202" s="132"/>
      <c r="HX202" s="132"/>
      <c r="IH202" s="132"/>
    </row>
    <row xmlns:x14ac="http://schemas.microsoft.com/office/spreadsheetml/2009/9/ac" r="203" s="3" customFormat="true" x14ac:dyDescent="0.25">
      <c r="A203" s="401"/>
      <c r="B203" s="132"/>
      <c r="L203" s="132"/>
      <c r="V203" s="132"/>
      <c r="AF203" s="132"/>
      <c r="AP203" s="132"/>
      <c r="AZ203" s="132"/>
      <c r="BA203" s="132"/>
      <c r="BJ203" s="132"/>
      <c r="BT203" s="132"/>
      <c r="CD203" s="132"/>
      <c r="CN203" s="132"/>
      <c r="CX203" s="132"/>
      <c r="DH203" s="132"/>
      <c r="DR203" s="132"/>
      <c r="EB203" s="132"/>
      <c r="EL203" s="132"/>
      <c r="EV203" s="132"/>
      <c r="FF203" s="132"/>
      <c r="FP203" s="132"/>
      <c r="FZ203" s="132"/>
      <c r="GJ203" s="132"/>
      <c r="GT203" s="132"/>
      <c r="HD203" s="132"/>
      <c r="HN203" s="132"/>
      <c r="HX203" s="132"/>
      <c r="IH203" s="132"/>
    </row>
    <row xmlns:x14ac="http://schemas.microsoft.com/office/spreadsheetml/2009/9/ac" r="204" s="3" customFormat="true" x14ac:dyDescent="0.25">
      <c r="A204" s="401"/>
      <c r="B204" s="132"/>
      <c r="L204" s="132"/>
      <c r="V204" s="132"/>
      <c r="AF204" s="132"/>
      <c r="AP204" s="132"/>
      <c r="AZ204" s="132"/>
      <c r="BA204" s="132"/>
      <c r="BJ204" s="132"/>
      <c r="BT204" s="132"/>
      <c r="CD204" s="132"/>
      <c r="CN204" s="132"/>
      <c r="CX204" s="132"/>
      <c r="DH204" s="132"/>
      <c r="DR204" s="132"/>
      <c r="EB204" s="132"/>
      <c r="EL204" s="132"/>
      <c r="EV204" s="132"/>
      <c r="FF204" s="132"/>
      <c r="FP204" s="132"/>
      <c r="FZ204" s="132"/>
      <c r="GJ204" s="132"/>
      <c r="GT204" s="132"/>
      <c r="HD204" s="132"/>
      <c r="HN204" s="132"/>
      <c r="HX204" s="132"/>
      <c r="IH204" s="132"/>
    </row>
    <row xmlns:x14ac="http://schemas.microsoft.com/office/spreadsheetml/2009/9/ac" r="205" s="3" customFormat="true" x14ac:dyDescent="0.25">
      <c r="A205" s="401"/>
      <c r="B205" s="132"/>
      <c r="L205" s="132"/>
      <c r="V205" s="132"/>
      <c r="AF205" s="132"/>
      <c r="AP205" s="132"/>
      <c r="AZ205" s="132"/>
      <c r="BA205" s="132"/>
      <c r="BJ205" s="132"/>
      <c r="BT205" s="132"/>
      <c r="CD205" s="132"/>
      <c r="CN205" s="132"/>
      <c r="CX205" s="132"/>
      <c r="DH205" s="132"/>
      <c r="DR205" s="132"/>
      <c r="EB205" s="132"/>
      <c r="EL205" s="132"/>
      <c r="EV205" s="132"/>
      <c r="FF205" s="132"/>
      <c r="FP205" s="132"/>
      <c r="FZ205" s="132"/>
      <c r="GJ205" s="132"/>
      <c r="GT205" s="132"/>
      <c r="HD205" s="132"/>
      <c r="HN205" s="132"/>
      <c r="HX205" s="132"/>
      <c r="IH205" s="132"/>
    </row>
    <row xmlns:x14ac="http://schemas.microsoft.com/office/spreadsheetml/2009/9/ac" r="206" s="3" customFormat="true" x14ac:dyDescent="0.25">
      <c r="A206" s="401"/>
      <c r="B206" s="132"/>
      <c r="L206" s="132"/>
      <c r="V206" s="132"/>
      <c r="AF206" s="132"/>
      <c r="AP206" s="132"/>
      <c r="AZ206" s="132"/>
      <c r="BA206" s="132"/>
      <c r="BJ206" s="132"/>
      <c r="BT206" s="132"/>
      <c r="CD206" s="132"/>
      <c r="CN206" s="132"/>
      <c r="CX206" s="132"/>
      <c r="DH206" s="132"/>
      <c r="DR206" s="132"/>
      <c r="EB206" s="132"/>
      <c r="EL206" s="132"/>
      <c r="EV206" s="132"/>
      <c r="FF206" s="132"/>
      <c r="FP206" s="132"/>
      <c r="FZ206" s="132"/>
      <c r="GJ206" s="132"/>
      <c r="GT206" s="132"/>
      <c r="HD206" s="132"/>
      <c r="HN206" s="132"/>
      <c r="HX206" s="132"/>
      <c r="IH206" s="132"/>
    </row>
    <row xmlns:x14ac="http://schemas.microsoft.com/office/spreadsheetml/2009/9/ac" r="207" s="3" customFormat="true" x14ac:dyDescent="0.25">
      <c r="A207" s="401"/>
      <c r="B207" s="132"/>
      <c r="L207" s="132"/>
      <c r="V207" s="132"/>
      <c r="AF207" s="132"/>
      <c r="AP207" s="132"/>
      <c r="AZ207" s="132"/>
      <c r="BA207" s="132"/>
      <c r="BJ207" s="132"/>
      <c r="BT207" s="132"/>
      <c r="CD207" s="132"/>
      <c r="CN207" s="132"/>
      <c r="CX207" s="132"/>
      <c r="DH207" s="132"/>
      <c r="DR207" s="132"/>
      <c r="EB207" s="132"/>
      <c r="EL207" s="132"/>
      <c r="EV207" s="132"/>
      <c r="FF207" s="132"/>
      <c r="FP207" s="132"/>
      <c r="FZ207" s="132"/>
      <c r="GJ207" s="132"/>
      <c r="GT207" s="132"/>
      <c r="HD207" s="132"/>
      <c r="HN207" s="132"/>
      <c r="HX207" s="132"/>
      <c r="IH207" s="132"/>
    </row>
    <row xmlns:x14ac="http://schemas.microsoft.com/office/spreadsheetml/2009/9/ac" r="208" s="3" customFormat="true" x14ac:dyDescent="0.25">
      <c r="A208" s="401"/>
      <c r="B208" s="132"/>
      <c r="L208" s="132"/>
      <c r="V208" s="132"/>
      <c r="AF208" s="132"/>
      <c r="AP208" s="132"/>
      <c r="AZ208" s="132"/>
      <c r="BA208" s="132"/>
      <c r="BJ208" s="132"/>
      <c r="BT208" s="132"/>
      <c r="CD208" s="132"/>
      <c r="CN208" s="132"/>
      <c r="CX208" s="132"/>
      <c r="DH208" s="132"/>
      <c r="DR208" s="132"/>
      <c r="EB208" s="132"/>
      <c r="EL208" s="132"/>
      <c r="EV208" s="132"/>
      <c r="FF208" s="132"/>
      <c r="FP208" s="132"/>
      <c r="FZ208" s="132"/>
      <c r="GJ208" s="132"/>
      <c r="GT208" s="132"/>
      <c r="HD208" s="132"/>
      <c r="HN208" s="132"/>
      <c r="HX208" s="132"/>
      <c r="IH208" s="132"/>
    </row>
    <row xmlns:x14ac="http://schemas.microsoft.com/office/spreadsheetml/2009/9/ac" r="209" s="3" customFormat="true" x14ac:dyDescent="0.25">
      <c r="A209" s="401"/>
      <c r="B209" s="132"/>
      <c r="L209" s="132"/>
      <c r="V209" s="132"/>
      <c r="AF209" s="132"/>
      <c r="AP209" s="132"/>
      <c r="AZ209" s="132"/>
      <c r="BA209" s="132"/>
      <c r="BJ209" s="132"/>
      <c r="BT209" s="132"/>
      <c r="CD209" s="132"/>
      <c r="CN209" s="132"/>
      <c r="CX209" s="132"/>
      <c r="DH209" s="132"/>
      <c r="DR209" s="132"/>
      <c r="EB209" s="132"/>
      <c r="EL209" s="132"/>
      <c r="EV209" s="132"/>
      <c r="FF209" s="132"/>
      <c r="FP209" s="132"/>
      <c r="FZ209" s="132"/>
      <c r="GJ209" s="132"/>
      <c r="GT209" s="132"/>
      <c r="HD209" s="132"/>
      <c r="HN209" s="132"/>
      <c r="HX209" s="132"/>
      <c r="IH209" s="132"/>
    </row>
    <row xmlns:x14ac="http://schemas.microsoft.com/office/spreadsheetml/2009/9/ac" r="210" s="3" customFormat="true" x14ac:dyDescent="0.25">
      <c r="A210" s="401"/>
      <c r="B210" s="132"/>
      <c r="L210" s="132"/>
      <c r="V210" s="132"/>
      <c r="AF210" s="132"/>
      <c r="AP210" s="132"/>
      <c r="AZ210" s="132"/>
      <c r="BA210" s="132"/>
      <c r="BJ210" s="132"/>
      <c r="BT210" s="132"/>
      <c r="CD210" s="132"/>
      <c r="CN210" s="132"/>
      <c r="CX210" s="132"/>
      <c r="DH210" s="132"/>
      <c r="DR210" s="132"/>
      <c r="EB210" s="132"/>
      <c r="EL210" s="132"/>
      <c r="EV210" s="132"/>
      <c r="FF210" s="132"/>
      <c r="FP210" s="132"/>
      <c r="FZ210" s="132"/>
      <c r="GJ210" s="132"/>
      <c r="GT210" s="132"/>
      <c r="HD210" s="132"/>
      <c r="HN210" s="132"/>
      <c r="HX210" s="132"/>
      <c r="IH210" s="132"/>
    </row>
    <row xmlns:x14ac="http://schemas.microsoft.com/office/spreadsheetml/2009/9/ac" r="211" s="3" customFormat="true" x14ac:dyDescent="0.25">
      <c r="A211" s="401"/>
      <c r="B211" s="132"/>
      <c r="L211" s="132"/>
      <c r="V211" s="132"/>
      <c r="AF211" s="132"/>
      <c r="AP211" s="132"/>
      <c r="AZ211" s="132"/>
      <c r="BA211" s="132"/>
      <c r="BJ211" s="132"/>
      <c r="BT211" s="132"/>
      <c r="CD211" s="132"/>
      <c r="CN211" s="132"/>
      <c r="CX211" s="132"/>
      <c r="DH211" s="132"/>
      <c r="DR211" s="132"/>
      <c r="EB211" s="132"/>
      <c r="EL211" s="132"/>
      <c r="EV211" s="132"/>
      <c r="FF211" s="132"/>
      <c r="FP211" s="132"/>
      <c r="FZ211" s="132"/>
      <c r="GJ211" s="132"/>
      <c r="GT211" s="132"/>
      <c r="HD211" s="132"/>
      <c r="HN211" s="132"/>
      <c r="HX211" s="132"/>
      <c r="IH211" s="132"/>
    </row>
    <row xmlns:x14ac="http://schemas.microsoft.com/office/spreadsheetml/2009/9/ac" r="212" s="3" customFormat="true" x14ac:dyDescent="0.25">
      <c r="A212" s="401"/>
      <c r="B212" s="132"/>
      <c r="L212" s="132"/>
      <c r="V212" s="132"/>
      <c r="AF212" s="132"/>
      <c r="AP212" s="132"/>
      <c r="AZ212" s="132"/>
      <c r="BA212" s="132"/>
      <c r="BJ212" s="132"/>
      <c r="BT212" s="132"/>
      <c r="CD212" s="132"/>
      <c r="CN212" s="132"/>
      <c r="CX212" s="132"/>
      <c r="DH212" s="132"/>
      <c r="DR212" s="132"/>
      <c r="EB212" s="132"/>
      <c r="EL212" s="132"/>
      <c r="EV212" s="132"/>
      <c r="FF212" s="132"/>
      <c r="FP212" s="132"/>
      <c r="FZ212" s="132"/>
      <c r="GJ212" s="132"/>
      <c r="GT212" s="132"/>
      <c r="HD212" s="132"/>
      <c r="HN212" s="132"/>
      <c r="HX212" s="132"/>
      <c r="IH212" s="132"/>
    </row>
    <row xmlns:x14ac="http://schemas.microsoft.com/office/spreadsheetml/2009/9/ac" r="213" s="3" customFormat="true" x14ac:dyDescent="0.25">
      <c r="A213" s="401"/>
      <c r="B213" s="132"/>
      <c r="L213" s="132"/>
      <c r="V213" s="132"/>
      <c r="AF213" s="132"/>
      <c r="AP213" s="132"/>
      <c r="AZ213" s="132"/>
      <c r="BA213" s="132"/>
      <c r="BJ213" s="132"/>
      <c r="BT213" s="132"/>
      <c r="CD213" s="132"/>
      <c r="CN213" s="132"/>
      <c r="CX213" s="132"/>
      <c r="DH213" s="132"/>
      <c r="DR213" s="132"/>
      <c r="EB213" s="132"/>
      <c r="EL213" s="132"/>
      <c r="EV213" s="132"/>
      <c r="FF213" s="132"/>
      <c r="FP213" s="132"/>
      <c r="FZ213" s="132"/>
      <c r="GJ213" s="132"/>
      <c r="GT213" s="132"/>
      <c r="HD213" s="132"/>
      <c r="HN213" s="132"/>
      <c r="HX213" s="132"/>
      <c r="IH213" s="132"/>
    </row>
    <row xmlns:x14ac="http://schemas.microsoft.com/office/spreadsheetml/2009/9/ac" r="214" s="3" customFormat="true" x14ac:dyDescent="0.25">
      <c r="A214" s="401"/>
      <c r="B214" s="132"/>
      <c r="L214" s="132"/>
      <c r="V214" s="132"/>
      <c r="AF214" s="132"/>
      <c r="AP214" s="132"/>
      <c r="AZ214" s="132"/>
      <c r="BA214" s="132"/>
      <c r="BJ214" s="132"/>
      <c r="BT214" s="132"/>
      <c r="CD214" s="132"/>
      <c r="CN214" s="132"/>
      <c r="CX214" s="132"/>
      <c r="DH214" s="132"/>
      <c r="DR214" s="132"/>
      <c r="EB214" s="132"/>
      <c r="EL214" s="132"/>
      <c r="EV214" s="132"/>
      <c r="FF214" s="132"/>
      <c r="FP214" s="132"/>
      <c r="FZ214" s="132"/>
      <c r="GJ214" s="132"/>
      <c r="GT214" s="132"/>
      <c r="HD214" s="132"/>
      <c r="HN214" s="132"/>
      <c r="HX214" s="132"/>
      <c r="IH214" s="132"/>
    </row>
    <row xmlns:x14ac="http://schemas.microsoft.com/office/spreadsheetml/2009/9/ac" r="215" s="3" customFormat="true" x14ac:dyDescent="0.25">
      <c r="A215" s="401"/>
      <c r="B215" s="132"/>
      <c r="L215" s="132"/>
      <c r="V215" s="132"/>
      <c r="AF215" s="132"/>
      <c r="AP215" s="132"/>
      <c r="AZ215" s="132"/>
      <c r="BA215" s="132"/>
      <c r="BJ215" s="132"/>
      <c r="BT215" s="132"/>
      <c r="CD215" s="132"/>
      <c r="CN215" s="132"/>
      <c r="CX215" s="132"/>
      <c r="DH215" s="132"/>
      <c r="DR215" s="132"/>
      <c r="EB215" s="132"/>
      <c r="EL215" s="132"/>
      <c r="EV215" s="132"/>
      <c r="FF215" s="132"/>
      <c r="FP215" s="132"/>
      <c r="FZ215" s="132"/>
      <c r="GJ215" s="132"/>
      <c r="GT215" s="132"/>
      <c r="HD215" s="132"/>
      <c r="HN215" s="132"/>
      <c r="HX215" s="132"/>
      <c r="IH215" s="132"/>
    </row>
    <row xmlns:x14ac="http://schemas.microsoft.com/office/spreadsheetml/2009/9/ac" r="216" s="3" customFormat="true" x14ac:dyDescent="0.25">
      <c r="A216" s="401"/>
      <c r="B216" s="132"/>
      <c r="L216" s="132"/>
      <c r="V216" s="132"/>
      <c r="AF216" s="132"/>
      <c r="AP216" s="132"/>
      <c r="AZ216" s="132"/>
      <c r="BA216" s="132"/>
      <c r="BJ216" s="132"/>
      <c r="BT216" s="132"/>
      <c r="CD216" s="132"/>
      <c r="CN216" s="132"/>
      <c r="CX216" s="132"/>
      <c r="DH216" s="132"/>
      <c r="DR216" s="132"/>
      <c r="EB216" s="132"/>
      <c r="EL216" s="132"/>
      <c r="EV216" s="132"/>
      <c r="FF216" s="132"/>
      <c r="FP216" s="132"/>
      <c r="FZ216" s="132"/>
      <c r="GJ216" s="132"/>
      <c r="GT216" s="132"/>
      <c r="HD216" s="132"/>
      <c r="HN216" s="132"/>
      <c r="HX216" s="132"/>
      <c r="IH216" s="132"/>
    </row>
    <row xmlns:x14ac="http://schemas.microsoft.com/office/spreadsheetml/2009/9/ac" r="217" s="3" customFormat="true" x14ac:dyDescent="0.25">
      <c r="A217" s="401"/>
      <c r="B217" s="132"/>
      <c r="L217" s="132"/>
      <c r="V217" s="132"/>
      <c r="AF217" s="132"/>
      <c r="AP217" s="132"/>
      <c r="AZ217" s="132"/>
      <c r="BA217" s="132"/>
      <c r="BJ217" s="132"/>
      <c r="BT217" s="132"/>
      <c r="CD217" s="132"/>
      <c r="CN217" s="132"/>
      <c r="CX217" s="132"/>
      <c r="DH217" s="132"/>
      <c r="DR217" s="132"/>
      <c r="EB217" s="132"/>
      <c r="EL217" s="132"/>
      <c r="EV217" s="132"/>
      <c r="FF217" s="132"/>
      <c r="FP217" s="132"/>
      <c r="FZ217" s="132"/>
      <c r="GJ217" s="132"/>
      <c r="GT217" s="132"/>
      <c r="HD217" s="132"/>
      <c r="HN217" s="132"/>
      <c r="HX217" s="132"/>
      <c r="IH217" s="132"/>
    </row>
    <row xmlns:x14ac="http://schemas.microsoft.com/office/spreadsheetml/2009/9/ac" r="218" s="3" customFormat="true" x14ac:dyDescent="0.25">
      <c r="A218" s="401"/>
      <c r="B218" s="132"/>
      <c r="L218" s="132"/>
      <c r="V218" s="132"/>
      <c r="AF218" s="132"/>
      <c r="AP218" s="132"/>
      <c r="AZ218" s="132"/>
      <c r="BA218" s="132"/>
      <c r="BJ218" s="132"/>
      <c r="BT218" s="132"/>
      <c r="CD218" s="132"/>
      <c r="CN218" s="132"/>
      <c r="CX218" s="132"/>
      <c r="DH218" s="132"/>
      <c r="DR218" s="132"/>
      <c r="EB218" s="132"/>
      <c r="EL218" s="132"/>
      <c r="EV218" s="132"/>
      <c r="FF218" s="132"/>
      <c r="FP218" s="132"/>
      <c r="FZ218" s="132"/>
      <c r="GJ218" s="132"/>
      <c r="GT218" s="132"/>
      <c r="HD218" s="132"/>
      <c r="HN218" s="132"/>
      <c r="HX218" s="132"/>
      <c r="IH218" s="132"/>
    </row>
    <row xmlns:x14ac="http://schemas.microsoft.com/office/spreadsheetml/2009/9/ac" r="219" s="3" customFormat="true" x14ac:dyDescent="0.25">
      <c r="A219" s="401"/>
      <c r="B219" s="132"/>
      <c r="L219" s="132"/>
      <c r="V219" s="132"/>
      <c r="AF219" s="132"/>
      <c r="AP219" s="132"/>
      <c r="AZ219" s="132"/>
      <c r="BA219" s="132"/>
      <c r="BJ219" s="132"/>
      <c r="BT219" s="132"/>
      <c r="CD219" s="132"/>
      <c r="CN219" s="132"/>
      <c r="CX219" s="132"/>
      <c r="DH219" s="132"/>
      <c r="DR219" s="132"/>
      <c r="EB219" s="132"/>
      <c r="EL219" s="132"/>
      <c r="EV219" s="132"/>
      <c r="FF219" s="132"/>
      <c r="FP219" s="132"/>
      <c r="FZ219" s="132"/>
      <c r="GJ219" s="132"/>
      <c r="GT219" s="132"/>
      <c r="HD219" s="132"/>
      <c r="HN219" s="132"/>
      <c r="HX219" s="132"/>
      <c r="IH219" s="132"/>
    </row>
    <row xmlns:x14ac="http://schemas.microsoft.com/office/spreadsheetml/2009/9/ac" r="220" s="3" customFormat="true" x14ac:dyDescent="0.25">
      <c r="A220" s="401"/>
      <c r="B220" s="132"/>
      <c r="L220" s="132"/>
      <c r="V220" s="132"/>
      <c r="AF220" s="132"/>
      <c r="AP220" s="132"/>
      <c r="AZ220" s="132"/>
      <c r="BA220" s="132"/>
      <c r="BJ220" s="132"/>
      <c r="BT220" s="132"/>
      <c r="CD220" s="132"/>
      <c r="CN220" s="132"/>
      <c r="CX220" s="132"/>
      <c r="DH220" s="132"/>
      <c r="DR220" s="132"/>
      <c r="EB220" s="132"/>
      <c r="EL220" s="132"/>
      <c r="EV220" s="132"/>
      <c r="FF220" s="132"/>
      <c r="FP220" s="132"/>
      <c r="FZ220" s="132"/>
      <c r="GJ220" s="132"/>
      <c r="GT220" s="132"/>
      <c r="HD220" s="132"/>
      <c r="HN220" s="132"/>
      <c r="HX220" s="132"/>
      <c r="IH220" s="132"/>
    </row>
    <row xmlns:x14ac="http://schemas.microsoft.com/office/spreadsheetml/2009/9/ac" r="221" s="3" customFormat="true" x14ac:dyDescent="0.25">
      <c r="A221" s="401"/>
      <c r="B221" s="132"/>
      <c r="L221" s="132"/>
      <c r="V221" s="132"/>
      <c r="AF221" s="132"/>
      <c r="AP221" s="132"/>
      <c r="AZ221" s="132"/>
      <c r="BA221" s="132"/>
      <c r="BJ221" s="132"/>
      <c r="BT221" s="132"/>
      <c r="CD221" s="132"/>
      <c r="CN221" s="132"/>
      <c r="CX221" s="132"/>
      <c r="DH221" s="132"/>
      <c r="DR221" s="132"/>
      <c r="EB221" s="132"/>
      <c r="EL221" s="132"/>
      <c r="EV221" s="132"/>
      <c r="FF221" s="132"/>
      <c r="FP221" s="132"/>
      <c r="FZ221" s="132"/>
      <c r="GJ221" s="132"/>
      <c r="GT221" s="132"/>
      <c r="HD221" s="132"/>
      <c r="HN221" s="132"/>
      <c r="HX221" s="132"/>
      <c r="IH221" s="132"/>
    </row>
    <row xmlns:x14ac="http://schemas.microsoft.com/office/spreadsheetml/2009/9/ac" r="222" s="3" customFormat="true" x14ac:dyDescent="0.25">
      <c r="A222" s="401"/>
      <c r="B222" s="132"/>
      <c r="L222" s="132"/>
      <c r="V222" s="132"/>
      <c r="AF222" s="132"/>
      <c r="AP222" s="132"/>
      <c r="AZ222" s="132"/>
      <c r="BA222" s="132"/>
      <c r="BJ222" s="132"/>
      <c r="BT222" s="132"/>
      <c r="CD222" s="132"/>
      <c r="CN222" s="132"/>
      <c r="CX222" s="132"/>
      <c r="DH222" s="132"/>
      <c r="DR222" s="132"/>
      <c r="EB222" s="132"/>
      <c r="EL222" s="132"/>
      <c r="EV222" s="132"/>
      <c r="FF222" s="132"/>
      <c r="FP222" s="132"/>
      <c r="FZ222" s="132"/>
      <c r="GJ222" s="132"/>
      <c r="GT222" s="132"/>
      <c r="HD222" s="132"/>
      <c r="HN222" s="132"/>
      <c r="HX222" s="132"/>
      <c r="IH222" s="132"/>
    </row>
    <row xmlns:x14ac="http://schemas.microsoft.com/office/spreadsheetml/2009/9/ac" r="223" s="3" customFormat="true" x14ac:dyDescent="0.25">
      <c r="A223" s="401"/>
      <c r="B223" s="132"/>
      <c r="L223" s="132"/>
      <c r="V223" s="132"/>
      <c r="AF223" s="132"/>
      <c r="AP223" s="132"/>
      <c r="AZ223" s="132"/>
      <c r="BA223" s="132"/>
      <c r="BJ223" s="132"/>
      <c r="BT223" s="132"/>
      <c r="CD223" s="132"/>
      <c r="CN223" s="132"/>
      <c r="CX223" s="132"/>
      <c r="DH223" s="132"/>
      <c r="DR223" s="132"/>
      <c r="EB223" s="132"/>
      <c r="EL223" s="132"/>
      <c r="EV223" s="132"/>
      <c r="FF223" s="132"/>
      <c r="FP223" s="132"/>
      <c r="FZ223" s="132"/>
      <c r="GJ223" s="132"/>
      <c r="GT223" s="132"/>
      <c r="HD223" s="132"/>
      <c r="HN223" s="132"/>
      <c r="HX223" s="132"/>
      <c r="IH223" s="132"/>
    </row>
    <row xmlns:x14ac="http://schemas.microsoft.com/office/spreadsheetml/2009/9/ac" r="224" s="3" customFormat="true" x14ac:dyDescent="0.25">
      <c r="A224" s="401"/>
      <c r="B224" s="132"/>
      <c r="L224" s="132"/>
      <c r="V224" s="132"/>
      <c r="AF224" s="132"/>
      <c r="AP224" s="132"/>
      <c r="AZ224" s="132"/>
      <c r="BA224" s="132"/>
      <c r="BJ224" s="132"/>
      <c r="BT224" s="132"/>
      <c r="CD224" s="132"/>
      <c r="CN224" s="132"/>
      <c r="CX224" s="132"/>
      <c r="DH224" s="132"/>
      <c r="DR224" s="132"/>
      <c r="EB224" s="132"/>
      <c r="EL224" s="132"/>
      <c r="EV224" s="132"/>
      <c r="FF224" s="132"/>
      <c r="FP224" s="132"/>
      <c r="FZ224" s="132"/>
      <c r="GJ224" s="132"/>
      <c r="GT224" s="132"/>
      <c r="HD224" s="132"/>
      <c r="HN224" s="132"/>
      <c r="HX224" s="132"/>
      <c r="IH224" s="132"/>
    </row>
    <row xmlns:x14ac="http://schemas.microsoft.com/office/spreadsheetml/2009/9/ac" r="225" s="3" customFormat="true" x14ac:dyDescent="0.25">
      <c r="A225" s="401"/>
      <c r="B225" s="132"/>
      <c r="L225" s="132"/>
      <c r="V225" s="132"/>
      <c r="AF225" s="132"/>
      <c r="AP225" s="132"/>
      <c r="AZ225" s="132"/>
      <c r="BA225" s="132"/>
      <c r="BJ225" s="132"/>
      <c r="BT225" s="132"/>
      <c r="CD225" s="132"/>
      <c r="CN225" s="132"/>
      <c r="CX225" s="132"/>
      <c r="DH225" s="132"/>
      <c r="DR225" s="132"/>
      <c r="EB225" s="132"/>
      <c r="EL225" s="132"/>
      <c r="EV225" s="132"/>
      <c r="FF225" s="132"/>
      <c r="FP225" s="132"/>
      <c r="FZ225" s="132"/>
      <c r="GJ225" s="132"/>
      <c r="GT225" s="132"/>
      <c r="HD225" s="132"/>
      <c r="HN225" s="132"/>
      <c r="HX225" s="132"/>
      <c r="IH225" s="132"/>
    </row>
    <row xmlns:x14ac="http://schemas.microsoft.com/office/spreadsheetml/2009/9/ac" r="226" s="3" customFormat="true" x14ac:dyDescent="0.25">
      <c r="A226" s="401"/>
      <c r="B226" s="132"/>
      <c r="L226" s="132"/>
      <c r="V226" s="132"/>
      <c r="AF226" s="132"/>
      <c r="AP226" s="132"/>
      <c r="AZ226" s="132"/>
      <c r="BA226" s="132"/>
      <c r="BJ226" s="132"/>
      <c r="BT226" s="132"/>
      <c r="CD226" s="132"/>
      <c r="CN226" s="132"/>
      <c r="CX226" s="132"/>
      <c r="DH226" s="132"/>
      <c r="DR226" s="132"/>
      <c r="EB226" s="132"/>
      <c r="EL226" s="132"/>
      <c r="EV226" s="132"/>
      <c r="FF226" s="132"/>
      <c r="FP226" s="132"/>
      <c r="FZ226" s="132"/>
      <c r="GJ226" s="132"/>
      <c r="GT226" s="132"/>
      <c r="HD226" s="132"/>
      <c r="HN226" s="132"/>
      <c r="HX226" s="132"/>
      <c r="IH226" s="132"/>
    </row>
    <row xmlns:x14ac="http://schemas.microsoft.com/office/spreadsheetml/2009/9/ac" r="227" s="3" customFormat="true" x14ac:dyDescent="0.25">
      <c r="A227" s="401"/>
      <c r="B227" s="132"/>
      <c r="L227" s="132"/>
      <c r="V227" s="132"/>
      <c r="AF227" s="132"/>
      <c r="AP227" s="132"/>
      <c r="AZ227" s="132"/>
      <c r="BA227" s="132"/>
      <c r="BJ227" s="132"/>
      <c r="BT227" s="132"/>
      <c r="CD227" s="132"/>
      <c r="CN227" s="132"/>
      <c r="CX227" s="132"/>
      <c r="DH227" s="132"/>
      <c r="DR227" s="132"/>
      <c r="EB227" s="132"/>
      <c r="EL227" s="132"/>
      <c r="EV227" s="132"/>
      <c r="FF227" s="132"/>
      <c r="FP227" s="132"/>
      <c r="FZ227" s="132"/>
      <c r="GJ227" s="132"/>
      <c r="GT227" s="132"/>
      <c r="HD227" s="132"/>
      <c r="HN227" s="132"/>
      <c r="HX227" s="132"/>
      <c r="IH227" s="132"/>
    </row>
    <row xmlns:x14ac="http://schemas.microsoft.com/office/spreadsheetml/2009/9/ac" r="228" s="3" customFormat="true" x14ac:dyDescent="0.25">
      <c r="A228" s="401"/>
      <c r="B228" s="132"/>
      <c r="L228" s="132"/>
      <c r="V228" s="132"/>
      <c r="AF228" s="132"/>
      <c r="AP228" s="132"/>
      <c r="AZ228" s="132"/>
      <c r="BA228" s="132"/>
      <c r="BJ228" s="132"/>
      <c r="BT228" s="132"/>
      <c r="CD228" s="132"/>
      <c r="CN228" s="132"/>
      <c r="CX228" s="132"/>
      <c r="DH228" s="132"/>
      <c r="DR228" s="132"/>
      <c r="EB228" s="132"/>
      <c r="EL228" s="132"/>
      <c r="EV228" s="132"/>
      <c r="FF228" s="132"/>
      <c r="FP228" s="132"/>
      <c r="FZ228" s="132"/>
      <c r="GJ228" s="132"/>
      <c r="GT228" s="132"/>
      <c r="HD228" s="132"/>
      <c r="HN228" s="132"/>
      <c r="HX228" s="132"/>
      <c r="IH228" s="132"/>
    </row>
    <row xmlns:x14ac="http://schemas.microsoft.com/office/spreadsheetml/2009/9/ac" r="229" s="3" customFormat="true" x14ac:dyDescent="0.25">
      <c r="A229" s="401"/>
      <c r="B229" s="132"/>
      <c r="L229" s="132"/>
      <c r="V229" s="132"/>
      <c r="AF229" s="132"/>
      <c r="AP229" s="132"/>
      <c r="AZ229" s="132"/>
      <c r="BA229" s="132"/>
      <c r="BJ229" s="132"/>
      <c r="BT229" s="132"/>
      <c r="CD229" s="132"/>
      <c r="CN229" s="132"/>
      <c r="CX229" s="132"/>
      <c r="DH229" s="132"/>
      <c r="DR229" s="132"/>
      <c r="EB229" s="132"/>
      <c r="EL229" s="132"/>
      <c r="EV229" s="132"/>
      <c r="FF229" s="132"/>
      <c r="FP229" s="132"/>
      <c r="FZ229" s="132"/>
      <c r="GJ229" s="132"/>
      <c r="GT229" s="132"/>
      <c r="HD229" s="132"/>
      <c r="HN229" s="132"/>
      <c r="HX229" s="132"/>
      <c r="IH229" s="132"/>
    </row>
    <row xmlns:x14ac="http://schemas.microsoft.com/office/spreadsheetml/2009/9/ac" r="230" s="3" customFormat="true" x14ac:dyDescent="0.25">
      <c r="A230" s="401"/>
      <c r="B230" s="132"/>
      <c r="L230" s="132"/>
      <c r="V230" s="132"/>
      <c r="AF230" s="132"/>
      <c r="AP230" s="132"/>
      <c r="AZ230" s="132"/>
      <c r="BA230" s="132"/>
      <c r="BJ230" s="132"/>
      <c r="BT230" s="132"/>
      <c r="CD230" s="132"/>
      <c r="CN230" s="132"/>
      <c r="CX230" s="132"/>
      <c r="DH230" s="132"/>
      <c r="DR230" s="132"/>
      <c r="EB230" s="132"/>
      <c r="EL230" s="132"/>
      <c r="EV230" s="132"/>
      <c r="FF230" s="132"/>
      <c r="FP230" s="132"/>
      <c r="FZ230" s="132"/>
      <c r="GJ230" s="132"/>
      <c r="GT230" s="132"/>
      <c r="HD230" s="132"/>
      <c r="HN230" s="132"/>
      <c r="HX230" s="132"/>
      <c r="IH230" s="132"/>
    </row>
    <row xmlns:x14ac="http://schemas.microsoft.com/office/spreadsheetml/2009/9/ac" r="231" s="3" customFormat="true" x14ac:dyDescent="0.25">
      <c r="A231" s="401"/>
      <c r="B231" s="132"/>
      <c r="L231" s="132"/>
      <c r="V231" s="132"/>
      <c r="AF231" s="132"/>
      <c r="AP231" s="132"/>
      <c r="AZ231" s="132"/>
      <c r="BA231" s="132"/>
      <c r="BJ231" s="132"/>
      <c r="BT231" s="132"/>
      <c r="CD231" s="132"/>
      <c r="CN231" s="132"/>
      <c r="CX231" s="132"/>
      <c r="DH231" s="132"/>
      <c r="DR231" s="132"/>
      <c r="EB231" s="132"/>
      <c r="EL231" s="132"/>
      <c r="EV231" s="132"/>
      <c r="FF231" s="132"/>
      <c r="FP231" s="132"/>
      <c r="FZ231" s="132"/>
      <c r="GJ231" s="132"/>
      <c r="GT231" s="132"/>
      <c r="HD231" s="132"/>
      <c r="HN231" s="132"/>
      <c r="HX231" s="132"/>
      <c r="IH231" s="132"/>
    </row>
    <row xmlns:x14ac="http://schemas.microsoft.com/office/spreadsheetml/2009/9/ac" r="232" s="3" customFormat="true" x14ac:dyDescent="0.25">
      <c r="A232" s="401"/>
      <c r="B232" s="132"/>
      <c r="L232" s="132"/>
      <c r="V232" s="132"/>
      <c r="AF232" s="132"/>
      <c r="AP232" s="132"/>
      <c r="AZ232" s="132"/>
      <c r="BA232" s="132"/>
      <c r="BJ232" s="132"/>
      <c r="BT232" s="132"/>
      <c r="CD232" s="132"/>
      <c r="CN232" s="132"/>
      <c r="CX232" s="132"/>
      <c r="DH232" s="132"/>
      <c r="DR232" s="132"/>
      <c r="EB232" s="132"/>
      <c r="EL232" s="132"/>
      <c r="EV232" s="132"/>
      <c r="FF232" s="132"/>
      <c r="FP232" s="132"/>
      <c r="FZ232" s="132"/>
      <c r="GJ232" s="132"/>
      <c r="GT232" s="132"/>
      <c r="HD232" s="132"/>
      <c r="HN232" s="132"/>
      <c r="HX232" s="132"/>
      <c r="IH232" s="132"/>
    </row>
    <row xmlns:x14ac="http://schemas.microsoft.com/office/spreadsheetml/2009/9/ac" r="233" s="3" customFormat="true" x14ac:dyDescent="0.25">
      <c r="A233" s="401"/>
      <c r="B233" s="132"/>
      <c r="L233" s="132"/>
      <c r="V233" s="132"/>
      <c r="AF233" s="132"/>
      <c r="AP233" s="132"/>
      <c r="AZ233" s="132"/>
      <c r="BA233" s="132"/>
      <c r="BJ233" s="132"/>
      <c r="BT233" s="132"/>
      <c r="CD233" s="132"/>
      <c r="CN233" s="132"/>
      <c r="CX233" s="132"/>
      <c r="DH233" s="132"/>
      <c r="DR233" s="132"/>
      <c r="EB233" s="132"/>
      <c r="EL233" s="132"/>
      <c r="EV233" s="132"/>
      <c r="FF233" s="132"/>
      <c r="FP233" s="132"/>
      <c r="FZ233" s="132"/>
      <c r="GJ233" s="132"/>
      <c r="GT233" s="132"/>
      <c r="HD233" s="132"/>
      <c r="HN233" s="132"/>
      <c r="HX233" s="132"/>
      <c r="IH233" s="132"/>
    </row>
    <row xmlns:x14ac="http://schemas.microsoft.com/office/spreadsheetml/2009/9/ac" r="234" s="3" customFormat="true" x14ac:dyDescent="0.25">
      <c r="A234" s="401"/>
      <c r="B234" s="132"/>
      <c r="L234" s="132"/>
      <c r="V234" s="132"/>
      <c r="AF234" s="132"/>
      <c r="AP234" s="132"/>
      <c r="AZ234" s="132"/>
      <c r="BA234" s="132"/>
      <c r="BJ234" s="132"/>
      <c r="BT234" s="132"/>
      <c r="CD234" s="132"/>
      <c r="CN234" s="132"/>
      <c r="CX234" s="132"/>
      <c r="DH234" s="132"/>
      <c r="DR234" s="132"/>
      <c r="EB234" s="132"/>
      <c r="EL234" s="132"/>
      <c r="EV234" s="132"/>
      <c r="FF234" s="132"/>
      <c r="FP234" s="132"/>
      <c r="FZ234" s="132"/>
      <c r="GJ234" s="132"/>
      <c r="GT234" s="132"/>
      <c r="HD234" s="132"/>
      <c r="HN234" s="132"/>
      <c r="HX234" s="132"/>
      <c r="IH234" s="132"/>
    </row>
    <row xmlns:x14ac="http://schemas.microsoft.com/office/spreadsheetml/2009/9/ac" r="235" s="3" customFormat="true" x14ac:dyDescent="0.25">
      <c r="A235" s="401"/>
      <c r="B235" s="132"/>
      <c r="L235" s="132"/>
      <c r="V235" s="132"/>
      <c r="AF235" s="132"/>
      <c r="AP235" s="132"/>
      <c r="AZ235" s="132"/>
      <c r="BA235" s="132"/>
      <c r="BJ235" s="132"/>
      <c r="BT235" s="132"/>
      <c r="CD235" s="132"/>
      <c r="CN235" s="132"/>
      <c r="CX235" s="132"/>
      <c r="DH235" s="132"/>
      <c r="DR235" s="132"/>
      <c r="EB235" s="132"/>
      <c r="EL235" s="132"/>
      <c r="EV235" s="132"/>
      <c r="FF235" s="132"/>
      <c r="FP235" s="132"/>
      <c r="FZ235" s="132"/>
      <c r="GJ235" s="132"/>
      <c r="GT235" s="132"/>
      <c r="HD235" s="132"/>
      <c r="HN235" s="132"/>
      <c r="HX235" s="132"/>
      <c r="IH235" s="132"/>
    </row>
    <row xmlns:x14ac="http://schemas.microsoft.com/office/spreadsheetml/2009/9/ac" r="236" s="3" customFormat="true" x14ac:dyDescent="0.25">
      <c r="A236" s="401"/>
      <c r="B236" s="132"/>
      <c r="L236" s="132"/>
      <c r="V236" s="132"/>
      <c r="AF236" s="132"/>
      <c r="AP236" s="132"/>
      <c r="AZ236" s="132"/>
      <c r="BA236" s="132"/>
      <c r="BJ236" s="132"/>
      <c r="BT236" s="132"/>
      <c r="CD236" s="132"/>
      <c r="CN236" s="132"/>
      <c r="CX236" s="132"/>
      <c r="DH236" s="132"/>
      <c r="DR236" s="132"/>
      <c r="EB236" s="132"/>
      <c r="EL236" s="132"/>
      <c r="EV236" s="132"/>
      <c r="FF236" s="132"/>
      <c r="FP236" s="132"/>
      <c r="FZ236" s="132"/>
      <c r="GJ236" s="132"/>
      <c r="GT236" s="132"/>
      <c r="HD236" s="132"/>
      <c r="HN236" s="132"/>
      <c r="HX236" s="132"/>
      <c r="IH236" s="132"/>
    </row>
    <row xmlns:x14ac="http://schemas.microsoft.com/office/spreadsheetml/2009/9/ac" r="237" s="3" customFormat="true" x14ac:dyDescent="0.25">
      <c r="A237" s="401"/>
      <c r="B237" s="132"/>
      <c r="L237" s="132"/>
      <c r="V237" s="132"/>
      <c r="AF237" s="132"/>
      <c r="AP237" s="132"/>
      <c r="AZ237" s="132"/>
      <c r="BA237" s="132"/>
      <c r="BJ237" s="132"/>
      <c r="BT237" s="132"/>
      <c r="CD237" s="132"/>
      <c r="CN237" s="132"/>
      <c r="CX237" s="132"/>
      <c r="DH237" s="132"/>
      <c r="DR237" s="132"/>
      <c r="EB237" s="132"/>
      <c r="EL237" s="132"/>
      <c r="EV237" s="132"/>
      <c r="FF237" s="132"/>
      <c r="FP237" s="132"/>
      <c r="FZ237" s="132"/>
      <c r="GJ237" s="132"/>
      <c r="GT237" s="132"/>
      <c r="HD237" s="132"/>
      <c r="HN237" s="132"/>
      <c r="HX237" s="132"/>
      <c r="IH237" s="132"/>
    </row>
    <row xmlns:x14ac="http://schemas.microsoft.com/office/spreadsheetml/2009/9/ac" r="238" s="3" customFormat="true" x14ac:dyDescent="0.25">
      <c r="A238" s="401"/>
      <c r="B238" s="132"/>
      <c r="L238" s="132"/>
      <c r="V238" s="132"/>
      <c r="AF238" s="132"/>
      <c r="AP238" s="132"/>
      <c r="AZ238" s="132"/>
      <c r="BA238" s="132"/>
      <c r="BJ238" s="132"/>
      <c r="BT238" s="132"/>
      <c r="CD238" s="132"/>
      <c r="CN238" s="132"/>
      <c r="CX238" s="132"/>
      <c r="DH238" s="132"/>
      <c r="DR238" s="132"/>
      <c r="EB238" s="132"/>
      <c r="EL238" s="132"/>
      <c r="EV238" s="132"/>
      <c r="FF238" s="132"/>
      <c r="FP238" s="132"/>
      <c r="FZ238" s="132"/>
      <c r="GJ238" s="132"/>
      <c r="GT238" s="132"/>
      <c r="HD238" s="132"/>
      <c r="HN238" s="132"/>
      <c r="HX238" s="132"/>
      <c r="IH238" s="132"/>
    </row>
    <row xmlns:x14ac="http://schemas.microsoft.com/office/spreadsheetml/2009/9/ac" r="239" s="3" customFormat="true" x14ac:dyDescent="0.25">
      <c r="A239" s="401"/>
      <c r="B239" s="132"/>
      <c r="L239" s="132"/>
      <c r="V239" s="132"/>
      <c r="AF239" s="132"/>
      <c r="AP239" s="132"/>
      <c r="AZ239" s="132"/>
      <c r="BA239" s="132"/>
      <c r="BJ239" s="132"/>
      <c r="BT239" s="132"/>
      <c r="CD239" s="132"/>
      <c r="CN239" s="132"/>
      <c r="CX239" s="132"/>
      <c r="DH239" s="132"/>
      <c r="DR239" s="132"/>
      <c r="EB239" s="132"/>
      <c r="EL239" s="132"/>
      <c r="EV239" s="132"/>
      <c r="FF239" s="132"/>
      <c r="FP239" s="132"/>
      <c r="FZ239" s="132"/>
      <c r="GJ239" s="132"/>
      <c r="GT239" s="132"/>
      <c r="HD239" s="132"/>
      <c r="HN239" s="132"/>
      <c r="HX239" s="132"/>
      <c r="IH239" s="132"/>
    </row>
    <row xmlns:x14ac="http://schemas.microsoft.com/office/spreadsheetml/2009/9/ac" r="240" s="3" customFormat="true" x14ac:dyDescent="0.25">
      <c r="A240" s="401"/>
      <c r="B240" s="132"/>
      <c r="L240" s="132"/>
      <c r="V240" s="132"/>
      <c r="AF240" s="132"/>
      <c r="AP240" s="132"/>
      <c r="AZ240" s="132"/>
      <c r="BA240" s="132"/>
      <c r="BJ240" s="132"/>
      <c r="BT240" s="132"/>
      <c r="CD240" s="132"/>
      <c r="CN240" s="132"/>
      <c r="CX240" s="132"/>
      <c r="DH240" s="132"/>
      <c r="DR240" s="132"/>
      <c r="EB240" s="132"/>
      <c r="EL240" s="132"/>
      <c r="EV240" s="132"/>
      <c r="FF240" s="132"/>
      <c r="FP240" s="132"/>
      <c r="FZ240" s="132"/>
      <c r="GJ240" s="132"/>
      <c r="GT240" s="132"/>
      <c r="HD240" s="132"/>
      <c r="HN240" s="132"/>
      <c r="HX240" s="132"/>
      <c r="IH240" s="132"/>
    </row>
    <row xmlns:x14ac="http://schemas.microsoft.com/office/spreadsheetml/2009/9/ac" r="241" s="3" customFormat="true" x14ac:dyDescent="0.25">
      <c r="A241" s="401"/>
      <c r="B241" s="132"/>
      <c r="L241" s="132"/>
      <c r="V241" s="132"/>
      <c r="AF241" s="132"/>
      <c r="AP241" s="132"/>
      <c r="AZ241" s="132"/>
      <c r="BA241" s="132"/>
      <c r="BJ241" s="132"/>
      <c r="BT241" s="132"/>
      <c r="CD241" s="132"/>
      <c r="CN241" s="132"/>
      <c r="CX241" s="132"/>
      <c r="DH241" s="132"/>
      <c r="DR241" s="132"/>
      <c r="EB241" s="132"/>
      <c r="EL241" s="132"/>
      <c r="EV241" s="132"/>
      <c r="FF241" s="132"/>
      <c r="FP241" s="132"/>
      <c r="FZ241" s="132"/>
      <c r="GJ241" s="132"/>
      <c r="GT241" s="132"/>
      <c r="HD241" s="132"/>
      <c r="HN241" s="132"/>
      <c r="HX241" s="132"/>
      <c r="IH241" s="132"/>
    </row>
    <row xmlns:x14ac="http://schemas.microsoft.com/office/spreadsheetml/2009/9/ac" r="242" s="3" customFormat="true" x14ac:dyDescent="0.25">
      <c r="A242" s="401"/>
      <c r="B242" s="132"/>
      <c r="L242" s="132"/>
      <c r="V242" s="132"/>
      <c r="AF242" s="132"/>
      <c r="AP242" s="132"/>
      <c r="AZ242" s="132"/>
      <c r="BA242" s="132"/>
      <c r="BJ242" s="132"/>
      <c r="BT242" s="132"/>
      <c r="CD242" s="132"/>
      <c r="CN242" s="132"/>
      <c r="CX242" s="132"/>
      <c r="DH242" s="132"/>
      <c r="DR242" s="132"/>
      <c r="EB242" s="132"/>
      <c r="EL242" s="132"/>
      <c r="EV242" s="132"/>
      <c r="FF242" s="132"/>
      <c r="FP242" s="132"/>
      <c r="FZ242" s="132"/>
      <c r="GJ242" s="132"/>
      <c r="GT242" s="132"/>
      <c r="HD242" s="132"/>
      <c r="HN242" s="132"/>
      <c r="HX242" s="132"/>
      <c r="IH242" s="132"/>
    </row>
    <row xmlns:x14ac="http://schemas.microsoft.com/office/spreadsheetml/2009/9/ac" r="243" s="3" customFormat="true" x14ac:dyDescent="0.25">
      <c r="A243" s="401"/>
      <c r="B243" s="132"/>
      <c r="L243" s="132"/>
      <c r="V243" s="132"/>
      <c r="AF243" s="132"/>
      <c r="AP243" s="132"/>
      <c r="AZ243" s="132"/>
      <c r="BA243" s="132"/>
      <c r="BJ243" s="132"/>
      <c r="BT243" s="132"/>
      <c r="CD243" s="132"/>
      <c r="CN243" s="132"/>
      <c r="CX243" s="132"/>
      <c r="DH243" s="132"/>
      <c r="DR243" s="132"/>
      <c r="EB243" s="132"/>
      <c r="EL243" s="132"/>
      <c r="EV243" s="132"/>
      <c r="FF243" s="132"/>
      <c r="FP243" s="132"/>
      <c r="FZ243" s="132"/>
      <c r="GJ243" s="132"/>
      <c r="GT243" s="132"/>
      <c r="HD243" s="132"/>
      <c r="HN243" s="132"/>
      <c r="HX243" s="132"/>
      <c r="IH243" s="132"/>
    </row>
    <row xmlns:x14ac="http://schemas.microsoft.com/office/spreadsheetml/2009/9/ac" r="244" s="3" customFormat="true" x14ac:dyDescent="0.25">
      <c r="A244" s="401"/>
      <c r="B244" s="132"/>
      <c r="L244" s="132"/>
      <c r="V244" s="132"/>
      <c r="AF244" s="132"/>
      <c r="AP244" s="132"/>
      <c r="AZ244" s="132"/>
      <c r="BA244" s="132"/>
      <c r="BJ244" s="132"/>
      <c r="BT244" s="132"/>
      <c r="CD244" s="132"/>
      <c r="CN244" s="132"/>
      <c r="CX244" s="132"/>
      <c r="DH244" s="132"/>
      <c r="DR244" s="132"/>
      <c r="EB244" s="132"/>
      <c r="EL244" s="132"/>
      <c r="EV244" s="132"/>
      <c r="FF244" s="132"/>
      <c r="FP244" s="132"/>
      <c r="FZ244" s="132"/>
      <c r="GJ244" s="132"/>
      <c r="GT244" s="132"/>
      <c r="HD244" s="132"/>
      <c r="HN244" s="132"/>
      <c r="HX244" s="132"/>
      <c r="IH244" s="132"/>
    </row>
    <row xmlns:x14ac="http://schemas.microsoft.com/office/spreadsheetml/2009/9/ac" r="245" s="3" customFormat="true" x14ac:dyDescent="0.25">
      <c r="A245" s="401"/>
      <c r="B245" s="132"/>
      <c r="L245" s="132"/>
      <c r="V245" s="132"/>
      <c r="AF245" s="132"/>
      <c r="AP245" s="132"/>
      <c r="AZ245" s="132"/>
      <c r="BA245" s="132"/>
      <c r="BJ245" s="132"/>
      <c r="BT245" s="132"/>
      <c r="CD245" s="132"/>
      <c r="CN245" s="132"/>
      <c r="CX245" s="132"/>
      <c r="DH245" s="132"/>
      <c r="DR245" s="132"/>
      <c r="EB245" s="132"/>
      <c r="EL245" s="132"/>
      <c r="EV245" s="132"/>
      <c r="FF245" s="132"/>
      <c r="FP245" s="132"/>
      <c r="FZ245" s="132"/>
      <c r="GJ245" s="132"/>
      <c r="GT245" s="132"/>
      <c r="HD245" s="132"/>
      <c r="HN245" s="132"/>
      <c r="HX245" s="132"/>
      <c r="IH245" s="132"/>
    </row>
    <row xmlns:x14ac="http://schemas.microsoft.com/office/spreadsheetml/2009/9/ac" r="246" s="3" customFormat="true" x14ac:dyDescent="0.25">
      <c r="A246" s="401"/>
      <c r="B246" s="132"/>
      <c r="L246" s="132"/>
      <c r="V246" s="132"/>
      <c r="AF246" s="132"/>
      <c r="AP246" s="132"/>
      <c r="AZ246" s="132"/>
      <c r="BA246" s="132"/>
      <c r="BJ246" s="132"/>
      <c r="BT246" s="132"/>
      <c r="CD246" s="132"/>
      <c r="CN246" s="132"/>
      <c r="CX246" s="132"/>
      <c r="DH246" s="132"/>
      <c r="DR246" s="132"/>
      <c r="EB246" s="132"/>
      <c r="EL246" s="132"/>
      <c r="EV246" s="132"/>
      <c r="FF246" s="132"/>
      <c r="FP246" s="132"/>
      <c r="FZ246" s="132"/>
      <c r="GJ246" s="132"/>
      <c r="GT246" s="132"/>
      <c r="HD246" s="132"/>
      <c r="HN246" s="132"/>
      <c r="HX246" s="132"/>
      <c r="IH246" s="132"/>
    </row>
    <row xmlns:x14ac="http://schemas.microsoft.com/office/spreadsheetml/2009/9/ac" r="247" s="3" customFormat="true" x14ac:dyDescent="0.25">
      <c r="A247" s="401"/>
      <c r="B247" s="132"/>
      <c r="L247" s="132"/>
      <c r="V247" s="132"/>
      <c r="AF247" s="132"/>
      <c r="AP247" s="132"/>
      <c r="AZ247" s="132"/>
      <c r="BA247" s="132"/>
      <c r="BJ247" s="132"/>
      <c r="BT247" s="132"/>
      <c r="CD247" s="132"/>
      <c r="CN247" s="132"/>
      <c r="CX247" s="132"/>
      <c r="DH247" s="132"/>
      <c r="DR247" s="132"/>
      <c r="EB247" s="132"/>
      <c r="EL247" s="132"/>
      <c r="EV247" s="132"/>
      <c r="FF247" s="132"/>
      <c r="FP247" s="132"/>
      <c r="FZ247" s="132"/>
      <c r="GJ247" s="132"/>
      <c r="GT247" s="132"/>
      <c r="HD247" s="132"/>
      <c r="HN247" s="132"/>
      <c r="HX247" s="132"/>
      <c r="IH247" s="132"/>
    </row>
    <row xmlns:x14ac="http://schemas.microsoft.com/office/spreadsheetml/2009/9/ac" r="248" s="3" customFormat="true" x14ac:dyDescent="0.25">
      <c r="A248" s="401"/>
      <c r="B248" s="132"/>
      <c r="L248" s="132"/>
      <c r="V248" s="132"/>
      <c r="AF248" s="132"/>
      <c r="AP248" s="132"/>
      <c r="AZ248" s="132"/>
      <c r="BA248" s="132"/>
      <c r="BJ248" s="132"/>
      <c r="BT248" s="132"/>
      <c r="CD248" s="132"/>
      <c r="CN248" s="132"/>
      <c r="CX248" s="132"/>
      <c r="DH248" s="132"/>
      <c r="DR248" s="132"/>
      <c r="EB248" s="132"/>
      <c r="EL248" s="132"/>
      <c r="EV248" s="132"/>
      <c r="FF248" s="132"/>
      <c r="FP248" s="132"/>
      <c r="FZ248" s="132"/>
      <c r="GJ248" s="132"/>
      <c r="GT248" s="132"/>
      <c r="HD248" s="132"/>
      <c r="HN248" s="132"/>
      <c r="HX248" s="132"/>
      <c r="IH248" s="132"/>
    </row>
    <row xmlns:x14ac="http://schemas.microsoft.com/office/spreadsheetml/2009/9/ac" r="249" s="3" customFormat="true" x14ac:dyDescent="0.25">
      <c r="A249" s="401"/>
      <c r="B249" s="132"/>
      <c r="L249" s="132"/>
      <c r="V249" s="132"/>
      <c r="AF249" s="132"/>
      <c r="AP249" s="132"/>
      <c r="AZ249" s="132"/>
      <c r="BA249" s="132"/>
      <c r="BJ249" s="132"/>
      <c r="BT249" s="132"/>
      <c r="CD249" s="132"/>
      <c r="CN249" s="132"/>
      <c r="CX249" s="132"/>
      <c r="DH249" s="132"/>
      <c r="DR249" s="132"/>
      <c r="EB249" s="132"/>
      <c r="EL249" s="132"/>
      <c r="EV249" s="132"/>
      <c r="FF249" s="132"/>
      <c r="FP249" s="132"/>
      <c r="FZ249" s="132"/>
      <c r="GJ249" s="132"/>
      <c r="GT249" s="132"/>
      <c r="HD249" s="132"/>
      <c r="HN249" s="132"/>
      <c r="HX249" s="132"/>
      <c r="IH249" s="132"/>
    </row>
    <row xmlns:x14ac="http://schemas.microsoft.com/office/spreadsheetml/2009/9/ac" r="250" s="3" customFormat="true" x14ac:dyDescent="0.25">
      <c r="A250" s="401"/>
      <c r="B250" s="132"/>
      <c r="L250" s="132"/>
      <c r="V250" s="132"/>
      <c r="AF250" s="132"/>
      <c r="AP250" s="132"/>
      <c r="AZ250" s="132"/>
      <c r="BA250" s="132"/>
      <c r="BJ250" s="132"/>
      <c r="BT250" s="132"/>
      <c r="CD250" s="132"/>
      <c r="CN250" s="132"/>
      <c r="CX250" s="132"/>
      <c r="DH250" s="132"/>
      <c r="DR250" s="132"/>
      <c r="EB250" s="132"/>
      <c r="EL250" s="132"/>
      <c r="EV250" s="132"/>
      <c r="FF250" s="132"/>
      <c r="FP250" s="132"/>
      <c r="FZ250" s="132"/>
      <c r="GJ250" s="132"/>
      <c r="GT250" s="132"/>
      <c r="HD250" s="132"/>
      <c r="HN250" s="132"/>
      <c r="HX250" s="132"/>
      <c r="IH250" s="132"/>
    </row>
    <row xmlns:x14ac="http://schemas.microsoft.com/office/spreadsheetml/2009/9/ac" r="251" s="3" customFormat="true" x14ac:dyDescent="0.25">
      <c r="A251" s="401"/>
      <c r="B251" s="132"/>
      <c r="L251" s="132"/>
      <c r="V251" s="132"/>
      <c r="AF251" s="132"/>
      <c r="AP251" s="132"/>
      <c r="AZ251" s="132"/>
      <c r="BA251" s="132"/>
      <c r="BJ251" s="132"/>
      <c r="BT251" s="132"/>
      <c r="CD251" s="132"/>
      <c r="CN251" s="132"/>
      <c r="CX251" s="132"/>
      <c r="DH251" s="132"/>
      <c r="DR251" s="132"/>
      <c r="EB251" s="132"/>
      <c r="EL251" s="132"/>
      <c r="EV251" s="132"/>
      <c r="FF251" s="132"/>
      <c r="FP251" s="132"/>
      <c r="FZ251" s="132"/>
      <c r="GJ251" s="132"/>
      <c r="GT251" s="132"/>
      <c r="HD251" s="132"/>
      <c r="HN251" s="132"/>
      <c r="HX251" s="132"/>
      <c r="IH251" s="132"/>
    </row>
    <row xmlns:x14ac="http://schemas.microsoft.com/office/spreadsheetml/2009/9/ac" r="252" s="3" customFormat="true" x14ac:dyDescent="0.25">
      <c r="A252" s="401"/>
      <c r="B252" s="132"/>
      <c r="L252" s="132"/>
      <c r="V252" s="132"/>
      <c r="AF252" s="132"/>
      <c r="AP252" s="132"/>
      <c r="AZ252" s="132"/>
      <c r="BA252" s="132"/>
      <c r="BJ252" s="132"/>
      <c r="BT252" s="132"/>
      <c r="CD252" s="132"/>
      <c r="CN252" s="132"/>
      <c r="CX252" s="132"/>
      <c r="DH252" s="132"/>
      <c r="DR252" s="132"/>
      <c r="EB252" s="132"/>
      <c r="EL252" s="132"/>
      <c r="EV252" s="132"/>
      <c r="FF252" s="132"/>
      <c r="FP252" s="132"/>
      <c r="FZ252" s="132"/>
      <c r="GJ252" s="132"/>
      <c r="GT252" s="132"/>
      <c r="HD252" s="132"/>
      <c r="HN252" s="132"/>
      <c r="HX252" s="132"/>
      <c r="IH252" s="132"/>
    </row>
    <row xmlns:x14ac="http://schemas.microsoft.com/office/spreadsheetml/2009/9/ac" r="253" s="3" customFormat="true" x14ac:dyDescent="0.25">
      <c r="A253" s="401"/>
      <c r="B253" s="132"/>
      <c r="L253" s="132"/>
      <c r="V253" s="132"/>
      <c r="AF253" s="132"/>
      <c r="AP253" s="132"/>
      <c r="AZ253" s="132"/>
      <c r="BA253" s="132"/>
      <c r="BJ253" s="132"/>
      <c r="BT253" s="132"/>
      <c r="CD253" s="132"/>
      <c r="CN253" s="132"/>
      <c r="CX253" s="132"/>
      <c r="DH253" s="132"/>
      <c r="DR253" s="132"/>
      <c r="EB253" s="132"/>
      <c r="EL253" s="132"/>
      <c r="EV253" s="132"/>
      <c r="FF253" s="132"/>
      <c r="FP253" s="132"/>
      <c r="FZ253" s="132"/>
      <c r="GJ253" s="132"/>
      <c r="GT253" s="132"/>
      <c r="HD253" s="132"/>
      <c r="HN253" s="132"/>
      <c r="HX253" s="132"/>
      <c r="IH253" s="132"/>
    </row>
    <row xmlns:x14ac="http://schemas.microsoft.com/office/spreadsheetml/2009/9/ac" r="254" s="3" customFormat="true" x14ac:dyDescent="0.25">
      <c r="A254" s="401"/>
      <c r="B254" s="132"/>
      <c r="L254" s="132"/>
      <c r="V254" s="132"/>
      <c r="AF254" s="132"/>
      <c r="AP254" s="132"/>
      <c r="AZ254" s="132"/>
      <c r="BA254" s="132"/>
      <c r="BJ254" s="132"/>
      <c r="BT254" s="132"/>
      <c r="CD254" s="132"/>
      <c r="CN254" s="132"/>
      <c r="CX254" s="132"/>
      <c r="DH254" s="132"/>
      <c r="DR254" s="132"/>
      <c r="EB254" s="132"/>
      <c r="EL254" s="132"/>
      <c r="EV254" s="132"/>
      <c r="FF254" s="132"/>
      <c r="FP254" s="132"/>
      <c r="FZ254" s="132"/>
      <c r="GJ254" s="132"/>
      <c r="GT254" s="132"/>
      <c r="HD254" s="132"/>
      <c r="HN254" s="132"/>
      <c r="HX254" s="132"/>
      <c r="IH254" s="132"/>
    </row>
    <row xmlns:x14ac="http://schemas.microsoft.com/office/spreadsheetml/2009/9/ac" r="255" s="3" customFormat="true" x14ac:dyDescent="0.25">
      <c r="A255" s="401"/>
      <c r="B255" s="132"/>
      <c r="L255" s="132"/>
      <c r="V255" s="132"/>
      <c r="AF255" s="132"/>
      <c r="AP255" s="132"/>
      <c r="AZ255" s="132"/>
      <c r="BA255" s="132"/>
      <c r="BJ255" s="132"/>
      <c r="BT255" s="132"/>
      <c r="CD255" s="132"/>
      <c r="CN255" s="132"/>
      <c r="CX255" s="132"/>
      <c r="DH255" s="132"/>
      <c r="DR255" s="132"/>
      <c r="EB255" s="132"/>
      <c r="EL255" s="132"/>
      <c r="EV255" s="132"/>
      <c r="FF255" s="132"/>
      <c r="FP255" s="132"/>
      <c r="FZ255" s="132"/>
      <c r="GJ255" s="132"/>
      <c r="GT255" s="132"/>
      <c r="HD255" s="132"/>
      <c r="HN255" s="132"/>
      <c r="HX255" s="132"/>
      <c r="IH255" s="132"/>
    </row>
    <row xmlns:x14ac="http://schemas.microsoft.com/office/spreadsheetml/2009/9/ac" r="256" s="3" customFormat="true" x14ac:dyDescent="0.25">
      <c r="A256" s="401"/>
      <c r="B256" s="132"/>
      <c r="L256" s="132"/>
      <c r="V256" s="132"/>
      <c r="AF256" s="132"/>
      <c r="AP256" s="132"/>
      <c r="AZ256" s="132"/>
      <c r="BA256" s="132"/>
      <c r="BJ256" s="132"/>
      <c r="BT256" s="132"/>
      <c r="CD256" s="132"/>
      <c r="CN256" s="132"/>
      <c r="CX256" s="132"/>
      <c r="DH256" s="132"/>
      <c r="DR256" s="132"/>
      <c r="EB256" s="132"/>
      <c r="EL256" s="132"/>
      <c r="EV256" s="132"/>
      <c r="FF256" s="132"/>
      <c r="FP256" s="132"/>
      <c r="FZ256" s="132"/>
      <c r="GJ256" s="132"/>
      <c r="GT256" s="132"/>
      <c r="HD256" s="132"/>
      <c r="HN256" s="132"/>
      <c r="HX256" s="132"/>
      <c r="IH256" s="132"/>
    </row>
    <row xmlns:x14ac="http://schemas.microsoft.com/office/spreadsheetml/2009/9/ac" r="257" s="3" customFormat="true" x14ac:dyDescent="0.25">
      <c r="A257" s="401"/>
      <c r="B257" s="132"/>
      <c r="L257" s="132"/>
      <c r="V257" s="132"/>
      <c r="AF257" s="132"/>
      <c r="AP257" s="132"/>
      <c r="AZ257" s="132"/>
      <c r="BA257" s="132"/>
      <c r="BJ257" s="132"/>
      <c r="BT257" s="132"/>
      <c r="CD257" s="132"/>
      <c r="CN257" s="132"/>
      <c r="CX257" s="132"/>
      <c r="DH257" s="132"/>
      <c r="DR257" s="132"/>
      <c r="EB257" s="132"/>
      <c r="EL257" s="132"/>
      <c r="EV257" s="132"/>
      <c r="FF257" s="132"/>
      <c r="FP257" s="132"/>
      <c r="FZ257" s="132"/>
      <c r="GJ257" s="132"/>
      <c r="GT257" s="132"/>
      <c r="HD257" s="132"/>
      <c r="HN257" s="132"/>
      <c r="HX257" s="132"/>
      <c r="IH257" s="132"/>
    </row>
    <row xmlns:x14ac="http://schemas.microsoft.com/office/spreadsheetml/2009/9/ac" r="258" s="3" customFormat="true" x14ac:dyDescent="0.25">
      <c r="A258" s="401"/>
      <c r="B258" s="132"/>
      <c r="L258" s="132"/>
      <c r="V258" s="132"/>
      <c r="AF258" s="132"/>
      <c r="AP258" s="132"/>
      <c r="AZ258" s="132"/>
      <c r="BA258" s="132"/>
      <c r="BJ258" s="132"/>
      <c r="BT258" s="132"/>
      <c r="CD258" s="132"/>
      <c r="CN258" s="132"/>
      <c r="CX258" s="132"/>
      <c r="DH258" s="132"/>
      <c r="DR258" s="132"/>
      <c r="EB258" s="132"/>
      <c r="EL258" s="132"/>
      <c r="EV258" s="132"/>
      <c r="FF258" s="132"/>
      <c r="FP258" s="132"/>
      <c r="FZ258" s="132"/>
      <c r="GJ258" s="132"/>
      <c r="GT258" s="132"/>
      <c r="HD258" s="132"/>
      <c r="HN258" s="132"/>
      <c r="HX258" s="132"/>
      <c r="IH258" s="132"/>
    </row>
    <row xmlns:x14ac="http://schemas.microsoft.com/office/spreadsheetml/2009/9/ac" r="259" s="3" customFormat="true" x14ac:dyDescent="0.25">
      <c r="A259" s="401"/>
      <c r="B259" s="132"/>
      <c r="L259" s="132"/>
      <c r="V259" s="132"/>
      <c r="AF259" s="132"/>
      <c r="AP259" s="132"/>
      <c r="AZ259" s="132"/>
      <c r="BA259" s="132"/>
      <c r="BJ259" s="132"/>
      <c r="BT259" s="132"/>
      <c r="CD259" s="132"/>
      <c r="CN259" s="132"/>
      <c r="CX259" s="132"/>
      <c r="DH259" s="132"/>
      <c r="DR259" s="132"/>
      <c r="EB259" s="132"/>
      <c r="EL259" s="132"/>
      <c r="EV259" s="132"/>
      <c r="FF259" s="132"/>
      <c r="FP259" s="132"/>
      <c r="FZ259" s="132"/>
      <c r="GJ259" s="132"/>
      <c r="GT259" s="132"/>
      <c r="HD259" s="132"/>
      <c r="HN259" s="132"/>
      <c r="HX259" s="132"/>
      <c r="IH259" s="132"/>
    </row>
    <row xmlns:x14ac="http://schemas.microsoft.com/office/spreadsheetml/2009/9/ac" r="260" s="3" customFormat="true" x14ac:dyDescent="0.25">
      <c r="A260" s="401"/>
      <c r="B260" s="132"/>
      <c r="L260" s="132"/>
      <c r="V260" s="132"/>
      <c r="AF260" s="132"/>
      <c r="AP260" s="132"/>
      <c r="AZ260" s="132"/>
      <c r="BA260" s="132"/>
      <c r="BJ260" s="132"/>
      <c r="BT260" s="132"/>
      <c r="CD260" s="132"/>
      <c r="CN260" s="132"/>
      <c r="CX260" s="132"/>
      <c r="DH260" s="132"/>
      <c r="DR260" s="132"/>
      <c r="EB260" s="132"/>
      <c r="EL260" s="132"/>
      <c r="EV260" s="132"/>
      <c r="FF260" s="132"/>
      <c r="FP260" s="132"/>
      <c r="FZ260" s="132"/>
      <c r="GJ260" s="132"/>
      <c r="GT260" s="132"/>
      <c r="HD260" s="132"/>
      <c r="HN260" s="132"/>
      <c r="HX260" s="132"/>
      <c r="IH260" s="132"/>
    </row>
    <row xmlns:x14ac="http://schemas.microsoft.com/office/spreadsheetml/2009/9/ac" r="261" s="3" customFormat="true" x14ac:dyDescent="0.25">
      <c r="A261" s="401"/>
      <c r="B261" s="132"/>
      <c r="L261" s="132"/>
      <c r="V261" s="132"/>
      <c r="AF261" s="132"/>
      <c r="AP261" s="132"/>
      <c r="AZ261" s="132"/>
      <c r="BA261" s="132"/>
      <c r="BJ261" s="132"/>
      <c r="BT261" s="132"/>
      <c r="CD261" s="132"/>
      <c r="CN261" s="132"/>
      <c r="CX261" s="132"/>
      <c r="DH261" s="132"/>
      <c r="DR261" s="132"/>
      <c r="EB261" s="132"/>
      <c r="EL261" s="132"/>
      <c r="EV261" s="132"/>
      <c r="FF261" s="132"/>
      <c r="FP261" s="132"/>
      <c r="FZ261" s="132"/>
      <c r="GJ261" s="132"/>
      <c r="GT261" s="132"/>
      <c r="HD261" s="132"/>
      <c r="HN261" s="132"/>
      <c r="HX261" s="132"/>
      <c r="IH261" s="132"/>
    </row>
    <row xmlns:x14ac="http://schemas.microsoft.com/office/spreadsheetml/2009/9/ac" r="262" s="3" customFormat="true" x14ac:dyDescent="0.25">
      <c r="A262" s="401"/>
      <c r="B262" s="132"/>
      <c r="L262" s="132"/>
      <c r="V262" s="132"/>
      <c r="AF262" s="132"/>
      <c r="AP262" s="132"/>
      <c r="AZ262" s="132"/>
      <c r="BA262" s="132"/>
      <c r="BJ262" s="132"/>
      <c r="BT262" s="132"/>
      <c r="CD262" s="132"/>
      <c r="CN262" s="132"/>
      <c r="CX262" s="132"/>
      <c r="DH262" s="132"/>
      <c r="DR262" s="132"/>
      <c r="EB262" s="132"/>
      <c r="EL262" s="132"/>
      <c r="EV262" s="132"/>
      <c r="FF262" s="132"/>
      <c r="FP262" s="132"/>
      <c r="FZ262" s="132"/>
      <c r="GJ262" s="132"/>
      <c r="GT262" s="132"/>
      <c r="HD262" s="132"/>
      <c r="HN262" s="132"/>
      <c r="HX262" s="132"/>
      <c r="IH262" s="132"/>
    </row>
    <row xmlns:x14ac="http://schemas.microsoft.com/office/spreadsheetml/2009/9/ac" r="263" s="3" customFormat="true" x14ac:dyDescent="0.25">
      <c r="A263" s="401"/>
      <c r="B263" s="132"/>
      <c r="L263" s="132"/>
      <c r="V263" s="132"/>
      <c r="AF263" s="132"/>
      <c r="AP263" s="132"/>
      <c r="AZ263" s="132"/>
      <c r="BA263" s="132"/>
      <c r="BJ263" s="132"/>
      <c r="BT263" s="132"/>
      <c r="CD263" s="132"/>
      <c r="CN263" s="132"/>
      <c r="CX263" s="132"/>
      <c r="DH263" s="132"/>
      <c r="DR263" s="132"/>
      <c r="EB263" s="132"/>
      <c r="EL263" s="132"/>
      <c r="EV263" s="132"/>
      <c r="FF263" s="132"/>
      <c r="FP263" s="132"/>
      <c r="FZ263" s="132"/>
      <c r="GJ263" s="132"/>
      <c r="GT263" s="132"/>
      <c r="HD263" s="132"/>
      <c r="HN263" s="132"/>
      <c r="HX263" s="132"/>
      <c r="IH263" s="132"/>
    </row>
    <row xmlns:x14ac="http://schemas.microsoft.com/office/spreadsheetml/2009/9/ac" r="264" s="3" customFormat="true" x14ac:dyDescent="0.25">
      <c r="A264" s="401"/>
      <c r="B264" s="132"/>
      <c r="L264" s="132"/>
      <c r="V264" s="132"/>
      <c r="AF264" s="132"/>
      <c r="AP264" s="132"/>
      <c r="AZ264" s="132"/>
      <c r="BA264" s="132"/>
      <c r="BJ264" s="132"/>
      <c r="BT264" s="132"/>
      <c r="CD264" s="132"/>
      <c r="CN264" s="132"/>
      <c r="CX264" s="132"/>
      <c r="DH264" s="132"/>
      <c r="DR264" s="132"/>
      <c r="EB264" s="132"/>
      <c r="EL264" s="132"/>
      <c r="EV264" s="132"/>
      <c r="FF264" s="132"/>
      <c r="FP264" s="132"/>
      <c r="FZ264" s="132"/>
      <c r="GJ264" s="132"/>
      <c r="GT264" s="132"/>
      <c r="HD264" s="132"/>
      <c r="HN264" s="132"/>
      <c r="HX264" s="132"/>
      <c r="IH264" s="132"/>
    </row>
    <row xmlns:x14ac="http://schemas.microsoft.com/office/spreadsheetml/2009/9/ac" r="265" s="3" customFormat="true" x14ac:dyDescent="0.25">
      <c r="A265" s="401"/>
      <c r="B265" s="132"/>
      <c r="L265" s="132"/>
      <c r="V265" s="132"/>
      <c r="AF265" s="132"/>
      <c r="AP265" s="132"/>
      <c r="AZ265" s="132"/>
      <c r="BA265" s="132"/>
      <c r="BJ265" s="132"/>
      <c r="BT265" s="132"/>
      <c r="CD265" s="132"/>
      <c r="CN265" s="132"/>
      <c r="CX265" s="132"/>
      <c r="DH265" s="132"/>
      <c r="DR265" s="132"/>
      <c r="EB265" s="132"/>
      <c r="EL265" s="132"/>
      <c r="EV265" s="132"/>
      <c r="FF265" s="132"/>
      <c r="FP265" s="132"/>
      <c r="FZ265" s="132"/>
      <c r="GJ265" s="132"/>
      <c r="GT265" s="132"/>
      <c r="HD265" s="132"/>
      <c r="HN265" s="132"/>
      <c r="HX265" s="132"/>
      <c r="IH265" s="132"/>
    </row>
    <row xmlns:x14ac="http://schemas.microsoft.com/office/spreadsheetml/2009/9/ac" r="266" s="3" customFormat="true" x14ac:dyDescent="0.25">
      <c r="A266" s="401"/>
      <c r="B266" s="132"/>
      <c r="L266" s="132"/>
      <c r="V266" s="132"/>
      <c r="AF266" s="132"/>
      <c r="AP266" s="132"/>
      <c r="AZ266" s="132"/>
      <c r="BA266" s="132"/>
      <c r="BJ266" s="132"/>
      <c r="BT266" s="132"/>
      <c r="CD266" s="132"/>
      <c r="CN266" s="132"/>
      <c r="CX266" s="132"/>
      <c r="DH266" s="132"/>
      <c r="DR266" s="132"/>
      <c r="EB266" s="132"/>
      <c r="EL266" s="132"/>
      <c r="EV266" s="132"/>
      <c r="FF266" s="132"/>
      <c r="FP266" s="132"/>
      <c r="FZ266" s="132"/>
      <c r="GJ266" s="132"/>
      <c r="GT266" s="132"/>
      <c r="HD266" s="132"/>
      <c r="HN266" s="132"/>
      <c r="HX266" s="132"/>
      <c r="IH266" s="132"/>
    </row>
    <row xmlns:x14ac="http://schemas.microsoft.com/office/spreadsheetml/2009/9/ac" r="267" s="3" customFormat="true" x14ac:dyDescent="0.25">
      <c r="A267" s="401"/>
      <c r="B267" s="132"/>
      <c r="L267" s="132"/>
      <c r="V267" s="132"/>
      <c r="AF267" s="132"/>
      <c r="AP267" s="132"/>
      <c r="AZ267" s="132"/>
      <c r="BA267" s="132"/>
      <c r="BJ267" s="132"/>
      <c r="BT267" s="132"/>
      <c r="CD267" s="132"/>
      <c r="CN267" s="132"/>
      <c r="CX267" s="132"/>
      <c r="DH267" s="132"/>
      <c r="DR267" s="132"/>
      <c r="EB267" s="132"/>
      <c r="EL267" s="132"/>
      <c r="EV267" s="132"/>
      <c r="FF267" s="132"/>
      <c r="FP267" s="132"/>
      <c r="FZ267" s="132"/>
      <c r="GJ267" s="132"/>
      <c r="GT267" s="132"/>
      <c r="HD267" s="132"/>
      <c r="HN267" s="132"/>
      <c r="HX267" s="132"/>
      <c r="IH267" s="132"/>
    </row>
    <row xmlns:x14ac="http://schemas.microsoft.com/office/spreadsheetml/2009/9/ac" r="268" s="3" customFormat="true" x14ac:dyDescent="0.25">
      <c r="A268" s="401"/>
      <c r="B268" s="132"/>
      <c r="L268" s="132"/>
      <c r="V268" s="132"/>
      <c r="AF268" s="132"/>
      <c r="AP268" s="132"/>
      <c r="AZ268" s="132"/>
      <c r="BA268" s="132"/>
      <c r="BJ268" s="132"/>
      <c r="BT268" s="132"/>
      <c r="CD268" s="132"/>
      <c r="CN268" s="132"/>
      <c r="CX268" s="132"/>
      <c r="DH268" s="132"/>
      <c r="DR268" s="132"/>
      <c r="EB268" s="132"/>
      <c r="EL268" s="132"/>
      <c r="EV268" s="132"/>
      <c r="FF268" s="132"/>
      <c r="FP268" s="132"/>
      <c r="FZ268" s="132"/>
      <c r="GJ268" s="132"/>
      <c r="GT268" s="132"/>
      <c r="HD268" s="132"/>
      <c r="HN268" s="132"/>
      <c r="HX268" s="132"/>
      <c r="IH268" s="132"/>
    </row>
    <row xmlns:x14ac="http://schemas.microsoft.com/office/spreadsheetml/2009/9/ac" r="269" s="3" customFormat="true" x14ac:dyDescent="0.25">
      <c r="A269" s="401"/>
      <c r="B269" s="132"/>
      <c r="L269" s="132"/>
      <c r="V269" s="132"/>
      <c r="AF269" s="132"/>
      <c r="AP269" s="132"/>
      <c r="AZ269" s="132"/>
      <c r="BA269" s="132"/>
      <c r="BJ269" s="132"/>
      <c r="BT269" s="132"/>
      <c r="CD269" s="132"/>
      <c r="CN269" s="132"/>
      <c r="CX269" s="132"/>
      <c r="DH269" s="132"/>
      <c r="DR269" s="132"/>
      <c r="EB269" s="132"/>
      <c r="EL269" s="132"/>
      <c r="EV269" s="132"/>
      <c r="FF269" s="132"/>
      <c r="FP269" s="132"/>
      <c r="FZ269" s="132"/>
      <c r="GJ269" s="132"/>
      <c r="GT269" s="132"/>
      <c r="HD269" s="132"/>
      <c r="HN269" s="132"/>
      <c r="HX269" s="132"/>
      <c r="IH269" s="132"/>
    </row>
    <row xmlns:x14ac="http://schemas.microsoft.com/office/spreadsheetml/2009/9/ac" r="270" s="3" customFormat="true" x14ac:dyDescent="0.25">
      <c r="A270" s="401"/>
      <c r="B270" s="132"/>
      <c r="L270" s="132"/>
      <c r="V270" s="132"/>
      <c r="AF270" s="132"/>
      <c r="AP270" s="132"/>
      <c r="AZ270" s="132"/>
      <c r="BA270" s="132"/>
      <c r="BJ270" s="132"/>
      <c r="BT270" s="132"/>
      <c r="CD270" s="132"/>
      <c r="CN270" s="132"/>
      <c r="CX270" s="132"/>
      <c r="DH270" s="132"/>
      <c r="DR270" s="132"/>
      <c r="EB270" s="132"/>
      <c r="EL270" s="132"/>
      <c r="EV270" s="132"/>
      <c r="FF270" s="132"/>
      <c r="FP270" s="132"/>
      <c r="FZ270" s="132"/>
      <c r="GJ270" s="132"/>
      <c r="GT270" s="132"/>
      <c r="HD270" s="132"/>
      <c r="HN270" s="132"/>
      <c r="HX270" s="132"/>
      <c r="IH270" s="132"/>
    </row>
    <row xmlns:x14ac="http://schemas.microsoft.com/office/spreadsheetml/2009/9/ac" r="271" s="3" customFormat="true" x14ac:dyDescent="0.25">
      <c r="A271" s="401"/>
      <c r="B271" s="132"/>
      <c r="L271" s="132"/>
      <c r="V271" s="132"/>
      <c r="AF271" s="132"/>
      <c r="AP271" s="132"/>
      <c r="AZ271" s="132"/>
      <c r="BA271" s="132"/>
      <c r="BJ271" s="132"/>
      <c r="BT271" s="132"/>
      <c r="CD271" s="132"/>
      <c r="CN271" s="132"/>
      <c r="CX271" s="132"/>
      <c r="DH271" s="132"/>
      <c r="DR271" s="132"/>
      <c r="EB271" s="132"/>
      <c r="EL271" s="132"/>
      <c r="EV271" s="132"/>
      <c r="FF271" s="132"/>
      <c r="FP271" s="132"/>
      <c r="FZ271" s="132"/>
      <c r="GJ271" s="132"/>
      <c r="GT271" s="132"/>
      <c r="HD271" s="132"/>
      <c r="HN271" s="132"/>
      <c r="HX271" s="132"/>
      <c r="IH271" s="132"/>
    </row>
    <row xmlns:x14ac="http://schemas.microsoft.com/office/spreadsheetml/2009/9/ac" r="272" s="3" customFormat="true" x14ac:dyDescent="0.25">
      <c r="A272" s="401"/>
      <c r="B272" s="132"/>
      <c r="L272" s="132"/>
      <c r="V272" s="132"/>
      <c r="AF272" s="132"/>
      <c r="AP272" s="132"/>
      <c r="AZ272" s="132"/>
      <c r="BA272" s="132"/>
      <c r="BJ272" s="132"/>
      <c r="BT272" s="132"/>
      <c r="CD272" s="132"/>
      <c r="CN272" s="132"/>
      <c r="CX272" s="132"/>
      <c r="DH272" s="132"/>
      <c r="DR272" s="132"/>
      <c r="EB272" s="132"/>
      <c r="EL272" s="132"/>
      <c r="EV272" s="132"/>
      <c r="FF272" s="132"/>
      <c r="FP272" s="132"/>
      <c r="FZ272" s="132"/>
      <c r="GJ272" s="132"/>
      <c r="GT272" s="132"/>
      <c r="HD272" s="132"/>
      <c r="HN272" s="132"/>
      <c r="HX272" s="132"/>
      <c r="IH272" s="132"/>
    </row>
    <row xmlns:x14ac="http://schemas.microsoft.com/office/spreadsheetml/2009/9/ac" r="273" s="3" customFormat="true" x14ac:dyDescent="0.25">
      <c r="A273" s="401"/>
      <c r="B273" s="132"/>
      <c r="L273" s="132"/>
      <c r="V273" s="132"/>
      <c r="AF273" s="132"/>
      <c r="AP273" s="132"/>
      <c r="AZ273" s="132"/>
      <c r="BA273" s="132"/>
      <c r="BJ273" s="132"/>
      <c r="BT273" s="132"/>
      <c r="CD273" s="132"/>
      <c r="CN273" s="132"/>
      <c r="CX273" s="132"/>
      <c r="DH273" s="132"/>
      <c r="DR273" s="132"/>
      <c r="EB273" s="132"/>
      <c r="EL273" s="132"/>
      <c r="EV273" s="132"/>
      <c r="FF273" s="132"/>
      <c r="FP273" s="132"/>
      <c r="FZ273" s="132"/>
      <c r="GJ273" s="132"/>
      <c r="GT273" s="132"/>
      <c r="HD273" s="132"/>
      <c r="HN273" s="132"/>
      <c r="HX273" s="132"/>
      <c r="IH273" s="132"/>
    </row>
    <row xmlns:x14ac="http://schemas.microsoft.com/office/spreadsheetml/2009/9/ac" r="274" s="3" customFormat="true" x14ac:dyDescent="0.25">
      <c r="A274" s="401"/>
      <c r="B274" s="132"/>
      <c r="L274" s="132"/>
      <c r="V274" s="132"/>
      <c r="AF274" s="132"/>
      <c r="AP274" s="132"/>
      <c r="AZ274" s="132"/>
      <c r="BA274" s="132"/>
      <c r="BJ274" s="132"/>
      <c r="BT274" s="132"/>
      <c r="CD274" s="132"/>
      <c r="CN274" s="132"/>
      <c r="CX274" s="132"/>
      <c r="DH274" s="132"/>
      <c r="DR274" s="132"/>
      <c r="EB274" s="132"/>
      <c r="EL274" s="132"/>
      <c r="EV274" s="132"/>
      <c r="FF274" s="132"/>
      <c r="FP274" s="132"/>
      <c r="FZ274" s="132"/>
      <c r="GJ274" s="132"/>
      <c r="GT274" s="132"/>
      <c r="HD274" s="132"/>
      <c r="HN274" s="132"/>
      <c r="HX274" s="132"/>
      <c r="IH274" s="132"/>
    </row>
    <row xmlns:x14ac="http://schemas.microsoft.com/office/spreadsheetml/2009/9/ac" r="275" s="3" customFormat="true" x14ac:dyDescent="0.25">
      <c r="A275" s="401"/>
      <c r="B275" s="132"/>
      <c r="L275" s="132"/>
      <c r="V275" s="132"/>
      <c r="AF275" s="132"/>
      <c r="AP275" s="132"/>
      <c r="AZ275" s="132"/>
      <c r="BA275" s="132"/>
      <c r="BJ275" s="132"/>
      <c r="BT275" s="132"/>
      <c r="CD275" s="132"/>
      <c r="CN275" s="132"/>
      <c r="CX275" s="132"/>
      <c r="DH275" s="132"/>
      <c r="DR275" s="132"/>
      <c r="EB275" s="132"/>
      <c r="EL275" s="132"/>
      <c r="EV275" s="132"/>
      <c r="FF275" s="132"/>
      <c r="FP275" s="132"/>
      <c r="FZ275" s="132"/>
      <c r="GJ275" s="132"/>
      <c r="GT275" s="132"/>
      <c r="HD275" s="132"/>
      <c r="HN275" s="132"/>
      <c r="HX275" s="132"/>
      <c r="IH275" s="132"/>
    </row>
    <row xmlns:x14ac="http://schemas.microsoft.com/office/spreadsheetml/2009/9/ac" r="276" s="3" customFormat="true" x14ac:dyDescent="0.25">
      <c r="A276" s="401"/>
      <c r="B276" s="132"/>
      <c r="L276" s="132"/>
      <c r="V276" s="132"/>
      <c r="AF276" s="132"/>
      <c r="AP276" s="132"/>
      <c r="AZ276" s="132"/>
      <c r="BA276" s="132"/>
      <c r="BJ276" s="132"/>
      <c r="BT276" s="132"/>
      <c r="CD276" s="132"/>
      <c r="CN276" s="132"/>
      <c r="CX276" s="132"/>
      <c r="DH276" s="132"/>
      <c r="DR276" s="132"/>
      <c r="EB276" s="132"/>
      <c r="EL276" s="132"/>
      <c r="EV276" s="132"/>
      <c r="FF276" s="132"/>
      <c r="FP276" s="132"/>
      <c r="FZ276" s="132"/>
      <c r="GJ276" s="132"/>
      <c r="GT276" s="132"/>
      <c r="HD276" s="132"/>
      <c r="HN276" s="132"/>
      <c r="HX276" s="132"/>
      <c r="IH276" s="132"/>
    </row>
    <row xmlns:x14ac="http://schemas.microsoft.com/office/spreadsheetml/2009/9/ac" r="277" s="3" customFormat="true" x14ac:dyDescent="0.25">
      <c r="A277" s="401"/>
      <c r="B277" s="132"/>
      <c r="L277" s="132"/>
      <c r="V277" s="132"/>
      <c r="AF277" s="132"/>
      <c r="AP277" s="132"/>
      <c r="AZ277" s="132"/>
      <c r="BA277" s="132"/>
      <c r="BJ277" s="132"/>
      <c r="BT277" s="132"/>
      <c r="CD277" s="132"/>
      <c r="CN277" s="132"/>
      <c r="CX277" s="132"/>
      <c r="DH277" s="132"/>
      <c r="DR277" s="132"/>
      <c r="EB277" s="132"/>
      <c r="EL277" s="132"/>
      <c r="EV277" s="132"/>
      <c r="FF277" s="132"/>
      <c r="FP277" s="132"/>
      <c r="FZ277" s="132"/>
      <c r="GJ277" s="132"/>
      <c r="GT277" s="132"/>
      <c r="HD277" s="132"/>
      <c r="HN277" s="132"/>
      <c r="HX277" s="132"/>
      <c r="IH277" s="132"/>
    </row>
    <row xmlns:x14ac="http://schemas.microsoft.com/office/spreadsheetml/2009/9/ac" r="278" s="3" customFormat="true" x14ac:dyDescent="0.25">
      <c r="A278" s="401"/>
      <c r="B278" s="132"/>
      <c r="L278" s="132"/>
      <c r="V278" s="132"/>
      <c r="AF278" s="132"/>
      <c r="AP278" s="132"/>
      <c r="AZ278" s="132"/>
      <c r="BA278" s="132"/>
      <c r="BJ278" s="132"/>
      <c r="BT278" s="132"/>
      <c r="CD278" s="132"/>
      <c r="CN278" s="132"/>
      <c r="CX278" s="132"/>
      <c r="DH278" s="132"/>
      <c r="DR278" s="132"/>
      <c r="EB278" s="132"/>
      <c r="EL278" s="132"/>
      <c r="EV278" s="132"/>
      <c r="FF278" s="132"/>
      <c r="FP278" s="132"/>
      <c r="FZ278" s="132"/>
      <c r="GJ278" s="132"/>
      <c r="GT278" s="132"/>
      <c r="HD278" s="132"/>
      <c r="HN278" s="132"/>
      <c r="HX278" s="132"/>
      <c r="IH278" s="132"/>
    </row>
    <row xmlns:x14ac="http://schemas.microsoft.com/office/spreadsheetml/2009/9/ac" r="279" s="3" customFormat="true" x14ac:dyDescent="0.25">
      <c r="A279" s="401"/>
      <c r="B279" s="132"/>
      <c r="L279" s="132"/>
      <c r="V279" s="132"/>
      <c r="AF279" s="132"/>
      <c r="AP279" s="132"/>
      <c r="AZ279" s="132"/>
      <c r="BA279" s="132"/>
      <c r="BJ279" s="132"/>
      <c r="BT279" s="132"/>
      <c r="CD279" s="132"/>
      <c r="CN279" s="132"/>
      <c r="CX279" s="132"/>
      <c r="DH279" s="132"/>
      <c r="DR279" s="132"/>
      <c r="EB279" s="132"/>
      <c r="EL279" s="132"/>
      <c r="EV279" s="132"/>
      <c r="FF279" s="132"/>
      <c r="FP279" s="132"/>
      <c r="FZ279" s="132"/>
      <c r="GJ279" s="132"/>
      <c r="GT279" s="132"/>
      <c r="HD279" s="132"/>
      <c r="HN279" s="132"/>
      <c r="HX279" s="132"/>
      <c r="IH279" s="132"/>
    </row>
    <row xmlns:x14ac="http://schemas.microsoft.com/office/spreadsheetml/2009/9/ac" r="280" s="3" customFormat="true" x14ac:dyDescent="0.25">
      <c r="A280" s="401"/>
      <c r="B280" s="132"/>
      <c r="L280" s="132"/>
      <c r="V280" s="132"/>
      <c r="AF280" s="132"/>
      <c r="AP280" s="132"/>
      <c r="AZ280" s="132"/>
      <c r="BA280" s="132"/>
      <c r="BJ280" s="132"/>
      <c r="BT280" s="132"/>
      <c r="CD280" s="132"/>
      <c r="CN280" s="132"/>
      <c r="CX280" s="132"/>
      <c r="DH280" s="132"/>
      <c r="DR280" s="132"/>
      <c r="EB280" s="132"/>
      <c r="EL280" s="132"/>
      <c r="EV280" s="132"/>
      <c r="FF280" s="132"/>
      <c r="FP280" s="132"/>
      <c r="FZ280" s="132"/>
      <c r="GJ280" s="132"/>
      <c r="GT280" s="132"/>
      <c r="HD280" s="132"/>
      <c r="HN280" s="132"/>
      <c r="HX280" s="132"/>
      <c r="IH280" s="132"/>
    </row>
    <row xmlns:x14ac="http://schemas.microsoft.com/office/spreadsheetml/2009/9/ac" r="281" s="3" customFormat="true" x14ac:dyDescent="0.25">
      <c r="A281" s="401"/>
      <c r="B281" s="132"/>
      <c r="L281" s="132"/>
      <c r="V281" s="132"/>
      <c r="AF281" s="132"/>
      <c r="AP281" s="132"/>
      <c r="AZ281" s="132"/>
      <c r="BA281" s="132"/>
      <c r="BJ281" s="132"/>
      <c r="BT281" s="132"/>
      <c r="CD281" s="132"/>
      <c r="CN281" s="132"/>
      <c r="CX281" s="132"/>
      <c r="DH281" s="132"/>
      <c r="DR281" s="132"/>
      <c r="EB281" s="132"/>
      <c r="EL281" s="132"/>
      <c r="EV281" s="132"/>
      <c r="FF281" s="132"/>
      <c r="FP281" s="132"/>
      <c r="FZ281" s="132"/>
      <c r="GJ281" s="132"/>
      <c r="GT281" s="132"/>
      <c r="HD281" s="132"/>
      <c r="HN281" s="132"/>
      <c r="HX281" s="132"/>
      <c r="IH281" s="132"/>
    </row>
    <row xmlns:x14ac="http://schemas.microsoft.com/office/spreadsheetml/2009/9/ac" r="282" s="3" customFormat="true" x14ac:dyDescent="0.25">
      <c r="A282" s="401"/>
      <c r="B282" s="132"/>
      <c r="L282" s="132"/>
      <c r="V282" s="132"/>
      <c r="AF282" s="132"/>
      <c r="AP282" s="132"/>
      <c r="AZ282" s="132"/>
      <c r="BA282" s="132"/>
      <c r="BJ282" s="132"/>
      <c r="BT282" s="132"/>
      <c r="CD282" s="132"/>
      <c r="CN282" s="132"/>
      <c r="CX282" s="132"/>
      <c r="DH282" s="132"/>
      <c r="DR282" s="132"/>
      <c r="EB282" s="132"/>
      <c r="EL282" s="132"/>
      <c r="EV282" s="132"/>
      <c r="FF282" s="132"/>
      <c r="FP282" s="132"/>
      <c r="FZ282" s="132"/>
      <c r="GJ282" s="132"/>
      <c r="GT282" s="132"/>
      <c r="HD282" s="132"/>
      <c r="HN282" s="132"/>
      <c r="HX282" s="132"/>
      <c r="IH282" s="132"/>
    </row>
    <row xmlns:x14ac="http://schemas.microsoft.com/office/spreadsheetml/2009/9/ac" r="283" s="3" customFormat="true" x14ac:dyDescent="0.25">
      <c r="A283" s="401"/>
      <c r="B283" s="132"/>
      <c r="L283" s="132"/>
      <c r="V283" s="132"/>
      <c r="AF283" s="132"/>
      <c r="AP283" s="132"/>
      <c r="AZ283" s="132"/>
      <c r="BA283" s="132"/>
      <c r="BJ283" s="132"/>
      <c r="BT283" s="132"/>
      <c r="CD283" s="132"/>
      <c r="CN283" s="132"/>
      <c r="CX283" s="132"/>
      <c r="DH283" s="132"/>
      <c r="DR283" s="132"/>
      <c r="EB283" s="132"/>
      <c r="EL283" s="132"/>
      <c r="EV283" s="132"/>
      <c r="FF283" s="132"/>
      <c r="FP283" s="132"/>
      <c r="FZ283" s="132"/>
      <c r="GJ283" s="132"/>
      <c r="GT283" s="132"/>
      <c r="HD283" s="132"/>
      <c r="HN283" s="132"/>
      <c r="HX283" s="132"/>
      <c r="IH283" s="132"/>
    </row>
    <row xmlns:x14ac="http://schemas.microsoft.com/office/spreadsheetml/2009/9/ac" r="284" s="3" customFormat="true" x14ac:dyDescent="0.25">
      <c r="A284" s="401"/>
      <c r="B284" s="132"/>
      <c r="L284" s="132"/>
      <c r="V284" s="132"/>
      <c r="AF284" s="132"/>
      <c r="AP284" s="132"/>
      <c r="AZ284" s="132"/>
      <c r="BA284" s="132"/>
      <c r="BJ284" s="132"/>
      <c r="BT284" s="132"/>
      <c r="CD284" s="132"/>
      <c r="CN284" s="132"/>
      <c r="CX284" s="132"/>
      <c r="DH284" s="132"/>
      <c r="DR284" s="132"/>
      <c r="EB284" s="132"/>
      <c r="EL284" s="132"/>
      <c r="EV284" s="132"/>
      <c r="FF284" s="132"/>
      <c r="FP284" s="132"/>
      <c r="FZ284" s="132"/>
      <c r="GJ284" s="132"/>
      <c r="GT284" s="132"/>
      <c r="HD284" s="132"/>
      <c r="HN284" s="132"/>
      <c r="HX284" s="132"/>
      <c r="IH284" s="132"/>
    </row>
    <row xmlns:x14ac="http://schemas.microsoft.com/office/spreadsheetml/2009/9/ac" r="285" s="3" customFormat="true" x14ac:dyDescent="0.25">
      <c r="A285" s="401"/>
      <c r="B285" s="132"/>
      <c r="L285" s="132"/>
      <c r="V285" s="132"/>
      <c r="AF285" s="132"/>
      <c r="AP285" s="132"/>
      <c r="AZ285" s="132"/>
      <c r="BA285" s="132"/>
      <c r="BJ285" s="132"/>
      <c r="BT285" s="132"/>
      <c r="CD285" s="132"/>
      <c r="CN285" s="132"/>
      <c r="CX285" s="132"/>
      <c r="DH285" s="132"/>
      <c r="DR285" s="132"/>
      <c r="EB285" s="132"/>
      <c r="EL285" s="132"/>
      <c r="EV285" s="132"/>
      <c r="FF285" s="132"/>
      <c r="FP285" s="132"/>
      <c r="FZ285" s="132"/>
      <c r="GJ285" s="132"/>
      <c r="GT285" s="132"/>
      <c r="HD285" s="132"/>
      <c r="HN285" s="132"/>
      <c r="HX285" s="132"/>
      <c r="IH285" s="132"/>
    </row>
    <row xmlns:x14ac="http://schemas.microsoft.com/office/spreadsheetml/2009/9/ac" r="286" s="3" customFormat="true" x14ac:dyDescent="0.25">
      <c r="A286" s="401"/>
      <c r="B286" s="132"/>
      <c r="L286" s="132"/>
      <c r="V286" s="132"/>
      <c r="AF286" s="132"/>
      <c r="AP286" s="132"/>
      <c r="AZ286" s="132"/>
      <c r="BA286" s="132"/>
      <c r="BJ286" s="132"/>
      <c r="BT286" s="132"/>
      <c r="CD286" s="132"/>
      <c r="CN286" s="132"/>
      <c r="CX286" s="132"/>
      <c r="DH286" s="132"/>
      <c r="DR286" s="132"/>
      <c r="EB286" s="132"/>
      <c r="EL286" s="132"/>
      <c r="EV286" s="132"/>
      <c r="FF286" s="132"/>
      <c r="FP286" s="132"/>
      <c r="FZ286" s="132"/>
      <c r="GJ286" s="132"/>
      <c r="GT286" s="132"/>
      <c r="HD286" s="132"/>
      <c r="HN286" s="132"/>
      <c r="HX286" s="132"/>
      <c r="IH286" s="132"/>
    </row>
    <row xmlns:x14ac="http://schemas.microsoft.com/office/spreadsheetml/2009/9/ac" r="287" s="3" customFormat="true" x14ac:dyDescent="0.25">
      <c r="A287" s="401"/>
      <c r="B287" s="132"/>
      <c r="L287" s="132"/>
      <c r="V287" s="132"/>
      <c r="AF287" s="132"/>
      <c r="AP287" s="132"/>
      <c r="AZ287" s="132"/>
      <c r="BA287" s="132"/>
      <c r="BJ287" s="132"/>
      <c r="BT287" s="132"/>
      <c r="CD287" s="132"/>
      <c r="CN287" s="132"/>
      <c r="CX287" s="132"/>
      <c r="DH287" s="132"/>
      <c r="DR287" s="132"/>
      <c r="EB287" s="132"/>
      <c r="EL287" s="132"/>
      <c r="EV287" s="132"/>
      <c r="FF287" s="132"/>
      <c r="FP287" s="132"/>
      <c r="FZ287" s="132"/>
      <c r="GJ287" s="132"/>
      <c r="GT287" s="132"/>
      <c r="HD287" s="132"/>
      <c r="HN287" s="132"/>
      <c r="HX287" s="132"/>
      <c r="IH287" s="132"/>
    </row>
    <row xmlns:x14ac="http://schemas.microsoft.com/office/spreadsheetml/2009/9/ac" r="288" s="3" customFormat="true" x14ac:dyDescent="0.25">
      <c r="A288" s="401"/>
      <c r="B288" s="132"/>
      <c r="L288" s="132"/>
      <c r="V288" s="132"/>
      <c r="AF288" s="132"/>
      <c r="AP288" s="132"/>
      <c r="AZ288" s="132"/>
      <c r="BA288" s="132"/>
      <c r="BJ288" s="132"/>
      <c r="BT288" s="132"/>
      <c r="CD288" s="132"/>
      <c r="CN288" s="132"/>
      <c r="CX288" s="132"/>
      <c r="DH288" s="132"/>
      <c r="DR288" s="132"/>
      <c r="EB288" s="132"/>
      <c r="EL288" s="132"/>
      <c r="EV288" s="132"/>
      <c r="FF288" s="132"/>
      <c r="FP288" s="132"/>
      <c r="FZ288" s="132"/>
      <c r="GJ288" s="132"/>
      <c r="GT288" s="132"/>
      <c r="HD288" s="132"/>
      <c r="HN288" s="132"/>
      <c r="HX288" s="132"/>
      <c r="IH288" s="132"/>
    </row>
    <row xmlns:x14ac="http://schemas.microsoft.com/office/spreadsheetml/2009/9/ac" r="289" s="3" customFormat="true" x14ac:dyDescent="0.25">
      <c r="A289" s="401"/>
      <c r="B289" s="132"/>
      <c r="L289" s="132"/>
      <c r="V289" s="132"/>
      <c r="AF289" s="132"/>
      <c r="AP289" s="132"/>
      <c r="AZ289" s="132"/>
      <c r="BA289" s="132"/>
      <c r="BJ289" s="132"/>
      <c r="BT289" s="132"/>
      <c r="CD289" s="132"/>
      <c r="CN289" s="132"/>
      <c r="CX289" s="132"/>
      <c r="DH289" s="132"/>
      <c r="DR289" s="132"/>
      <c r="EB289" s="132"/>
      <c r="EL289" s="132"/>
      <c r="EV289" s="132"/>
      <c r="FF289" s="132"/>
      <c r="FP289" s="132"/>
      <c r="FZ289" s="132"/>
      <c r="GJ289" s="132"/>
      <c r="GT289" s="132"/>
      <c r="HD289" s="132"/>
      <c r="HN289" s="132"/>
      <c r="HX289" s="132"/>
      <c r="IH289" s="132"/>
    </row>
    <row xmlns:x14ac="http://schemas.microsoft.com/office/spreadsheetml/2009/9/ac" r="290" s="3" customFormat="true" x14ac:dyDescent="0.25">
      <c r="A290" s="401"/>
      <c r="B290" s="132"/>
      <c r="L290" s="132"/>
      <c r="V290" s="132"/>
      <c r="AF290" s="132"/>
      <c r="AP290" s="132"/>
      <c r="AZ290" s="132"/>
      <c r="BA290" s="132"/>
      <c r="BJ290" s="132"/>
      <c r="BT290" s="132"/>
      <c r="CD290" s="132"/>
      <c r="CN290" s="132"/>
      <c r="CX290" s="132"/>
      <c r="DH290" s="132"/>
      <c r="DR290" s="132"/>
      <c r="EB290" s="132"/>
      <c r="EL290" s="132"/>
      <c r="EV290" s="132"/>
      <c r="FF290" s="132"/>
      <c r="FP290" s="132"/>
      <c r="FZ290" s="132"/>
      <c r="GJ290" s="132"/>
      <c r="GT290" s="132"/>
      <c r="HD290" s="132"/>
      <c r="HN290" s="132"/>
      <c r="HX290" s="132"/>
      <c r="IH290" s="132"/>
    </row>
    <row xmlns:x14ac="http://schemas.microsoft.com/office/spreadsheetml/2009/9/ac" r="291" s="3" customFormat="true" x14ac:dyDescent="0.25">
      <c r="A291" s="401"/>
      <c r="B291" s="132"/>
      <c r="L291" s="132"/>
      <c r="V291" s="132"/>
      <c r="AF291" s="132"/>
      <c r="AP291" s="132"/>
      <c r="AZ291" s="132"/>
      <c r="BA291" s="132"/>
      <c r="BJ291" s="132"/>
      <c r="BT291" s="132"/>
      <c r="CD291" s="132"/>
      <c r="CN291" s="132"/>
      <c r="CX291" s="132"/>
      <c r="DH291" s="132"/>
      <c r="DR291" s="132"/>
      <c r="EB291" s="132"/>
      <c r="EL291" s="132"/>
      <c r="EV291" s="132"/>
      <c r="FF291" s="132"/>
      <c r="FP291" s="132"/>
      <c r="FZ291" s="132"/>
      <c r="GJ291" s="132"/>
      <c r="GT291" s="132"/>
      <c r="HD291" s="132"/>
      <c r="HN291" s="132"/>
      <c r="HX291" s="132"/>
      <c r="IH291" s="132"/>
    </row>
    <row xmlns:x14ac="http://schemas.microsoft.com/office/spreadsheetml/2009/9/ac" r="292" s="3" customFormat="true" x14ac:dyDescent="0.25">
      <c r="A292" s="401"/>
      <c r="B292" s="132"/>
      <c r="L292" s="132"/>
      <c r="V292" s="132"/>
      <c r="AF292" s="132"/>
      <c r="AP292" s="132"/>
      <c r="AZ292" s="132"/>
      <c r="BA292" s="132"/>
      <c r="BJ292" s="132"/>
      <c r="BT292" s="132"/>
      <c r="CD292" s="132"/>
      <c r="CN292" s="132"/>
      <c r="CX292" s="132"/>
      <c r="DH292" s="132"/>
      <c r="DR292" s="132"/>
      <c r="EB292" s="132"/>
      <c r="EL292" s="132"/>
      <c r="EV292" s="132"/>
      <c r="FF292" s="132"/>
      <c r="FP292" s="132"/>
      <c r="FZ292" s="132"/>
      <c r="GJ292" s="132"/>
      <c r="GT292" s="132"/>
      <c r="HD292" s="132"/>
      <c r="HN292" s="132"/>
      <c r="HX292" s="132"/>
      <c r="IH292" s="132"/>
    </row>
    <row xmlns:x14ac="http://schemas.microsoft.com/office/spreadsheetml/2009/9/ac" r="293" s="3" customFormat="true" x14ac:dyDescent="0.25">
      <c r="A293" s="401"/>
      <c r="B293" s="132"/>
      <c r="L293" s="132"/>
      <c r="V293" s="132"/>
      <c r="AF293" s="132"/>
      <c r="AP293" s="132"/>
      <c r="AZ293" s="132"/>
      <c r="BA293" s="132"/>
      <c r="BJ293" s="132"/>
      <c r="BT293" s="132"/>
      <c r="CD293" s="132"/>
      <c r="CN293" s="132"/>
      <c r="CX293" s="132"/>
      <c r="DH293" s="132"/>
      <c r="DR293" s="132"/>
      <c r="EB293" s="132"/>
      <c r="EL293" s="132"/>
      <c r="EV293" s="132"/>
      <c r="FF293" s="132"/>
      <c r="FP293" s="132"/>
      <c r="FZ293" s="132"/>
      <c r="GJ293" s="132"/>
      <c r="GT293" s="132"/>
      <c r="HD293" s="132"/>
      <c r="HN293" s="132"/>
      <c r="HX293" s="132"/>
      <c r="IH293" s="132"/>
    </row>
    <row xmlns:x14ac="http://schemas.microsoft.com/office/spreadsheetml/2009/9/ac" r="294" s="3" customFormat="true" x14ac:dyDescent="0.25">
      <c r="A294" s="401"/>
      <c r="B294" s="132"/>
      <c r="L294" s="132"/>
      <c r="V294" s="132"/>
      <c r="AF294" s="132"/>
      <c r="AP294" s="132"/>
      <c r="AZ294" s="132"/>
      <c r="BA294" s="132"/>
      <c r="BJ294" s="132"/>
      <c r="BT294" s="132"/>
      <c r="CD294" s="132"/>
      <c r="CN294" s="132"/>
      <c r="CX294" s="132"/>
      <c r="DH294" s="132"/>
      <c r="DR294" s="132"/>
      <c r="EB294" s="132"/>
      <c r="EL294" s="132"/>
      <c r="EV294" s="132"/>
      <c r="FF294" s="132"/>
      <c r="FP294" s="132"/>
      <c r="FZ294" s="132"/>
      <c r="GJ294" s="132"/>
      <c r="GT294" s="132"/>
      <c r="HD294" s="132"/>
      <c r="HN294" s="132"/>
      <c r="HX294" s="132"/>
      <c r="IH294" s="132"/>
    </row>
    <row xmlns:x14ac="http://schemas.microsoft.com/office/spreadsheetml/2009/9/ac" r="295" s="3" customFormat="true" x14ac:dyDescent="0.25">
      <c r="A295" s="401"/>
      <c r="B295" s="132"/>
      <c r="L295" s="132"/>
      <c r="V295" s="132"/>
      <c r="AF295" s="132"/>
      <c r="AP295" s="132"/>
      <c r="AZ295" s="132"/>
      <c r="BA295" s="132"/>
      <c r="BJ295" s="132"/>
      <c r="BT295" s="132"/>
      <c r="CD295" s="132"/>
      <c r="CN295" s="132"/>
      <c r="CX295" s="132"/>
      <c r="DH295" s="132"/>
      <c r="DR295" s="132"/>
      <c r="EB295" s="132"/>
      <c r="EL295" s="132"/>
      <c r="EV295" s="132"/>
      <c r="FF295" s="132"/>
      <c r="FP295" s="132"/>
      <c r="FZ295" s="132"/>
      <c r="GJ295" s="132"/>
      <c r="GT295" s="132"/>
      <c r="HD295" s="132"/>
      <c r="HN295" s="132"/>
      <c r="HX295" s="132"/>
      <c r="IH295" s="132"/>
    </row>
    <row xmlns:x14ac="http://schemas.microsoft.com/office/spreadsheetml/2009/9/ac" r="296" s="3" customFormat="true" x14ac:dyDescent="0.25">
      <c r="A296" s="401"/>
      <c r="B296" s="132"/>
      <c r="L296" s="132"/>
      <c r="V296" s="132"/>
      <c r="AF296" s="132"/>
      <c r="AP296" s="132"/>
      <c r="AZ296" s="132"/>
      <c r="BA296" s="132"/>
      <c r="BJ296" s="132"/>
      <c r="BT296" s="132"/>
      <c r="CD296" s="132"/>
      <c r="CN296" s="132"/>
      <c r="CX296" s="132"/>
      <c r="DH296" s="132"/>
      <c r="DR296" s="132"/>
      <c r="EB296" s="132"/>
      <c r="EL296" s="132"/>
      <c r="EV296" s="132"/>
      <c r="FF296" s="132"/>
      <c r="FP296" s="132"/>
      <c r="FZ296" s="132"/>
      <c r="GJ296" s="132"/>
      <c r="GT296" s="132"/>
      <c r="HD296" s="132"/>
      <c r="HN296" s="132"/>
      <c r="HX296" s="132"/>
      <c r="IH296" s="132"/>
    </row>
    <row xmlns:x14ac="http://schemas.microsoft.com/office/spreadsheetml/2009/9/ac" r="297" s="3" customFormat="true" x14ac:dyDescent="0.25">
      <c r="A297" s="401"/>
      <c r="B297" s="132"/>
      <c r="L297" s="132"/>
      <c r="V297" s="132"/>
      <c r="AF297" s="132"/>
      <c r="AP297" s="132"/>
      <c r="AZ297" s="132"/>
      <c r="BA297" s="132"/>
      <c r="BJ297" s="132"/>
      <c r="BT297" s="132"/>
      <c r="CD297" s="132"/>
      <c r="CN297" s="132"/>
      <c r="CX297" s="132"/>
      <c r="DH297" s="132"/>
      <c r="DR297" s="132"/>
      <c r="EB297" s="132"/>
      <c r="EL297" s="132"/>
      <c r="EV297" s="132"/>
      <c r="FF297" s="132"/>
      <c r="FP297" s="132"/>
      <c r="FZ297" s="132"/>
      <c r="GJ297" s="132"/>
      <c r="GT297" s="132"/>
      <c r="HD297" s="132"/>
      <c r="HN297" s="132"/>
      <c r="HX297" s="132"/>
      <c r="IH297" s="132"/>
    </row>
    <row xmlns:x14ac="http://schemas.microsoft.com/office/spreadsheetml/2009/9/ac" r="298" s="3" customFormat="true" x14ac:dyDescent="0.25">
      <c r="A298" s="401"/>
      <c r="B298" s="132"/>
      <c r="L298" s="132"/>
      <c r="V298" s="132"/>
      <c r="AF298" s="132"/>
      <c r="AP298" s="132"/>
      <c r="AZ298" s="132"/>
      <c r="BA298" s="132"/>
      <c r="BJ298" s="132"/>
      <c r="BT298" s="132"/>
      <c r="CD298" s="132"/>
      <c r="CN298" s="132"/>
      <c r="CX298" s="132"/>
      <c r="DH298" s="132"/>
      <c r="DR298" s="132"/>
      <c r="EB298" s="132"/>
      <c r="EL298" s="132"/>
      <c r="EV298" s="132"/>
      <c r="FF298" s="132"/>
      <c r="FP298" s="132"/>
      <c r="FZ298" s="132"/>
      <c r="GJ298" s="132"/>
      <c r="GT298" s="132"/>
      <c r="HD298" s="132"/>
      <c r="HN298" s="132"/>
      <c r="HX298" s="132"/>
      <c r="IH298" s="132"/>
    </row>
    <row xmlns:x14ac="http://schemas.microsoft.com/office/spreadsheetml/2009/9/ac" r="299" s="3" customFormat="true" x14ac:dyDescent="0.25">
      <c r="A299" s="401"/>
      <c r="B299" s="132"/>
      <c r="L299" s="132"/>
      <c r="V299" s="132"/>
      <c r="AF299" s="132"/>
      <c r="AP299" s="132"/>
      <c r="AZ299" s="132"/>
      <c r="BA299" s="132"/>
      <c r="BJ299" s="132"/>
      <c r="BT299" s="132"/>
      <c r="CD299" s="132"/>
      <c r="CN299" s="132"/>
      <c r="CX299" s="132"/>
      <c r="DH299" s="132"/>
      <c r="DR299" s="132"/>
      <c r="EB299" s="132"/>
      <c r="EL299" s="132"/>
      <c r="EV299" s="132"/>
      <c r="FF299" s="132"/>
      <c r="FP299" s="132"/>
      <c r="FZ299" s="132"/>
      <c r="GJ299" s="132"/>
      <c r="GT299" s="132"/>
      <c r="HD299" s="132"/>
      <c r="HN299" s="132"/>
      <c r="HX299" s="132"/>
      <c r="IH299" s="132"/>
    </row>
    <row xmlns:x14ac="http://schemas.microsoft.com/office/spreadsheetml/2009/9/ac" r="300" s="3" customFormat="true" x14ac:dyDescent="0.25">
      <c r="A300" s="401"/>
      <c r="B300" s="132"/>
      <c r="L300" s="132"/>
      <c r="V300" s="132"/>
      <c r="AF300" s="132"/>
      <c r="AP300" s="132"/>
      <c r="AZ300" s="132"/>
      <c r="BA300" s="132"/>
      <c r="BJ300" s="132"/>
      <c r="BT300" s="132"/>
      <c r="CD300" s="132"/>
      <c r="CN300" s="132"/>
      <c r="CX300" s="132"/>
      <c r="DH300" s="132"/>
      <c r="DR300" s="132"/>
      <c r="EB300" s="132"/>
      <c r="EL300" s="132"/>
      <c r="EV300" s="132"/>
      <c r="FF300" s="132"/>
      <c r="FP300" s="132"/>
      <c r="FZ300" s="132"/>
      <c r="GJ300" s="132"/>
      <c r="GT300" s="132"/>
      <c r="HD300" s="132"/>
      <c r="HN300" s="132"/>
      <c r="HX300" s="132"/>
      <c r="IH300" s="132"/>
    </row>
    <row xmlns:x14ac="http://schemas.microsoft.com/office/spreadsheetml/2009/9/ac" r="301" s="3" customFormat="true" x14ac:dyDescent="0.25">
      <c r="A301" s="401"/>
      <c r="B301" s="132"/>
      <c r="L301" s="132"/>
      <c r="V301" s="132"/>
      <c r="AF301" s="132"/>
      <c r="AP301" s="132"/>
      <c r="AZ301" s="132"/>
      <c r="BA301" s="132"/>
      <c r="BJ301" s="132"/>
      <c r="BT301" s="132"/>
      <c r="CD301" s="132"/>
      <c r="CN301" s="132"/>
      <c r="CX301" s="132"/>
      <c r="DH301" s="132"/>
      <c r="DR301" s="132"/>
      <c r="EB301" s="132"/>
      <c r="EL301" s="132"/>
      <c r="EV301" s="132"/>
      <c r="FF301" s="132"/>
      <c r="FP301" s="132"/>
      <c r="FZ301" s="132"/>
      <c r="GJ301" s="132"/>
      <c r="GT301" s="132"/>
      <c r="HD301" s="132"/>
      <c r="HN301" s="132"/>
      <c r="HX301" s="132"/>
      <c r="IH301" s="132"/>
    </row>
    <row xmlns:x14ac="http://schemas.microsoft.com/office/spreadsheetml/2009/9/ac" r="302" s="3" customFormat="true" x14ac:dyDescent="0.25">
      <c r="A302" s="401"/>
      <c r="B302" s="132"/>
      <c r="L302" s="132"/>
      <c r="V302" s="132"/>
      <c r="AF302" s="132"/>
      <c r="AP302" s="132"/>
      <c r="AZ302" s="132"/>
      <c r="BA302" s="132"/>
      <c r="BJ302" s="132"/>
      <c r="BT302" s="132"/>
      <c r="CD302" s="132"/>
      <c r="CN302" s="132"/>
      <c r="CX302" s="132"/>
      <c r="DH302" s="132"/>
      <c r="DR302" s="132"/>
      <c r="EB302" s="132"/>
      <c r="EL302" s="132"/>
      <c r="EV302" s="132"/>
      <c r="FF302" s="132"/>
      <c r="FP302" s="132"/>
      <c r="FZ302" s="132"/>
      <c r="GJ302" s="132"/>
      <c r="GT302" s="132"/>
      <c r="HD302" s="132"/>
      <c r="HN302" s="132"/>
      <c r="HX302" s="132"/>
      <c r="IH302" s="132"/>
    </row>
    <row xmlns:x14ac="http://schemas.microsoft.com/office/spreadsheetml/2009/9/ac" r="303" s="3" customFormat="true" x14ac:dyDescent="0.25">
      <c r="A303" s="401"/>
      <c r="B303" s="132"/>
      <c r="L303" s="132"/>
      <c r="V303" s="132"/>
      <c r="AF303" s="132"/>
      <c r="AP303" s="132"/>
      <c r="AZ303" s="132"/>
      <c r="BA303" s="132"/>
      <c r="BJ303" s="132"/>
      <c r="BT303" s="132"/>
      <c r="CD303" s="132"/>
      <c r="CN303" s="132"/>
      <c r="CX303" s="132"/>
      <c r="DH303" s="132"/>
      <c r="DR303" s="132"/>
      <c r="EB303" s="132"/>
      <c r="EL303" s="132"/>
      <c r="EV303" s="132"/>
      <c r="FF303" s="132"/>
      <c r="FP303" s="132"/>
      <c r="FZ303" s="132"/>
      <c r="GJ303" s="132"/>
      <c r="GT303" s="132"/>
      <c r="HD303" s="132"/>
      <c r="HN303" s="132"/>
      <c r="HX303" s="132"/>
      <c r="IH303" s="132"/>
    </row>
    <row xmlns:x14ac="http://schemas.microsoft.com/office/spreadsheetml/2009/9/ac" r="304" s="3" customFormat="true" x14ac:dyDescent="0.25">
      <c r="A304" s="401"/>
      <c r="B304" s="132"/>
      <c r="L304" s="132"/>
      <c r="V304" s="132"/>
      <c r="AF304" s="132"/>
      <c r="AP304" s="132"/>
      <c r="AZ304" s="132"/>
      <c r="BA304" s="132"/>
      <c r="BJ304" s="132"/>
      <c r="BT304" s="132"/>
      <c r="CD304" s="132"/>
      <c r="CN304" s="132"/>
      <c r="CX304" s="132"/>
      <c r="DH304" s="132"/>
      <c r="DR304" s="132"/>
      <c r="EB304" s="132"/>
      <c r="EL304" s="132"/>
      <c r="EV304" s="132"/>
      <c r="FF304" s="132"/>
      <c r="FP304" s="132"/>
      <c r="FZ304" s="132"/>
      <c r="GJ304" s="132"/>
      <c r="GT304" s="132"/>
      <c r="HD304" s="132"/>
      <c r="HN304" s="132"/>
      <c r="HX304" s="132"/>
      <c r="IH304" s="132"/>
    </row>
    <row xmlns:x14ac="http://schemas.microsoft.com/office/spreadsheetml/2009/9/ac" r="305" s="3" customFormat="true" x14ac:dyDescent="0.25">
      <c r="A305" s="401"/>
      <c r="B305" s="132"/>
      <c r="L305" s="132"/>
      <c r="V305" s="132"/>
      <c r="AF305" s="132"/>
      <c r="AP305" s="132"/>
      <c r="AZ305" s="132"/>
      <c r="BA305" s="132"/>
      <c r="BJ305" s="132"/>
      <c r="BT305" s="132"/>
      <c r="CD305" s="132"/>
      <c r="CN305" s="132"/>
      <c r="CX305" s="132"/>
      <c r="DH305" s="132"/>
      <c r="DR305" s="132"/>
      <c r="EB305" s="132"/>
      <c r="EL305" s="132"/>
      <c r="EV305" s="132"/>
      <c r="FF305" s="132"/>
      <c r="FP305" s="132"/>
      <c r="FZ305" s="132"/>
      <c r="GJ305" s="132"/>
      <c r="GT305" s="132"/>
      <c r="HD305" s="132"/>
      <c r="HN305" s="132"/>
      <c r="HX305" s="132"/>
      <c r="IH305" s="132"/>
    </row>
    <row xmlns:x14ac="http://schemas.microsoft.com/office/spreadsheetml/2009/9/ac" r="306" s="3" customFormat="true" x14ac:dyDescent="0.25">
      <c r="A306" s="401"/>
      <c r="B306" s="132"/>
      <c r="L306" s="132"/>
      <c r="V306" s="132"/>
      <c r="AF306" s="132"/>
      <c r="AP306" s="132"/>
      <c r="AZ306" s="132"/>
      <c r="BA306" s="132"/>
      <c r="BJ306" s="132"/>
      <c r="BT306" s="132"/>
      <c r="CD306" s="132"/>
      <c r="CN306" s="132"/>
      <c r="CX306" s="132"/>
      <c r="DH306" s="132"/>
      <c r="DR306" s="132"/>
      <c r="EB306" s="132"/>
      <c r="EL306" s="132"/>
      <c r="EV306" s="132"/>
      <c r="FF306" s="132"/>
      <c r="FP306" s="132"/>
      <c r="FZ306" s="132"/>
      <c r="GJ306" s="132"/>
      <c r="GT306" s="132"/>
      <c r="HD306" s="132"/>
      <c r="HN306" s="132"/>
      <c r="HX306" s="132"/>
      <c r="IH306" s="132"/>
    </row>
    <row xmlns:x14ac="http://schemas.microsoft.com/office/spreadsheetml/2009/9/ac" r="307" s="3" customFormat="true" x14ac:dyDescent="0.25">
      <c r="A307" s="401"/>
      <c r="B307" s="132"/>
      <c r="L307" s="132"/>
      <c r="V307" s="132"/>
      <c r="AF307" s="132"/>
      <c r="AP307" s="132"/>
      <c r="AZ307" s="132"/>
      <c r="BA307" s="132"/>
      <c r="BJ307" s="132"/>
      <c r="BT307" s="132"/>
      <c r="CD307" s="132"/>
      <c r="CN307" s="132"/>
      <c r="CX307" s="132"/>
      <c r="DH307" s="132"/>
      <c r="DR307" s="132"/>
      <c r="EB307" s="132"/>
      <c r="EL307" s="132"/>
      <c r="EV307" s="132"/>
      <c r="FF307" s="132"/>
      <c r="FP307" s="132"/>
      <c r="FZ307" s="132"/>
      <c r="GJ307" s="132"/>
      <c r="GT307" s="132"/>
      <c r="HD307" s="132"/>
      <c r="HN307" s="132"/>
      <c r="HX307" s="132"/>
      <c r="IH307" s="132"/>
    </row>
    <row xmlns:x14ac="http://schemas.microsoft.com/office/spreadsheetml/2009/9/ac" r="308" s="3" customFormat="true" x14ac:dyDescent="0.25">
      <c r="A308" s="401"/>
      <c r="B308" s="132"/>
      <c r="L308" s="132"/>
      <c r="V308" s="132"/>
      <c r="AF308" s="132"/>
      <c r="AP308" s="132"/>
      <c r="AZ308" s="132"/>
      <c r="BA308" s="132"/>
      <c r="BJ308" s="132"/>
      <c r="BT308" s="132"/>
      <c r="CD308" s="132"/>
      <c r="CN308" s="132"/>
      <c r="CX308" s="132"/>
      <c r="DH308" s="132"/>
      <c r="DR308" s="132"/>
      <c r="EB308" s="132"/>
      <c r="EL308" s="132"/>
      <c r="EV308" s="132"/>
      <c r="FF308" s="132"/>
      <c r="FP308" s="132"/>
      <c r="FZ308" s="132"/>
      <c r="GJ308" s="132"/>
      <c r="GT308" s="132"/>
      <c r="HD308" s="132"/>
      <c r="HN308" s="132"/>
      <c r="HX308" s="132"/>
      <c r="IH308" s="132"/>
    </row>
    <row xmlns:x14ac="http://schemas.microsoft.com/office/spreadsheetml/2009/9/ac" r="309" s="3" customFormat="true" x14ac:dyDescent="0.25">
      <c r="A309" s="401"/>
      <c r="B309" s="132"/>
      <c r="L309" s="132"/>
      <c r="V309" s="132"/>
      <c r="AF309" s="132"/>
      <c r="AP309" s="132"/>
      <c r="AZ309" s="132"/>
      <c r="BA309" s="132"/>
      <c r="BJ309" s="132"/>
      <c r="BT309" s="132"/>
      <c r="CD309" s="132"/>
      <c r="CN309" s="132"/>
      <c r="CX309" s="132"/>
      <c r="DH309" s="132"/>
      <c r="DR309" s="132"/>
      <c r="EB309" s="132"/>
      <c r="EL309" s="132"/>
      <c r="EV309" s="132"/>
      <c r="FF309" s="132"/>
      <c r="FP309" s="132"/>
      <c r="FZ309" s="132"/>
      <c r="GJ309" s="132"/>
      <c r="GT309" s="132"/>
      <c r="HD309" s="132"/>
      <c r="HN309" s="132"/>
      <c r="HX309" s="132"/>
      <c r="IH309" s="132"/>
    </row>
    <row xmlns:x14ac="http://schemas.microsoft.com/office/spreadsheetml/2009/9/ac" r="310" s="3" customFormat="true" x14ac:dyDescent="0.25">
      <c r="A310" s="401"/>
      <c r="B310" s="132"/>
      <c r="L310" s="132"/>
      <c r="V310" s="132"/>
      <c r="AF310" s="132"/>
      <c r="AP310" s="132"/>
      <c r="AZ310" s="132"/>
      <c r="BA310" s="132"/>
      <c r="BJ310" s="132"/>
      <c r="BT310" s="132"/>
      <c r="CD310" s="132"/>
      <c r="CN310" s="132"/>
      <c r="CX310" s="132"/>
      <c r="DH310" s="132"/>
      <c r="DR310" s="132"/>
      <c r="EB310" s="132"/>
      <c r="EL310" s="132"/>
      <c r="EV310" s="132"/>
      <c r="FF310" s="132"/>
      <c r="FP310" s="132"/>
      <c r="FZ310" s="132"/>
      <c r="GJ310" s="132"/>
      <c r="GT310" s="132"/>
      <c r="HD310" s="132"/>
      <c r="HN310" s="132"/>
      <c r="HX310" s="132"/>
      <c r="IH310" s="132"/>
    </row>
    <row xmlns:x14ac="http://schemas.microsoft.com/office/spreadsheetml/2009/9/ac" r="311" s="3" customFormat="true" x14ac:dyDescent="0.25">
      <c r="A311" s="401"/>
      <c r="B311" s="132"/>
      <c r="L311" s="132"/>
      <c r="V311" s="132"/>
      <c r="AF311" s="132"/>
      <c r="AP311" s="132"/>
      <c r="AZ311" s="132"/>
      <c r="BA311" s="132"/>
      <c r="BJ311" s="132"/>
      <c r="BT311" s="132"/>
      <c r="CD311" s="132"/>
      <c r="CN311" s="132"/>
      <c r="CX311" s="132"/>
      <c r="DH311" s="132"/>
      <c r="DR311" s="132"/>
      <c r="EB311" s="132"/>
      <c r="EL311" s="132"/>
      <c r="EV311" s="132"/>
      <c r="FF311" s="132"/>
      <c r="FP311" s="132"/>
      <c r="FZ311" s="132"/>
      <c r="GJ311" s="132"/>
      <c r="GT311" s="132"/>
      <c r="HD311" s="132"/>
      <c r="HN311" s="132"/>
      <c r="HX311" s="132"/>
      <c r="IH311" s="132"/>
    </row>
    <row xmlns:x14ac="http://schemas.microsoft.com/office/spreadsheetml/2009/9/ac" r="312" s="3" customFormat="true" x14ac:dyDescent="0.25">
      <c r="A312" s="401"/>
      <c r="B312" s="132"/>
      <c r="L312" s="132"/>
      <c r="V312" s="132"/>
      <c r="AF312" s="132"/>
      <c r="AP312" s="132"/>
      <c r="AZ312" s="132"/>
      <c r="BA312" s="132"/>
      <c r="BJ312" s="132"/>
      <c r="BT312" s="132"/>
      <c r="CD312" s="132"/>
      <c r="CN312" s="132"/>
      <c r="CX312" s="132"/>
      <c r="DH312" s="132"/>
      <c r="DR312" s="132"/>
      <c r="EB312" s="132"/>
      <c r="EL312" s="132"/>
      <c r="EV312" s="132"/>
      <c r="FF312" s="132"/>
      <c r="FP312" s="132"/>
      <c r="FZ312" s="132"/>
      <c r="GJ312" s="132"/>
      <c r="GT312" s="132"/>
      <c r="HD312" s="132"/>
      <c r="HN312" s="132"/>
      <c r="HX312" s="132"/>
      <c r="IH312" s="132"/>
    </row>
    <row xmlns:x14ac="http://schemas.microsoft.com/office/spreadsheetml/2009/9/ac" r="313" s="3" customFormat="true" x14ac:dyDescent="0.25">
      <c r="A313" s="401"/>
      <c r="B313" s="132"/>
      <c r="L313" s="132"/>
      <c r="V313" s="132"/>
      <c r="AF313" s="132"/>
      <c r="AP313" s="132"/>
      <c r="AZ313" s="132"/>
      <c r="BA313" s="132"/>
      <c r="BJ313" s="132"/>
      <c r="BT313" s="132"/>
      <c r="CD313" s="132"/>
      <c r="CN313" s="132"/>
      <c r="CX313" s="132"/>
      <c r="DH313" s="132"/>
      <c r="DR313" s="132"/>
      <c r="EB313" s="132"/>
      <c r="EL313" s="132"/>
      <c r="EV313" s="132"/>
      <c r="FF313" s="132"/>
      <c r="FP313" s="132"/>
      <c r="FZ313" s="132"/>
      <c r="GJ313" s="132"/>
      <c r="GT313" s="132"/>
      <c r="HD313" s="132"/>
      <c r="HN313" s="132"/>
      <c r="HX313" s="132"/>
      <c r="IH313" s="132"/>
    </row>
    <row xmlns:x14ac="http://schemas.microsoft.com/office/spreadsheetml/2009/9/ac" r="314" s="3" customFormat="true" x14ac:dyDescent="0.25">
      <c r="A314" s="401"/>
      <c r="B314" s="132"/>
      <c r="L314" s="132"/>
      <c r="V314" s="132"/>
      <c r="AF314" s="132"/>
      <c r="AP314" s="132"/>
      <c r="AZ314" s="132"/>
      <c r="BA314" s="132"/>
      <c r="BJ314" s="132"/>
      <c r="BT314" s="132"/>
      <c r="CD314" s="132"/>
      <c r="CN314" s="132"/>
      <c r="CX314" s="132"/>
      <c r="DH314" s="132"/>
      <c r="DR314" s="132"/>
      <c r="EB314" s="132"/>
      <c r="EL314" s="132"/>
      <c r="EV314" s="132"/>
      <c r="FF314" s="132"/>
      <c r="FP314" s="132"/>
      <c r="FZ314" s="132"/>
      <c r="GJ314" s="132"/>
      <c r="GT314" s="132"/>
      <c r="HD314" s="132"/>
      <c r="HN314" s="132"/>
      <c r="HX314" s="132"/>
      <c r="IH314" s="132"/>
    </row>
    <row xmlns:x14ac="http://schemas.microsoft.com/office/spreadsheetml/2009/9/ac" r="315" s="3" customFormat="true" x14ac:dyDescent="0.25">
      <c r="A315" s="401"/>
      <c r="B315" s="132"/>
      <c r="L315" s="132"/>
      <c r="V315" s="132"/>
      <c r="AF315" s="132"/>
      <c r="AP315" s="132"/>
      <c r="AZ315" s="132"/>
      <c r="BA315" s="132"/>
      <c r="BJ315" s="132"/>
      <c r="BT315" s="132"/>
      <c r="CD315" s="132"/>
      <c r="CN315" s="132"/>
      <c r="CX315" s="132"/>
      <c r="DH315" s="132"/>
      <c r="DR315" s="132"/>
      <c r="EB315" s="132"/>
      <c r="EL315" s="132"/>
      <c r="EV315" s="132"/>
      <c r="FF315" s="132"/>
      <c r="FP315" s="132"/>
      <c r="FZ315" s="132"/>
      <c r="GJ315" s="132"/>
      <c r="GT315" s="132"/>
      <c r="HD315" s="132"/>
      <c r="HN315" s="132"/>
      <c r="HX315" s="132"/>
      <c r="IH315" s="132"/>
    </row>
    <row xmlns:x14ac="http://schemas.microsoft.com/office/spreadsheetml/2009/9/ac" r="316" s="3" customFormat="true" x14ac:dyDescent="0.25">
      <c r="A316" s="401"/>
      <c r="B316" s="132"/>
      <c r="L316" s="132"/>
      <c r="V316" s="132"/>
      <c r="AF316" s="132"/>
      <c r="AP316" s="132"/>
      <c r="AZ316" s="132"/>
      <c r="BA316" s="132"/>
      <c r="BJ316" s="132"/>
      <c r="BT316" s="132"/>
      <c r="CD316" s="132"/>
      <c r="CN316" s="132"/>
      <c r="CX316" s="132"/>
      <c r="DH316" s="132"/>
      <c r="DR316" s="132"/>
      <c r="EB316" s="132"/>
      <c r="EL316" s="132"/>
      <c r="EV316" s="132"/>
      <c r="FF316" s="132"/>
      <c r="FP316" s="132"/>
      <c r="FZ316" s="132"/>
      <c r="GJ316" s="132"/>
      <c r="GT316" s="132"/>
      <c r="HD316" s="132"/>
      <c r="HN316" s="132"/>
      <c r="HX316" s="132"/>
      <c r="IH316" s="132"/>
    </row>
    <row xmlns:x14ac="http://schemas.microsoft.com/office/spreadsheetml/2009/9/ac" r="317" s="3" customFormat="true" x14ac:dyDescent="0.25">
      <c r="A317" s="401"/>
      <c r="B317" s="132"/>
      <c r="L317" s="132"/>
      <c r="V317" s="132"/>
      <c r="AF317" s="132"/>
      <c r="AP317" s="132"/>
      <c r="AZ317" s="132"/>
      <c r="BA317" s="132"/>
      <c r="BJ317" s="132"/>
      <c r="BT317" s="132"/>
      <c r="CD317" s="132"/>
      <c r="CN317" s="132"/>
      <c r="CX317" s="132"/>
      <c r="DH317" s="132"/>
      <c r="DR317" s="132"/>
      <c r="EB317" s="132"/>
      <c r="EL317" s="132"/>
      <c r="EV317" s="132"/>
      <c r="FF317" s="132"/>
      <c r="FP317" s="132"/>
      <c r="FZ317" s="132"/>
      <c r="GJ317" s="132"/>
      <c r="GT317" s="132"/>
      <c r="HD317" s="132"/>
      <c r="HN317" s="132"/>
      <c r="HX317" s="132"/>
      <c r="IH317" s="132"/>
    </row>
    <row xmlns:x14ac="http://schemas.microsoft.com/office/spreadsheetml/2009/9/ac" r="318" s="3" customFormat="true" x14ac:dyDescent="0.25">
      <c r="A318" s="401"/>
      <c r="B318" s="132"/>
      <c r="L318" s="132"/>
      <c r="V318" s="132"/>
      <c r="AF318" s="132"/>
      <c r="AP318" s="132"/>
      <c r="AZ318" s="132"/>
      <c r="BA318" s="132"/>
      <c r="BJ318" s="132"/>
      <c r="BT318" s="132"/>
      <c r="CD318" s="132"/>
      <c r="CN318" s="132"/>
      <c r="CX318" s="132"/>
      <c r="DH318" s="132"/>
      <c r="DR318" s="132"/>
      <c r="EB318" s="132"/>
      <c r="EL318" s="132"/>
      <c r="EV318" s="132"/>
      <c r="FF318" s="132"/>
      <c r="FP318" s="132"/>
      <c r="FZ318" s="132"/>
      <c r="GJ318" s="132"/>
      <c r="GT318" s="132"/>
      <c r="HD318" s="132"/>
      <c r="HN318" s="132"/>
      <c r="HX318" s="132"/>
      <c r="IH318" s="132"/>
    </row>
    <row xmlns:x14ac="http://schemas.microsoft.com/office/spreadsheetml/2009/9/ac" r="319" s="3" customFormat="true" x14ac:dyDescent="0.25">
      <c r="A319" s="401"/>
      <c r="B319" s="132"/>
      <c r="L319" s="132"/>
      <c r="V319" s="132"/>
      <c r="AF319" s="132"/>
      <c r="AP319" s="132"/>
      <c r="AZ319" s="132"/>
      <c r="BA319" s="132"/>
      <c r="BJ319" s="132"/>
      <c r="BT319" s="132"/>
      <c r="CD319" s="132"/>
      <c r="CN319" s="132"/>
      <c r="CX319" s="132"/>
      <c r="DH319" s="132"/>
      <c r="DR319" s="132"/>
      <c r="EB319" s="132"/>
      <c r="EL319" s="132"/>
      <c r="EV319" s="132"/>
      <c r="FF319" s="132"/>
      <c r="FP319" s="132"/>
      <c r="FZ319" s="132"/>
      <c r="GJ319" s="132"/>
      <c r="GT319" s="132"/>
      <c r="HD319" s="132"/>
      <c r="HN319" s="132"/>
      <c r="HX319" s="132"/>
      <c r="IH319" s="132"/>
    </row>
    <row xmlns:x14ac="http://schemas.microsoft.com/office/spreadsheetml/2009/9/ac" r="320" s="3" customFormat="true" x14ac:dyDescent="0.25">
      <c r="A320" s="401"/>
      <c r="B320" s="132"/>
      <c r="L320" s="132"/>
      <c r="V320" s="132"/>
      <c r="AF320" s="132"/>
      <c r="AP320" s="132"/>
      <c r="AZ320" s="132"/>
      <c r="BA320" s="132"/>
      <c r="BJ320" s="132"/>
      <c r="BT320" s="132"/>
      <c r="CD320" s="132"/>
      <c r="CN320" s="132"/>
      <c r="CX320" s="132"/>
      <c r="DH320" s="132"/>
      <c r="DR320" s="132"/>
      <c r="EB320" s="132"/>
      <c r="EL320" s="132"/>
      <c r="EV320" s="132"/>
      <c r="FF320" s="132"/>
      <c r="FP320" s="132"/>
      <c r="FZ320" s="132"/>
      <c r="GJ320" s="132"/>
      <c r="GT320" s="132"/>
      <c r="HD320" s="132"/>
      <c r="HN320" s="132"/>
      <c r="HX320" s="132"/>
      <c r="IH320" s="132"/>
    </row>
    <row xmlns:x14ac="http://schemas.microsoft.com/office/spreadsheetml/2009/9/ac" r="321" s="3" customFormat="true" x14ac:dyDescent="0.25">
      <c r="A321" s="401"/>
      <c r="B321" s="132"/>
      <c r="L321" s="132"/>
      <c r="V321" s="132"/>
      <c r="AF321" s="132"/>
      <c r="AP321" s="132"/>
      <c r="AZ321" s="132"/>
      <c r="BA321" s="132"/>
      <c r="BJ321" s="132"/>
      <c r="BT321" s="132"/>
      <c r="CD321" s="132"/>
      <c r="CN321" s="132"/>
      <c r="CX321" s="132"/>
      <c r="DH321" s="132"/>
      <c r="DR321" s="132"/>
      <c r="EB321" s="132"/>
      <c r="EL321" s="132"/>
      <c r="EV321" s="132"/>
      <c r="FF321" s="132"/>
      <c r="FP321" s="132"/>
      <c r="FZ321" s="132"/>
      <c r="GJ321" s="132"/>
      <c r="GT321" s="132"/>
      <c r="HD321" s="132"/>
      <c r="HN321" s="132"/>
      <c r="HX321" s="132"/>
      <c r="IH321" s="132"/>
    </row>
    <row xmlns:x14ac="http://schemas.microsoft.com/office/spreadsheetml/2009/9/ac" r="322" s="3" customFormat="true" x14ac:dyDescent="0.25">
      <c r="A322" s="401"/>
      <c r="B322" s="132"/>
      <c r="L322" s="132"/>
      <c r="V322" s="132"/>
      <c r="AF322" s="132"/>
      <c r="AP322" s="132"/>
      <c r="AZ322" s="132"/>
      <c r="BA322" s="132"/>
      <c r="BJ322" s="132"/>
      <c r="BT322" s="132"/>
      <c r="CD322" s="132"/>
      <c r="CN322" s="132"/>
      <c r="CX322" s="132"/>
      <c r="DH322" s="132"/>
      <c r="DR322" s="132"/>
      <c r="EB322" s="132"/>
      <c r="EL322" s="132"/>
      <c r="EV322" s="132"/>
      <c r="FF322" s="132"/>
      <c r="FP322" s="132"/>
      <c r="FZ322" s="132"/>
      <c r="GJ322" s="132"/>
      <c r="GT322" s="132"/>
      <c r="HD322" s="132"/>
      <c r="HN322" s="132"/>
      <c r="HX322" s="132"/>
      <c r="IH322" s="132"/>
    </row>
    <row xmlns:x14ac="http://schemas.microsoft.com/office/spreadsheetml/2009/9/ac" r="323" s="3" customFormat="true" x14ac:dyDescent="0.25">
      <c r="A323" s="401"/>
      <c r="B323" s="132"/>
      <c r="L323" s="132"/>
      <c r="V323" s="132"/>
      <c r="AF323" s="132"/>
      <c r="AP323" s="132"/>
      <c r="AZ323" s="132"/>
      <c r="BA323" s="132"/>
      <c r="BJ323" s="132"/>
      <c r="BT323" s="132"/>
      <c r="CD323" s="132"/>
      <c r="CN323" s="132"/>
      <c r="CX323" s="132"/>
      <c r="DH323" s="132"/>
      <c r="DR323" s="132"/>
      <c r="EB323" s="132"/>
      <c r="EL323" s="132"/>
      <c r="EV323" s="132"/>
      <c r="FF323" s="132"/>
      <c r="FP323" s="132"/>
      <c r="FZ323" s="132"/>
      <c r="GJ323" s="132"/>
      <c r="GT323" s="132"/>
      <c r="HD323" s="132"/>
      <c r="HN323" s="132"/>
      <c r="HX323" s="132"/>
      <c r="IH323" s="132"/>
    </row>
    <row xmlns:x14ac="http://schemas.microsoft.com/office/spreadsheetml/2009/9/ac" r="324" s="3" customFormat="true" x14ac:dyDescent="0.25">
      <c r="A324" s="401"/>
      <c r="B324" s="132"/>
      <c r="L324" s="132"/>
      <c r="V324" s="132"/>
      <c r="AF324" s="132"/>
      <c r="AP324" s="132"/>
      <c r="AZ324" s="132"/>
      <c r="BA324" s="132"/>
      <c r="BJ324" s="132"/>
      <c r="BT324" s="132"/>
      <c r="CD324" s="132"/>
      <c r="CN324" s="132"/>
      <c r="CX324" s="132"/>
      <c r="DH324" s="132"/>
      <c r="DR324" s="132"/>
      <c r="EB324" s="132"/>
      <c r="EL324" s="132"/>
      <c r="EV324" s="132"/>
      <c r="FF324" s="132"/>
      <c r="FP324" s="132"/>
      <c r="FZ324" s="132"/>
      <c r="GJ324" s="132"/>
      <c r="GT324" s="132"/>
      <c r="HD324" s="132"/>
      <c r="HN324" s="132"/>
      <c r="HX324" s="132"/>
      <c r="IH324" s="132"/>
    </row>
    <row xmlns:x14ac="http://schemas.microsoft.com/office/spreadsheetml/2009/9/ac" r="325" s="3" customFormat="true" x14ac:dyDescent="0.25">
      <c r="A325" s="401"/>
      <c r="B325" s="132"/>
      <c r="L325" s="132"/>
      <c r="V325" s="132"/>
      <c r="AF325" s="132"/>
      <c r="AP325" s="132"/>
      <c r="AZ325" s="132"/>
      <c r="BA325" s="132"/>
      <c r="BJ325" s="132"/>
      <c r="BT325" s="132"/>
      <c r="CD325" s="132"/>
      <c r="CN325" s="132"/>
      <c r="CX325" s="132"/>
      <c r="DH325" s="132"/>
      <c r="DR325" s="132"/>
      <c r="EB325" s="132"/>
      <c r="EL325" s="132"/>
      <c r="EV325" s="132"/>
      <c r="FF325" s="132"/>
      <c r="FP325" s="132"/>
      <c r="FZ325" s="132"/>
      <c r="GJ325" s="132"/>
      <c r="GT325" s="132"/>
      <c r="HD325" s="132"/>
      <c r="HN325" s="132"/>
      <c r="HX325" s="132"/>
      <c r="IH325" s="132"/>
    </row>
    <row xmlns:x14ac="http://schemas.microsoft.com/office/spreadsheetml/2009/9/ac" r="326" s="3" customFormat="true" x14ac:dyDescent="0.25">
      <c r="A326" s="401"/>
      <c r="B326" s="132"/>
      <c r="L326" s="132"/>
      <c r="V326" s="132"/>
      <c r="AF326" s="132"/>
      <c r="AP326" s="132"/>
      <c r="AZ326" s="132"/>
      <c r="BA326" s="132"/>
      <c r="BJ326" s="132"/>
      <c r="BT326" s="132"/>
      <c r="CD326" s="132"/>
      <c r="CN326" s="132"/>
      <c r="CX326" s="132"/>
      <c r="DH326" s="132"/>
      <c r="DR326" s="132"/>
      <c r="EB326" s="132"/>
      <c r="EL326" s="132"/>
      <c r="EV326" s="132"/>
      <c r="FF326" s="132"/>
      <c r="FP326" s="132"/>
      <c r="FZ326" s="132"/>
      <c r="GJ326" s="132"/>
      <c r="GT326" s="132"/>
      <c r="HD326" s="132"/>
      <c r="HN326" s="132"/>
      <c r="HX326" s="132"/>
      <c r="IH326" s="132"/>
    </row>
    <row xmlns:x14ac="http://schemas.microsoft.com/office/spreadsheetml/2009/9/ac" r="327" s="3" customFormat="true" x14ac:dyDescent="0.25">
      <c r="A327" s="401"/>
      <c r="B327" s="132"/>
      <c r="L327" s="132"/>
      <c r="V327" s="132"/>
      <c r="AF327" s="132"/>
      <c r="AP327" s="132"/>
      <c r="AZ327" s="132"/>
      <c r="BA327" s="132"/>
      <c r="BJ327" s="132"/>
      <c r="BT327" s="132"/>
      <c r="CD327" s="132"/>
      <c r="CN327" s="132"/>
      <c r="CX327" s="132"/>
      <c r="DH327" s="132"/>
      <c r="DR327" s="132"/>
      <c r="EB327" s="132"/>
      <c r="EL327" s="132"/>
      <c r="EV327" s="132"/>
      <c r="FF327" s="132"/>
      <c r="FP327" s="132"/>
      <c r="FZ327" s="132"/>
      <c r="GJ327" s="132"/>
      <c r="GT327" s="132"/>
      <c r="HD327" s="132"/>
      <c r="HN327" s="132"/>
      <c r="HX327" s="132"/>
      <c r="IH327" s="132"/>
    </row>
    <row xmlns:x14ac="http://schemas.microsoft.com/office/spreadsheetml/2009/9/ac" r="328" s="3" customFormat="true" x14ac:dyDescent="0.25">
      <c r="A328" s="401"/>
      <c r="B328" s="132"/>
      <c r="L328" s="132"/>
      <c r="V328" s="132"/>
      <c r="AF328" s="132"/>
      <c r="AP328" s="132"/>
      <c r="AZ328" s="132"/>
      <c r="BA328" s="132"/>
      <c r="BJ328" s="132"/>
      <c r="BT328" s="132"/>
      <c r="CD328" s="132"/>
      <c r="CN328" s="132"/>
      <c r="CX328" s="132"/>
      <c r="DH328" s="132"/>
      <c r="DR328" s="132"/>
      <c r="EB328" s="132"/>
      <c r="EL328" s="132"/>
      <c r="EV328" s="132"/>
      <c r="FF328" s="132"/>
      <c r="FP328" s="132"/>
      <c r="FZ328" s="132"/>
      <c r="GJ328" s="132"/>
      <c r="GT328" s="132"/>
      <c r="HD328" s="132"/>
      <c r="HN328" s="132"/>
      <c r="HX328" s="132"/>
      <c r="IH328" s="132"/>
    </row>
    <row xmlns:x14ac="http://schemas.microsoft.com/office/spreadsheetml/2009/9/ac" r="329" s="3" customFormat="true" x14ac:dyDescent="0.25">
      <c r="A329" s="401"/>
      <c r="B329" s="132"/>
      <c r="L329" s="132"/>
      <c r="V329" s="132"/>
      <c r="AF329" s="132"/>
      <c r="AP329" s="132"/>
      <c r="AZ329" s="132"/>
      <c r="BA329" s="132"/>
      <c r="BJ329" s="132"/>
      <c r="BT329" s="132"/>
      <c r="CD329" s="132"/>
      <c r="CN329" s="132"/>
      <c r="CX329" s="132"/>
      <c r="DH329" s="132"/>
      <c r="DR329" s="132"/>
      <c r="EB329" s="132"/>
      <c r="EL329" s="132"/>
      <c r="EV329" s="132"/>
      <c r="FF329" s="132"/>
      <c r="FP329" s="132"/>
      <c r="FZ329" s="132"/>
      <c r="GJ329" s="132"/>
      <c r="GT329" s="132"/>
      <c r="HD329" s="132"/>
      <c r="HN329" s="132"/>
      <c r="HX329" s="132"/>
      <c r="IH329" s="132"/>
    </row>
    <row xmlns:x14ac="http://schemas.microsoft.com/office/spreadsheetml/2009/9/ac" r="330" s="3" customFormat="true" x14ac:dyDescent="0.25">
      <c r="A330" s="401"/>
      <c r="B330" s="132"/>
      <c r="L330" s="132"/>
      <c r="V330" s="132"/>
      <c r="AF330" s="132"/>
      <c r="AP330" s="132"/>
      <c r="AZ330" s="132"/>
      <c r="BA330" s="132"/>
      <c r="BJ330" s="132"/>
      <c r="BT330" s="132"/>
      <c r="CD330" s="132"/>
      <c r="CN330" s="132"/>
      <c r="CX330" s="132"/>
      <c r="DH330" s="132"/>
      <c r="DR330" s="132"/>
      <c r="EB330" s="132"/>
      <c r="EL330" s="132"/>
      <c r="EV330" s="132"/>
      <c r="FF330" s="132"/>
      <c r="FP330" s="132"/>
      <c r="FZ330" s="132"/>
      <c r="GJ330" s="132"/>
      <c r="GT330" s="132"/>
      <c r="HD330" s="132"/>
      <c r="HN330" s="132"/>
      <c r="HX330" s="132"/>
      <c r="IH330" s="132"/>
    </row>
    <row xmlns:x14ac="http://schemas.microsoft.com/office/spreadsheetml/2009/9/ac" r="331" s="3" customFormat="true" x14ac:dyDescent="0.25">
      <c r="A331" s="401"/>
      <c r="B331" s="132"/>
      <c r="L331" s="132"/>
      <c r="V331" s="132"/>
      <c r="AF331" s="132"/>
      <c r="AP331" s="132"/>
      <c r="AZ331" s="132"/>
      <c r="BA331" s="132"/>
      <c r="BJ331" s="132"/>
      <c r="BT331" s="132"/>
      <c r="CD331" s="132"/>
      <c r="CN331" s="132"/>
      <c r="CX331" s="132"/>
      <c r="DH331" s="132"/>
      <c r="DR331" s="132"/>
      <c r="EB331" s="132"/>
      <c r="EL331" s="132"/>
      <c r="EV331" s="132"/>
      <c r="FF331" s="132"/>
      <c r="FP331" s="132"/>
      <c r="FZ331" s="132"/>
      <c r="GJ331" s="132"/>
      <c r="GT331" s="132"/>
      <c r="HD331" s="132"/>
      <c r="HN331" s="132"/>
      <c r="HX331" s="132"/>
      <c r="IH331" s="132"/>
    </row>
    <row xmlns:x14ac="http://schemas.microsoft.com/office/spreadsheetml/2009/9/ac" r="332" s="3" customFormat="true" x14ac:dyDescent="0.25">
      <c r="A332" s="401"/>
      <c r="B332" s="132"/>
      <c r="L332" s="132"/>
      <c r="V332" s="132"/>
      <c r="AF332" s="132"/>
      <c r="AP332" s="132"/>
      <c r="AZ332" s="132"/>
      <c r="BA332" s="132"/>
      <c r="BJ332" s="132"/>
      <c r="BT332" s="132"/>
      <c r="CD332" s="132"/>
      <c r="CN332" s="132"/>
      <c r="CX332" s="132"/>
      <c r="DH332" s="132"/>
      <c r="DR332" s="132"/>
      <c r="EB332" s="132"/>
      <c r="EL332" s="132"/>
      <c r="EV332" s="132"/>
      <c r="FF332" s="132"/>
      <c r="FP332" s="132"/>
      <c r="FZ332" s="132"/>
      <c r="GJ332" s="132"/>
      <c r="GT332" s="132"/>
      <c r="HD332" s="132"/>
      <c r="HN332" s="132"/>
      <c r="HX332" s="132"/>
      <c r="IH332" s="132"/>
    </row>
    <row xmlns:x14ac="http://schemas.microsoft.com/office/spreadsheetml/2009/9/ac" r="333" s="3" customFormat="true" x14ac:dyDescent="0.25">
      <c r="A333" s="401"/>
      <c r="B333" s="132"/>
      <c r="L333" s="132"/>
      <c r="V333" s="132"/>
      <c r="AF333" s="132"/>
      <c r="AP333" s="132"/>
      <c r="AZ333" s="132"/>
      <c r="BA333" s="132"/>
      <c r="BJ333" s="132"/>
      <c r="BT333" s="132"/>
      <c r="CD333" s="132"/>
      <c r="CN333" s="132"/>
      <c r="CX333" s="132"/>
      <c r="DH333" s="132"/>
      <c r="DR333" s="132"/>
      <c r="EB333" s="132"/>
      <c r="EL333" s="132"/>
      <c r="EV333" s="132"/>
      <c r="FF333" s="132"/>
      <c r="FP333" s="132"/>
      <c r="FZ333" s="132"/>
      <c r="GJ333" s="132"/>
      <c r="GT333" s="132"/>
      <c r="HD333" s="132"/>
      <c r="HN333" s="132"/>
      <c r="HX333" s="132"/>
      <c r="IH333" s="132"/>
    </row>
    <row xmlns:x14ac="http://schemas.microsoft.com/office/spreadsheetml/2009/9/ac" r="334" s="3" customFormat="true" x14ac:dyDescent="0.25">
      <c r="A334" s="401"/>
      <c r="B334" s="132"/>
      <c r="L334" s="132"/>
      <c r="V334" s="132"/>
      <c r="AF334" s="132"/>
      <c r="AP334" s="132"/>
      <c r="AZ334" s="132"/>
      <c r="BA334" s="132"/>
      <c r="BJ334" s="132"/>
      <c r="BT334" s="132"/>
      <c r="CD334" s="132"/>
      <c r="CN334" s="132"/>
      <c r="CX334" s="132"/>
      <c r="DH334" s="132"/>
      <c r="DR334" s="132"/>
      <c r="EB334" s="132"/>
      <c r="EL334" s="132"/>
      <c r="EV334" s="132"/>
      <c r="FF334" s="132"/>
      <c r="FP334" s="132"/>
      <c r="FZ334" s="132"/>
      <c r="GJ334" s="132"/>
      <c r="GT334" s="132"/>
      <c r="HD334" s="132"/>
      <c r="HN334" s="132"/>
      <c r="HX334" s="132"/>
      <c r="IH334" s="132"/>
    </row>
    <row xmlns:x14ac="http://schemas.microsoft.com/office/spreadsheetml/2009/9/ac" r="335" s="3" customFormat="true" x14ac:dyDescent="0.25">
      <c r="A335" s="401"/>
      <c r="B335" s="132"/>
      <c r="L335" s="132"/>
      <c r="V335" s="132"/>
      <c r="AF335" s="132"/>
      <c r="AP335" s="132"/>
      <c r="AZ335" s="132"/>
      <c r="BA335" s="132"/>
      <c r="BJ335" s="132"/>
      <c r="BT335" s="132"/>
      <c r="CD335" s="132"/>
      <c r="CN335" s="132"/>
      <c r="CX335" s="132"/>
      <c r="DH335" s="132"/>
      <c r="DR335" s="132"/>
      <c r="EB335" s="132"/>
      <c r="EL335" s="132"/>
      <c r="EV335" s="132"/>
      <c r="FF335" s="132"/>
      <c r="FP335" s="132"/>
      <c r="FZ335" s="132"/>
      <c r="GJ335" s="132"/>
      <c r="GT335" s="132"/>
      <c r="HD335" s="132"/>
      <c r="HN335" s="132"/>
      <c r="HX335" s="132"/>
      <c r="IH335" s="132"/>
    </row>
    <row xmlns:x14ac="http://schemas.microsoft.com/office/spreadsheetml/2009/9/ac" r="336" s="3" customFormat="true" x14ac:dyDescent="0.25">
      <c r="A336" s="401"/>
      <c r="B336" s="132"/>
      <c r="L336" s="132"/>
      <c r="V336" s="132"/>
      <c r="AF336" s="132"/>
      <c r="AP336" s="132"/>
      <c r="AZ336" s="132"/>
      <c r="BA336" s="132"/>
      <c r="BJ336" s="132"/>
      <c r="BT336" s="132"/>
      <c r="CD336" s="132"/>
      <c r="CN336" s="132"/>
      <c r="CX336" s="132"/>
      <c r="DH336" s="132"/>
      <c r="DR336" s="132"/>
      <c r="EB336" s="132"/>
      <c r="EL336" s="132"/>
      <c r="EV336" s="132"/>
      <c r="FF336" s="132"/>
      <c r="FP336" s="132"/>
      <c r="FZ336" s="132"/>
      <c r="GJ336" s="132"/>
      <c r="GT336" s="132"/>
      <c r="HD336" s="132"/>
      <c r="HN336" s="132"/>
      <c r="HX336" s="132"/>
      <c r="IH336" s="132"/>
    </row>
    <row xmlns:x14ac="http://schemas.microsoft.com/office/spreadsheetml/2009/9/ac" r="337" s="3" customFormat="true" x14ac:dyDescent="0.25">
      <c r="A337" s="401"/>
      <c r="B337" s="132"/>
      <c r="L337" s="132"/>
      <c r="V337" s="132"/>
      <c r="AF337" s="132"/>
      <c r="AP337" s="132"/>
      <c r="AZ337" s="132"/>
      <c r="BA337" s="132"/>
      <c r="BJ337" s="132"/>
      <c r="BT337" s="132"/>
      <c r="CD337" s="132"/>
      <c r="CN337" s="132"/>
      <c r="CX337" s="132"/>
      <c r="DH337" s="132"/>
      <c r="DR337" s="132"/>
      <c r="EB337" s="132"/>
      <c r="EL337" s="132"/>
      <c r="EV337" s="132"/>
      <c r="FF337" s="132"/>
      <c r="FP337" s="132"/>
      <c r="FZ337" s="132"/>
      <c r="GJ337" s="132"/>
      <c r="GT337" s="132"/>
      <c r="HD337" s="132"/>
      <c r="HN337" s="132"/>
      <c r="HX337" s="132"/>
      <c r="IH337" s="132"/>
    </row>
    <row xmlns:x14ac="http://schemas.microsoft.com/office/spreadsheetml/2009/9/ac" r="338" s="3" customFormat="true" x14ac:dyDescent="0.25">
      <c r="A338" s="401"/>
      <c r="B338" s="132"/>
      <c r="L338" s="132"/>
      <c r="V338" s="132"/>
      <c r="AF338" s="132"/>
      <c r="AP338" s="132"/>
      <c r="AZ338" s="132"/>
      <c r="BA338" s="132"/>
      <c r="BJ338" s="132"/>
      <c r="BT338" s="132"/>
      <c r="CD338" s="132"/>
      <c r="CN338" s="132"/>
      <c r="CX338" s="132"/>
      <c r="DH338" s="132"/>
      <c r="DR338" s="132"/>
      <c r="EB338" s="132"/>
      <c r="EL338" s="132"/>
      <c r="EV338" s="132"/>
      <c r="FF338" s="132"/>
      <c r="FP338" s="132"/>
      <c r="FZ338" s="132"/>
      <c r="GJ338" s="132"/>
      <c r="GT338" s="132"/>
      <c r="HD338" s="132"/>
      <c r="HN338" s="132"/>
      <c r="HX338" s="132"/>
      <c r="IH338" s="132"/>
    </row>
    <row xmlns:x14ac="http://schemas.microsoft.com/office/spreadsheetml/2009/9/ac" r="339" s="3" customFormat="true" x14ac:dyDescent="0.25">
      <c r="A339" s="401"/>
      <c r="B339" s="132"/>
      <c r="L339" s="132"/>
      <c r="V339" s="132"/>
      <c r="AF339" s="132"/>
      <c r="AP339" s="132"/>
      <c r="AZ339" s="132"/>
      <c r="BA339" s="132"/>
      <c r="BJ339" s="132"/>
      <c r="BT339" s="132"/>
      <c r="CD339" s="132"/>
      <c r="CN339" s="132"/>
      <c r="CX339" s="132"/>
      <c r="DH339" s="132"/>
      <c r="DR339" s="132"/>
      <c r="EB339" s="132"/>
      <c r="EL339" s="132"/>
      <c r="EV339" s="132"/>
      <c r="FF339" s="132"/>
      <c r="FP339" s="132"/>
      <c r="FZ339" s="132"/>
      <c r="GJ339" s="132"/>
      <c r="GT339" s="132"/>
      <c r="HD339" s="132"/>
      <c r="HN339" s="132"/>
      <c r="HX339" s="132"/>
      <c r="IH339" s="132"/>
    </row>
    <row xmlns:x14ac="http://schemas.microsoft.com/office/spreadsheetml/2009/9/ac" r="340" s="3" customFormat="true" x14ac:dyDescent="0.25">
      <c r="A340" s="401"/>
      <c r="B340" s="132"/>
      <c r="L340" s="132"/>
      <c r="V340" s="132"/>
      <c r="AF340" s="132"/>
      <c r="AP340" s="132"/>
      <c r="AZ340" s="132"/>
      <c r="BA340" s="132"/>
      <c r="BJ340" s="132"/>
      <c r="BT340" s="132"/>
      <c r="CD340" s="132"/>
      <c r="CN340" s="132"/>
      <c r="CX340" s="132"/>
      <c r="DH340" s="132"/>
      <c r="DR340" s="132"/>
      <c r="EB340" s="132"/>
      <c r="EL340" s="132"/>
      <c r="EV340" s="132"/>
      <c r="FF340" s="132"/>
      <c r="FP340" s="132"/>
      <c r="FZ340" s="132"/>
      <c r="GJ340" s="132"/>
      <c r="GT340" s="132"/>
      <c r="HD340" s="132"/>
      <c r="HN340" s="132"/>
      <c r="HX340" s="132"/>
      <c r="IH340" s="132"/>
    </row>
    <row xmlns:x14ac="http://schemas.microsoft.com/office/spreadsheetml/2009/9/ac" r="341" s="3" customFormat="true" x14ac:dyDescent="0.25">
      <c r="A341" s="401"/>
      <c r="B341" s="132"/>
      <c r="L341" s="132"/>
      <c r="V341" s="132"/>
      <c r="AF341" s="132"/>
      <c r="AP341" s="132"/>
      <c r="AZ341" s="132"/>
      <c r="BA341" s="132"/>
      <c r="BJ341" s="132"/>
      <c r="BT341" s="132"/>
      <c r="CD341" s="132"/>
      <c r="CN341" s="132"/>
      <c r="CX341" s="132"/>
      <c r="DH341" s="132"/>
      <c r="DR341" s="132"/>
      <c r="EB341" s="132"/>
      <c r="EL341" s="132"/>
      <c r="EV341" s="132"/>
      <c r="FF341" s="132"/>
      <c r="FP341" s="132"/>
      <c r="FZ341" s="132"/>
      <c r="GJ341" s="132"/>
      <c r="GT341" s="132"/>
      <c r="HD341" s="132"/>
      <c r="HN341" s="132"/>
      <c r="HX341" s="132"/>
      <c r="IH341" s="132"/>
    </row>
    <row xmlns:x14ac="http://schemas.microsoft.com/office/spreadsheetml/2009/9/ac" r="342" s="3" customFormat="true" x14ac:dyDescent="0.25">
      <c r="A342" s="401"/>
      <c r="B342" s="132"/>
      <c r="L342" s="132"/>
      <c r="V342" s="132"/>
      <c r="AF342" s="132"/>
      <c r="AP342" s="132"/>
      <c r="AZ342" s="132"/>
      <c r="BA342" s="132"/>
      <c r="BJ342" s="132"/>
      <c r="BT342" s="132"/>
      <c r="CD342" s="132"/>
      <c r="CN342" s="132"/>
      <c r="CX342" s="132"/>
      <c r="DH342" s="132"/>
      <c r="DR342" s="132"/>
      <c r="EB342" s="132"/>
      <c r="EL342" s="132"/>
      <c r="EV342" s="132"/>
      <c r="FF342" s="132"/>
      <c r="FP342" s="132"/>
      <c r="FZ342" s="132"/>
      <c r="GJ342" s="132"/>
      <c r="GT342" s="132"/>
      <c r="HD342" s="132"/>
      <c r="HN342" s="132"/>
      <c r="HX342" s="132"/>
      <c r="IH342" s="132"/>
    </row>
    <row xmlns:x14ac="http://schemas.microsoft.com/office/spreadsheetml/2009/9/ac" r="343" s="3" customFormat="true" x14ac:dyDescent="0.25">
      <c r="A343" s="401"/>
      <c r="B343" s="132"/>
      <c r="L343" s="132"/>
      <c r="V343" s="132"/>
      <c r="AF343" s="132"/>
      <c r="AP343" s="132"/>
      <c r="AZ343" s="132"/>
      <c r="BA343" s="132"/>
      <c r="BJ343" s="132"/>
      <c r="BT343" s="132"/>
      <c r="CD343" s="132"/>
      <c r="CN343" s="132"/>
      <c r="CX343" s="132"/>
      <c r="DH343" s="132"/>
      <c r="DR343" s="132"/>
      <c r="EB343" s="132"/>
      <c r="EL343" s="132"/>
      <c r="EV343" s="132"/>
      <c r="FF343" s="132"/>
      <c r="FP343" s="132"/>
      <c r="FZ343" s="132"/>
      <c r="GJ343" s="132"/>
      <c r="GT343" s="132"/>
      <c r="HD343" s="132"/>
      <c r="HN343" s="132"/>
      <c r="HX343" s="132"/>
      <c r="IH343" s="132"/>
    </row>
    <row xmlns:x14ac="http://schemas.microsoft.com/office/spreadsheetml/2009/9/ac" r="344" s="3" customFormat="true" x14ac:dyDescent="0.25">
      <c r="A344" s="401"/>
      <c r="B344" s="132"/>
      <c r="L344" s="132"/>
      <c r="V344" s="132"/>
      <c r="AF344" s="132"/>
      <c r="AP344" s="132"/>
      <c r="AZ344" s="132"/>
      <c r="BA344" s="132"/>
      <c r="BJ344" s="132"/>
      <c r="BT344" s="132"/>
      <c r="CD344" s="132"/>
      <c r="CN344" s="132"/>
      <c r="CX344" s="132"/>
      <c r="DH344" s="132"/>
      <c r="DR344" s="132"/>
      <c r="EB344" s="132"/>
      <c r="EL344" s="132"/>
      <c r="EV344" s="132"/>
      <c r="FF344" s="132"/>
      <c r="FP344" s="132"/>
      <c r="FZ344" s="132"/>
      <c r="GJ344" s="132"/>
      <c r="GT344" s="132"/>
      <c r="HD344" s="132"/>
      <c r="HN344" s="132"/>
      <c r="HX344" s="132"/>
      <c r="IH344" s="132"/>
    </row>
    <row xmlns:x14ac="http://schemas.microsoft.com/office/spreadsheetml/2009/9/ac" r="345" s="3" customFormat="true" x14ac:dyDescent="0.25">
      <c r="A345" s="401"/>
      <c r="B345" s="132"/>
      <c r="L345" s="132"/>
      <c r="V345" s="132"/>
      <c r="AF345" s="132"/>
      <c r="AP345" s="132"/>
      <c r="AZ345" s="132"/>
      <c r="BA345" s="132"/>
      <c r="BJ345" s="132"/>
      <c r="BT345" s="132"/>
      <c r="CD345" s="132"/>
      <c r="CN345" s="132"/>
      <c r="CX345" s="132"/>
      <c r="DH345" s="132"/>
      <c r="DR345" s="132"/>
      <c r="EB345" s="132"/>
      <c r="EL345" s="132"/>
      <c r="EV345" s="132"/>
      <c r="FF345" s="132"/>
      <c r="FP345" s="132"/>
      <c r="FZ345" s="132"/>
      <c r="GJ345" s="132"/>
      <c r="GT345" s="132"/>
      <c r="HD345" s="132"/>
      <c r="HN345" s="132"/>
      <c r="HX345" s="132"/>
      <c r="IH345" s="132"/>
    </row>
    <row xmlns:x14ac="http://schemas.microsoft.com/office/spreadsheetml/2009/9/ac" r="346" s="3" customFormat="true" x14ac:dyDescent="0.25">
      <c r="A346" s="401"/>
      <c r="B346" s="132"/>
      <c r="L346" s="132"/>
      <c r="V346" s="132"/>
      <c r="AF346" s="132"/>
      <c r="AP346" s="132"/>
      <c r="AZ346" s="132"/>
      <c r="BA346" s="132"/>
      <c r="BJ346" s="132"/>
      <c r="BT346" s="132"/>
      <c r="CD346" s="132"/>
      <c r="CN346" s="132"/>
      <c r="CX346" s="132"/>
      <c r="DH346" s="132"/>
      <c r="DR346" s="132"/>
      <c r="EB346" s="132"/>
      <c r="EL346" s="132"/>
      <c r="EV346" s="132"/>
      <c r="FF346" s="132"/>
      <c r="FP346" s="132"/>
      <c r="FZ346" s="132"/>
      <c r="GJ346" s="132"/>
      <c r="GT346" s="132"/>
      <c r="HD346" s="132"/>
      <c r="HN346" s="132"/>
      <c r="HX346" s="132"/>
      <c r="IH346" s="132"/>
    </row>
    <row xmlns:x14ac="http://schemas.microsoft.com/office/spreadsheetml/2009/9/ac" r="347" s="3" customFormat="true" x14ac:dyDescent="0.25">
      <c r="A347" s="401"/>
      <c r="B347" s="132"/>
      <c r="L347" s="132"/>
      <c r="V347" s="132"/>
      <c r="AF347" s="132"/>
      <c r="AP347" s="132"/>
      <c r="AZ347" s="132"/>
      <c r="BA347" s="132"/>
      <c r="BJ347" s="132"/>
      <c r="BT347" s="132"/>
      <c r="CD347" s="132"/>
      <c r="CN347" s="132"/>
      <c r="CX347" s="132"/>
      <c r="DH347" s="132"/>
      <c r="DR347" s="132"/>
      <c r="EB347" s="132"/>
      <c r="EL347" s="132"/>
      <c r="EV347" s="132"/>
      <c r="FF347" s="132"/>
      <c r="FP347" s="132"/>
      <c r="FZ347" s="132"/>
      <c r="GJ347" s="132"/>
      <c r="GT347" s="132"/>
      <c r="HD347" s="132"/>
      <c r="HN347" s="132"/>
      <c r="HX347" s="132"/>
      <c r="IH347" s="132"/>
    </row>
    <row xmlns:x14ac="http://schemas.microsoft.com/office/spreadsheetml/2009/9/ac" r="348" s="3" customFormat="true" x14ac:dyDescent="0.25">
      <c r="A348" s="401"/>
      <c r="B348" s="132"/>
      <c r="L348" s="132"/>
      <c r="V348" s="132"/>
      <c r="AF348" s="132"/>
      <c r="AP348" s="132"/>
      <c r="AZ348" s="132"/>
      <c r="BA348" s="132"/>
      <c r="BJ348" s="132"/>
      <c r="BT348" s="132"/>
      <c r="CD348" s="132"/>
      <c r="CN348" s="132"/>
      <c r="CX348" s="132"/>
      <c r="DH348" s="132"/>
      <c r="DR348" s="132"/>
      <c r="EB348" s="132"/>
      <c r="EL348" s="132"/>
      <c r="EV348" s="132"/>
      <c r="FF348" s="132"/>
      <c r="FP348" s="132"/>
      <c r="FZ348" s="132"/>
      <c r="GJ348" s="132"/>
      <c r="GT348" s="132"/>
      <c r="HD348" s="132"/>
      <c r="HN348" s="132"/>
      <c r="HX348" s="132"/>
      <c r="IH348" s="132"/>
    </row>
    <row xmlns:x14ac="http://schemas.microsoft.com/office/spreadsheetml/2009/9/ac" r="349" s="3" customFormat="true" x14ac:dyDescent="0.25">
      <c r="A349" s="401"/>
      <c r="B349" s="132"/>
      <c r="L349" s="132"/>
      <c r="V349" s="132"/>
      <c r="AF349" s="132"/>
      <c r="AP349" s="132"/>
      <c r="AZ349" s="132"/>
      <c r="BA349" s="132"/>
      <c r="BJ349" s="132"/>
      <c r="BT349" s="132"/>
      <c r="CD349" s="132"/>
      <c r="CN349" s="132"/>
      <c r="CX349" s="132"/>
      <c r="DH349" s="132"/>
      <c r="DR349" s="132"/>
      <c r="EB349" s="132"/>
      <c r="EL349" s="132"/>
      <c r="EV349" s="132"/>
      <c r="FF349" s="132"/>
      <c r="FP349" s="132"/>
      <c r="FZ349" s="132"/>
      <c r="GJ349" s="132"/>
      <c r="GT349" s="132"/>
      <c r="HD349" s="132"/>
      <c r="HN349" s="132"/>
      <c r="HX349" s="132"/>
      <c r="IH349" s="132"/>
    </row>
    <row xmlns:x14ac="http://schemas.microsoft.com/office/spreadsheetml/2009/9/ac" r="350" s="3" customFormat="true" x14ac:dyDescent="0.25">
      <c r="A350" s="401"/>
      <c r="B350" s="132"/>
      <c r="L350" s="132"/>
      <c r="V350" s="132"/>
      <c r="AF350" s="132"/>
      <c r="AP350" s="132"/>
      <c r="AZ350" s="132"/>
      <c r="BA350" s="132"/>
      <c r="BJ350" s="132"/>
      <c r="BT350" s="132"/>
      <c r="CD350" s="132"/>
      <c r="CN350" s="132"/>
      <c r="CX350" s="132"/>
      <c r="DH350" s="132"/>
      <c r="DR350" s="132"/>
      <c r="EB350" s="132"/>
      <c r="EL350" s="132"/>
      <c r="EV350" s="132"/>
      <c r="FF350" s="132"/>
      <c r="FP350" s="132"/>
      <c r="FZ350" s="132"/>
      <c r="GJ350" s="132"/>
      <c r="GT350" s="132"/>
      <c r="HD350" s="132"/>
      <c r="HN350" s="132"/>
      <c r="HX350" s="132"/>
      <c r="IH350" s="132"/>
    </row>
    <row xmlns:x14ac="http://schemas.microsoft.com/office/spreadsheetml/2009/9/ac" r="351" s="3" customFormat="true" x14ac:dyDescent="0.25">
      <c r="A351" s="401"/>
      <c r="B351" s="132"/>
      <c r="L351" s="132"/>
      <c r="V351" s="132"/>
      <c r="AF351" s="132"/>
      <c r="AP351" s="132"/>
      <c r="AZ351" s="132"/>
      <c r="BA351" s="132"/>
      <c r="BJ351" s="132"/>
      <c r="BT351" s="132"/>
      <c r="CD351" s="132"/>
      <c r="CN351" s="132"/>
      <c r="CX351" s="132"/>
      <c r="DH351" s="132"/>
      <c r="DR351" s="132"/>
      <c r="EB351" s="132"/>
      <c r="EL351" s="132"/>
      <c r="EV351" s="132"/>
      <c r="FF351" s="132"/>
      <c r="FP351" s="132"/>
      <c r="FZ351" s="132"/>
      <c r="GJ351" s="132"/>
      <c r="GT351" s="132"/>
      <c r="HD351" s="132"/>
      <c r="HN351" s="132"/>
      <c r="HX351" s="132"/>
      <c r="IH351" s="132"/>
    </row>
    <row xmlns:x14ac="http://schemas.microsoft.com/office/spreadsheetml/2009/9/ac" r="352" s="3" customFormat="true" x14ac:dyDescent="0.25">
      <c r="A352" s="401"/>
      <c r="B352" s="132"/>
      <c r="L352" s="132"/>
      <c r="V352" s="132"/>
      <c r="AF352" s="132"/>
      <c r="AP352" s="132"/>
      <c r="AZ352" s="132"/>
      <c r="BA352" s="132"/>
      <c r="BJ352" s="132"/>
      <c r="BT352" s="132"/>
      <c r="CD352" s="132"/>
      <c r="CN352" s="132"/>
      <c r="CX352" s="132"/>
      <c r="DH352" s="132"/>
      <c r="DR352" s="132"/>
      <c r="EB352" s="132"/>
      <c r="EL352" s="132"/>
      <c r="EV352" s="132"/>
      <c r="FF352" s="132"/>
      <c r="FP352" s="132"/>
      <c r="FZ352" s="132"/>
      <c r="GJ352" s="132"/>
      <c r="GT352" s="132"/>
      <c r="HD352" s="132"/>
      <c r="HN352" s="132"/>
      <c r="HX352" s="132"/>
      <c r="IH352" s="132"/>
    </row>
    <row xmlns:x14ac="http://schemas.microsoft.com/office/spreadsheetml/2009/9/ac" r="353" s="3" customFormat="true" x14ac:dyDescent="0.25">
      <c r="A353" s="401"/>
      <c r="B353" s="132"/>
      <c r="L353" s="132"/>
      <c r="V353" s="132"/>
      <c r="AF353" s="132"/>
      <c r="AP353" s="132"/>
      <c r="AZ353" s="132"/>
      <c r="BA353" s="132"/>
      <c r="BJ353" s="132"/>
      <c r="BT353" s="132"/>
      <c r="CD353" s="132"/>
      <c r="CN353" s="132"/>
      <c r="CX353" s="132"/>
      <c r="DH353" s="132"/>
      <c r="DR353" s="132"/>
      <c r="EB353" s="132"/>
      <c r="EL353" s="132"/>
      <c r="EV353" s="132"/>
      <c r="FF353" s="132"/>
      <c r="FP353" s="132"/>
      <c r="FZ353" s="132"/>
      <c r="GJ353" s="132"/>
      <c r="GT353" s="132"/>
      <c r="HD353" s="132"/>
      <c r="HN353" s="132"/>
      <c r="HX353" s="132"/>
      <c r="IH353" s="132"/>
    </row>
    <row xmlns:x14ac="http://schemas.microsoft.com/office/spreadsheetml/2009/9/ac" r="354" s="3" customFormat="true" x14ac:dyDescent="0.25">
      <c r="A354" s="401"/>
      <c r="B354" s="132"/>
      <c r="L354" s="132"/>
      <c r="V354" s="132"/>
      <c r="AF354" s="132"/>
      <c r="AP354" s="132"/>
      <c r="AZ354" s="132"/>
      <c r="BA354" s="132"/>
      <c r="BJ354" s="132"/>
      <c r="BT354" s="132"/>
      <c r="CD354" s="132"/>
      <c r="CN354" s="132"/>
      <c r="CX354" s="132"/>
      <c r="DH354" s="132"/>
      <c r="DR354" s="132"/>
      <c r="EB354" s="132"/>
      <c r="EL354" s="132"/>
      <c r="EV354" s="132"/>
      <c r="FF354" s="132"/>
      <c r="FP354" s="132"/>
      <c r="FZ354" s="132"/>
      <c r="GJ354" s="132"/>
      <c r="GT354" s="132"/>
      <c r="HD354" s="132"/>
      <c r="HN354" s="132"/>
      <c r="HX354" s="132"/>
      <c r="IH354" s="132"/>
    </row>
    <row xmlns:x14ac="http://schemas.microsoft.com/office/spreadsheetml/2009/9/ac" r="355" s="3" customFormat="true" x14ac:dyDescent="0.25">
      <c r="A355" s="401"/>
      <c r="B355" s="132"/>
      <c r="L355" s="132"/>
      <c r="V355" s="132"/>
      <c r="AF355" s="132"/>
      <c r="AP355" s="132"/>
      <c r="AZ355" s="132"/>
      <c r="BA355" s="132"/>
      <c r="BJ355" s="132"/>
      <c r="BT355" s="132"/>
      <c r="CD355" s="132"/>
      <c r="CN355" s="132"/>
      <c r="CX355" s="132"/>
      <c r="DH355" s="132"/>
      <c r="DR355" s="132"/>
      <c r="EB355" s="132"/>
      <c r="EL355" s="132"/>
      <c r="EV355" s="132"/>
      <c r="FF355" s="132"/>
      <c r="FP355" s="132"/>
      <c r="FZ355" s="132"/>
      <c r="GJ355" s="132"/>
      <c r="GT355" s="132"/>
      <c r="HD355" s="132"/>
      <c r="HN355" s="132"/>
      <c r="HX355" s="132"/>
      <c r="IH355" s="132"/>
    </row>
    <row xmlns:x14ac="http://schemas.microsoft.com/office/spreadsheetml/2009/9/ac" r="356" s="3" customFormat="true" x14ac:dyDescent="0.25">
      <c r="A356" s="401"/>
      <c r="B356" s="132"/>
      <c r="L356" s="132"/>
      <c r="V356" s="132"/>
      <c r="AF356" s="132"/>
      <c r="AP356" s="132"/>
      <c r="AZ356" s="132"/>
      <c r="BA356" s="132"/>
      <c r="BJ356" s="132"/>
      <c r="BT356" s="132"/>
      <c r="CD356" s="132"/>
      <c r="CN356" s="132"/>
      <c r="CX356" s="132"/>
      <c r="DH356" s="132"/>
      <c r="DR356" s="132"/>
      <c r="EB356" s="132"/>
      <c r="EL356" s="132"/>
      <c r="EV356" s="132"/>
      <c r="FF356" s="132"/>
      <c r="FP356" s="132"/>
      <c r="FZ356" s="132"/>
      <c r="GJ356" s="132"/>
      <c r="GT356" s="132"/>
      <c r="HD356" s="132"/>
      <c r="HN356" s="132"/>
      <c r="HX356" s="132"/>
      <c r="IH356" s="132"/>
    </row>
    <row xmlns:x14ac="http://schemas.microsoft.com/office/spreadsheetml/2009/9/ac" r="357" s="3" customFormat="true" x14ac:dyDescent="0.25">
      <c r="A357" s="401"/>
      <c r="B357" s="132"/>
      <c r="L357" s="132"/>
      <c r="V357" s="132"/>
      <c r="AF357" s="132"/>
      <c r="AP357" s="132"/>
      <c r="AZ357" s="132"/>
      <c r="BA357" s="132"/>
      <c r="BJ357" s="132"/>
      <c r="BT357" s="132"/>
      <c r="CD357" s="132"/>
      <c r="CN357" s="132"/>
      <c r="CX357" s="132"/>
      <c r="DH357" s="132"/>
      <c r="DR357" s="132"/>
      <c r="EB357" s="132"/>
      <c r="EL357" s="132"/>
      <c r="EV357" s="132"/>
      <c r="FF357" s="132"/>
      <c r="FP357" s="132"/>
      <c r="FZ357" s="132"/>
      <c r="GJ357" s="132"/>
      <c r="GT357" s="132"/>
      <c r="HD357" s="132"/>
      <c r="HN357" s="132"/>
      <c r="HX357" s="132"/>
      <c r="IH357" s="132"/>
    </row>
    <row xmlns:x14ac="http://schemas.microsoft.com/office/spreadsheetml/2009/9/ac" r="358" s="3" customFormat="true" x14ac:dyDescent="0.25">
      <c r="A358" s="401"/>
      <c r="B358" s="132"/>
      <c r="L358" s="132"/>
      <c r="V358" s="132"/>
      <c r="AF358" s="132"/>
      <c r="AP358" s="132"/>
      <c r="AZ358" s="132"/>
      <c r="BA358" s="132"/>
      <c r="BJ358" s="132"/>
      <c r="BT358" s="132"/>
      <c r="CD358" s="132"/>
      <c r="CN358" s="132"/>
      <c r="CX358" s="132"/>
      <c r="DH358" s="132"/>
      <c r="DR358" s="132"/>
      <c r="EB358" s="132"/>
      <c r="EL358" s="132"/>
      <c r="EV358" s="132"/>
      <c r="FF358" s="132"/>
      <c r="FP358" s="132"/>
      <c r="FZ358" s="132"/>
      <c r="GJ358" s="132"/>
      <c r="GT358" s="132"/>
      <c r="HD358" s="132"/>
      <c r="HN358" s="132"/>
      <c r="HX358" s="132"/>
      <c r="IH358" s="132"/>
    </row>
    <row xmlns:x14ac="http://schemas.microsoft.com/office/spreadsheetml/2009/9/ac" r="359" s="3" customFormat="true" x14ac:dyDescent="0.25">
      <c r="A359" s="401"/>
      <c r="B359" s="132"/>
      <c r="L359" s="132"/>
      <c r="V359" s="132"/>
      <c r="AF359" s="132"/>
      <c r="AP359" s="132"/>
      <c r="AZ359" s="132"/>
      <c r="BA359" s="132"/>
      <c r="BJ359" s="132"/>
      <c r="BT359" s="132"/>
      <c r="CD359" s="132"/>
      <c r="CN359" s="132"/>
      <c r="CX359" s="132"/>
      <c r="DH359" s="132"/>
      <c r="DR359" s="132"/>
      <c r="EB359" s="132"/>
      <c r="EL359" s="132"/>
      <c r="EV359" s="132"/>
      <c r="FF359" s="132"/>
      <c r="FP359" s="132"/>
      <c r="FZ359" s="132"/>
      <c r="GJ359" s="132"/>
      <c r="GT359" s="132"/>
      <c r="HD359" s="132"/>
      <c r="HN359" s="132"/>
      <c r="HX359" s="132"/>
      <c r="IH359" s="132"/>
    </row>
    <row xmlns:x14ac="http://schemas.microsoft.com/office/spreadsheetml/2009/9/ac" r="360" s="3" customFormat="true" x14ac:dyDescent="0.25">
      <c r="A360" s="401"/>
      <c r="B360" s="132"/>
      <c r="L360" s="132"/>
      <c r="V360" s="132"/>
      <c r="AF360" s="132"/>
      <c r="AP360" s="132"/>
      <c r="AZ360" s="132"/>
      <c r="BA360" s="132"/>
      <c r="BJ360" s="132"/>
      <c r="BT360" s="132"/>
      <c r="CD360" s="132"/>
      <c r="CN360" s="132"/>
      <c r="CX360" s="132"/>
      <c r="DH360" s="132"/>
      <c r="DR360" s="132"/>
      <c r="EB360" s="132"/>
      <c r="EL360" s="132"/>
      <c r="EV360" s="132"/>
      <c r="FF360" s="132"/>
      <c r="FP360" s="132"/>
      <c r="FZ360" s="132"/>
      <c r="GJ360" s="132"/>
      <c r="GT360" s="132"/>
      <c r="HD360" s="132"/>
      <c r="HN360" s="132"/>
      <c r="HX360" s="132"/>
      <c r="IH360" s="132"/>
    </row>
    <row xmlns:x14ac="http://schemas.microsoft.com/office/spreadsheetml/2009/9/ac" r="361" s="3" customFormat="true" x14ac:dyDescent="0.25">
      <c r="A361" s="401"/>
      <c r="B361" s="132"/>
      <c r="L361" s="132"/>
      <c r="V361" s="132"/>
      <c r="AF361" s="132"/>
      <c r="AP361" s="132"/>
      <c r="AZ361" s="132"/>
      <c r="BA361" s="132"/>
      <c r="BJ361" s="132"/>
      <c r="BT361" s="132"/>
      <c r="CD361" s="132"/>
      <c r="CN361" s="132"/>
      <c r="CX361" s="132"/>
      <c r="DH361" s="132"/>
      <c r="DR361" s="132"/>
      <c r="EB361" s="132"/>
      <c r="EL361" s="132"/>
      <c r="EV361" s="132"/>
      <c r="FF361" s="132"/>
      <c r="FP361" s="132"/>
      <c r="FZ361" s="132"/>
      <c r="GJ361" s="132"/>
      <c r="GT361" s="132"/>
      <c r="HD361" s="132"/>
      <c r="HN361" s="132"/>
      <c r="HX361" s="132"/>
      <c r="IH361" s="132"/>
    </row>
    <row xmlns:x14ac="http://schemas.microsoft.com/office/spreadsheetml/2009/9/ac" r="362" s="3" customFormat="true" x14ac:dyDescent="0.25">
      <c r="A362" s="401"/>
      <c r="B362" s="132"/>
      <c r="L362" s="132"/>
      <c r="V362" s="132"/>
      <c r="AF362" s="132"/>
      <c r="AP362" s="132"/>
      <c r="AZ362" s="132"/>
      <c r="BA362" s="132"/>
      <c r="BJ362" s="132"/>
      <c r="BT362" s="132"/>
      <c r="CD362" s="132"/>
      <c r="CN362" s="132"/>
      <c r="CX362" s="132"/>
      <c r="DH362" s="132"/>
      <c r="DR362" s="132"/>
      <c r="EB362" s="132"/>
      <c r="EL362" s="132"/>
      <c r="EV362" s="132"/>
      <c r="FF362" s="132"/>
      <c r="FP362" s="132"/>
      <c r="FZ362" s="132"/>
      <c r="GJ362" s="132"/>
      <c r="GT362" s="132"/>
      <c r="HD362" s="132"/>
      <c r="HN362" s="132"/>
      <c r="HX362" s="132"/>
      <c r="IH362" s="132"/>
    </row>
    <row xmlns:x14ac="http://schemas.microsoft.com/office/spreadsheetml/2009/9/ac" r="363" s="3" customFormat="true" x14ac:dyDescent="0.25">
      <c r="A363" s="401"/>
      <c r="B363" s="132"/>
      <c r="L363" s="132"/>
      <c r="V363" s="132"/>
      <c r="AF363" s="132"/>
      <c r="AP363" s="132"/>
      <c r="AZ363" s="132"/>
      <c r="BA363" s="132"/>
      <c r="BJ363" s="132"/>
      <c r="BT363" s="132"/>
      <c r="CD363" s="132"/>
      <c r="CN363" s="132"/>
      <c r="CX363" s="132"/>
      <c r="DH363" s="132"/>
      <c r="DR363" s="132"/>
      <c r="EB363" s="132"/>
      <c r="EL363" s="132"/>
      <c r="EV363" s="132"/>
      <c r="FF363" s="132"/>
      <c r="FP363" s="132"/>
      <c r="FZ363" s="132"/>
      <c r="GJ363" s="132"/>
      <c r="GT363" s="132"/>
      <c r="HD363" s="132"/>
      <c r="HN363" s="132"/>
      <c r="HX363" s="132"/>
      <c r="IH363" s="132"/>
    </row>
    <row xmlns:x14ac="http://schemas.microsoft.com/office/spreadsheetml/2009/9/ac" r="364" s="3" customFormat="true" x14ac:dyDescent="0.25">
      <c r="A364" s="401"/>
      <c r="B364" s="132"/>
      <c r="L364" s="132"/>
      <c r="V364" s="132"/>
      <c r="AF364" s="132"/>
      <c r="AP364" s="132"/>
      <c r="AZ364" s="132"/>
      <c r="BA364" s="132"/>
      <c r="BJ364" s="132"/>
      <c r="BT364" s="132"/>
      <c r="CD364" s="132"/>
      <c r="CN364" s="132"/>
      <c r="CX364" s="132"/>
      <c r="DH364" s="132"/>
      <c r="DR364" s="132"/>
      <c r="EB364" s="132"/>
      <c r="EL364" s="132"/>
      <c r="EV364" s="132"/>
      <c r="FF364" s="132"/>
      <c r="FP364" s="132"/>
      <c r="FZ364" s="132"/>
      <c r="GJ364" s="132"/>
      <c r="GT364" s="132"/>
      <c r="HD364" s="132"/>
      <c r="HN364" s="132"/>
      <c r="HX364" s="132"/>
      <c r="IH364" s="132"/>
    </row>
    <row xmlns:x14ac="http://schemas.microsoft.com/office/spreadsheetml/2009/9/ac" r="365" s="3" customFormat="true" x14ac:dyDescent="0.25">
      <c r="A365" s="401"/>
      <c r="B365" s="132"/>
      <c r="L365" s="132"/>
      <c r="V365" s="132"/>
      <c r="AF365" s="132"/>
      <c r="AP365" s="132"/>
      <c r="AZ365" s="132"/>
      <c r="BA365" s="132"/>
      <c r="BJ365" s="132"/>
      <c r="BT365" s="132"/>
      <c r="CD365" s="132"/>
      <c r="CN365" s="132"/>
      <c r="CX365" s="132"/>
      <c r="DH365" s="132"/>
      <c r="DR365" s="132"/>
      <c r="EB365" s="132"/>
      <c r="EL365" s="132"/>
      <c r="EV365" s="132"/>
      <c r="FF365" s="132"/>
      <c r="FP365" s="132"/>
      <c r="FZ365" s="132"/>
      <c r="GJ365" s="132"/>
      <c r="GT365" s="132"/>
      <c r="HD365" s="132"/>
      <c r="HN365" s="132"/>
      <c r="HX365" s="132"/>
      <c r="IH365" s="132"/>
    </row>
    <row xmlns:x14ac="http://schemas.microsoft.com/office/spreadsheetml/2009/9/ac" r="366" s="3" customFormat="true" x14ac:dyDescent="0.25">
      <c r="A366" s="401"/>
      <c r="B366" s="132"/>
      <c r="L366" s="132"/>
      <c r="V366" s="132"/>
      <c r="AF366" s="132"/>
      <c r="AP366" s="132"/>
      <c r="AZ366" s="132"/>
      <c r="BA366" s="132"/>
      <c r="BJ366" s="132"/>
      <c r="BT366" s="132"/>
      <c r="CD366" s="132"/>
      <c r="CN366" s="132"/>
      <c r="CX366" s="132"/>
      <c r="DH366" s="132"/>
      <c r="DR366" s="132"/>
      <c r="EB366" s="132"/>
      <c r="EL366" s="132"/>
      <c r="EV366" s="132"/>
      <c r="FF366" s="132"/>
      <c r="FP366" s="132"/>
      <c r="FZ366" s="132"/>
      <c r="GJ366" s="132"/>
      <c r="GT366" s="132"/>
      <c r="HD366" s="132"/>
      <c r="HN366" s="132"/>
      <c r="HX366" s="132"/>
      <c r="IH366" s="132"/>
    </row>
    <row xmlns:x14ac="http://schemas.microsoft.com/office/spreadsheetml/2009/9/ac" r="367" s="3" customFormat="true" x14ac:dyDescent="0.25">
      <c r="A367" s="401"/>
      <c r="B367" s="132"/>
      <c r="L367" s="132"/>
      <c r="V367" s="132"/>
      <c r="AF367" s="132"/>
      <c r="AP367" s="132"/>
      <c r="AZ367" s="132"/>
      <c r="BA367" s="132"/>
      <c r="BJ367" s="132"/>
      <c r="BT367" s="132"/>
      <c r="CD367" s="132"/>
      <c r="CN367" s="132"/>
      <c r="CX367" s="132"/>
      <c r="DH367" s="132"/>
      <c r="DR367" s="132"/>
      <c r="EB367" s="132"/>
      <c r="EL367" s="132"/>
      <c r="EV367" s="132"/>
      <c r="FF367" s="132"/>
      <c r="FP367" s="132"/>
      <c r="FZ367" s="132"/>
      <c r="GJ367" s="132"/>
      <c r="GT367" s="132"/>
      <c r="HD367" s="132"/>
      <c r="HN367" s="132"/>
      <c r="HX367" s="132"/>
      <c r="IH367" s="132"/>
    </row>
    <row xmlns:x14ac="http://schemas.microsoft.com/office/spreadsheetml/2009/9/ac" r="368" s="3" customFormat="true" x14ac:dyDescent="0.25">
      <c r="A368" s="401"/>
      <c r="B368" s="132"/>
      <c r="L368" s="132"/>
      <c r="V368" s="132"/>
      <c r="AF368" s="132"/>
      <c r="AP368" s="132"/>
      <c r="AZ368" s="132"/>
      <c r="BA368" s="132"/>
      <c r="BJ368" s="132"/>
      <c r="BT368" s="132"/>
      <c r="CD368" s="132"/>
      <c r="CN368" s="132"/>
      <c r="CX368" s="132"/>
      <c r="DH368" s="132"/>
      <c r="DR368" s="132"/>
      <c r="EB368" s="132"/>
      <c r="EL368" s="132"/>
      <c r="EV368" s="132"/>
      <c r="FF368" s="132"/>
      <c r="FP368" s="132"/>
      <c r="FZ368" s="132"/>
      <c r="GJ368" s="132"/>
      <c r="GT368" s="132"/>
      <c r="HD368" s="132"/>
      <c r="HN368" s="132"/>
      <c r="HX368" s="132"/>
      <c r="IH368" s="132"/>
    </row>
    <row xmlns:x14ac="http://schemas.microsoft.com/office/spreadsheetml/2009/9/ac" r="369" s="3" customFormat="true" x14ac:dyDescent="0.25">
      <c r="A369" s="401"/>
      <c r="B369" s="132"/>
      <c r="L369" s="132"/>
      <c r="V369" s="132"/>
      <c r="AF369" s="132"/>
      <c r="AP369" s="132"/>
      <c r="AZ369" s="132"/>
      <c r="BA369" s="132"/>
      <c r="BJ369" s="132"/>
      <c r="BT369" s="132"/>
      <c r="CD369" s="132"/>
      <c r="CN369" s="132"/>
      <c r="CX369" s="132"/>
      <c r="DH369" s="132"/>
      <c r="DR369" s="132"/>
      <c r="EB369" s="132"/>
      <c r="EL369" s="132"/>
      <c r="EV369" s="132"/>
      <c r="FF369" s="132"/>
      <c r="FP369" s="132"/>
      <c r="FZ369" s="132"/>
      <c r="GJ369" s="132"/>
      <c r="GT369" s="132"/>
      <c r="HD369" s="132"/>
      <c r="HN369" s="132"/>
      <c r="HX369" s="132"/>
      <c r="IH369" s="132"/>
    </row>
    <row xmlns:x14ac="http://schemas.microsoft.com/office/spreadsheetml/2009/9/ac" r="370" s="3" customFormat="true" x14ac:dyDescent="0.25">
      <c r="A370" s="401"/>
      <c r="B370" s="132"/>
      <c r="L370" s="132"/>
      <c r="V370" s="132"/>
      <c r="AF370" s="132"/>
      <c r="AP370" s="132"/>
      <c r="AZ370" s="132"/>
      <c r="BA370" s="132"/>
      <c r="BJ370" s="132"/>
      <c r="BT370" s="132"/>
      <c r="CD370" s="132"/>
      <c r="CN370" s="132"/>
      <c r="CX370" s="132"/>
      <c r="DH370" s="132"/>
      <c r="DR370" s="132"/>
      <c r="EB370" s="132"/>
      <c r="EL370" s="132"/>
      <c r="EV370" s="132"/>
      <c r="FF370" s="132"/>
      <c r="FP370" s="132"/>
      <c r="FZ370" s="132"/>
      <c r="GJ370" s="132"/>
      <c r="GT370" s="132"/>
      <c r="HD370" s="132"/>
      <c r="HN370" s="132"/>
      <c r="HX370" s="132"/>
      <c r="IH370" s="132"/>
    </row>
    <row xmlns:x14ac="http://schemas.microsoft.com/office/spreadsheetml/2009/9/ac" r="371" s="3" customFormat="true" x14ac:dyDescent="0.25">
      <c r="A371" s="401"/>
      <c r="B371" s="132"/>
      <c r="L371" s="132"/>
      <c r="V371" s="132"/>
      <c r="AF371" s="132"/>
      <c r="AP371" s="132"/>
      <c r="AZ371" s="132"/>
      <c r="BA371" s="132"/>
      <c r="BJ371" s="132"/>
      <c r="BT371" s="132"/>
      <c r="CD371" s="132"/>
      <c r="CN371" s="132"/>
      <c r="CX371" s="132"/>
      <c r="DH371" s="132"/>
      <c r="DR371" s="132"/>
      <c r="EB371" s="132"/>
      <c r="EL371" s="132"/>
      <c r="EV371" s="132"/>
      <c r="FF371" s="132"/>
      <c r="FP371" s="132"/>
      <c r="FZ371" s="132"/>
      <c r="GJ371" s="132"/>
      <c r="GT371" s="132"/>
      <c r="HD371" s="132"/>
      <c r="HN371" s="132"/>
      <c r="HX371" s="132"/>
      <c r="IH371" s="132"/>
    </row>
    <row xmlns:x14ac="http://schemas.microsoft.com/office/spreadsheetml/2009/9/ac" r="372" s="3" customFormat="true" x14ac:dyDescent="0.25">
      <c r="A372" s="401"/>
      <c r="B372" s="132"/>
      <c r="L372" s="132"/>
      <c r="V372" s="132"/>
      <c r="AF372" s="132"/>
      <c r="AP372" s="132"/>
      <c r="AZ372" s="132"/>
      <c r="BA372" s="132"/>
      <c r="BJ372" s="132"/>
      <c r="BT372" s="132"/>
      <c r="CD372" s="132"/>
      <c r="CN372" s="132"/>
      <c r="CX372" s="132"/>
      <c r="DH372" s="132"/>
      <c r="DR372" s="132"/>
      <c r="EB372" s="132"/>
      <c r="EL372" s="132"/>
      <c r="EV372" s="132"/>
      <c r="FF372" s="132"/>
      <c r="FP372" s="132"/>
      <c r="FZ372" s="132"/>
      <c r="GJ372" s="132"/>
      <c r="GT372" s="132"/>
      <c r="HD372" s="132"/>
      <c r="HN372" s="132"/>
      <c r="HX372" s="132"/>
      <c r="IH372" s="132"/>
    </row>
    <row xmlns:x14ac="http://schemas.microsoft.com/office/spreadsheetml/2009/9/ac" r="373" s="3" customFormat="true" x14ac:dyDescent="0.25">
      <c r="A373" s="401"/>
      <c r="B373" s="132"/>
      <c r="L373" s="132"/>
      <c r="V373" s="132"/>
      <c r="AF373" s="132"/>
      <c r="AP373" s="132"/>
      <c r="AZ373" s="132"/>
      <c r="BA373" s="132"/>
      <c r="BJ373" s="132"/>
      <c r="BT373" s="132"/>
      <c r="CD373" s="132"/>
      <c r="CN373" s="132"/>
      <c r="CX373" s="132"/>
      <c r="DH373" s="132"/>
      <c r="DR373" s="132"/>
      <c r="EB373" s="132"/>
      <c r="EL373" s="132"/>
      <c r="EV373" s="132"/>
      <c r="FF373" s="132"/>
      <c r="FP373" s="132"/>
      <c r="FZ373" s="132"/>
      <c r="GJ373" s="132"/>
      <c r="GT373" s="132"/>
      <c r="HD373" s="132"/>
      <c r="HN373" s="132"/>
      <c r="HX373" s="132"/>
      <c r="IH373" s="132"/>
    </row>
    <row xmlns:x14ac="http://schemas.microsoft.com/office/spreadsheetml/2009/9/ac" r="374" s="3" customFormat="true" x14ac:dyDescent="0.25">
      <c r="A374" s="401"/>
      <c r="B374" s="132"/>
      <c r="L374" s="132"/>
      <c r="V374" s="132"/>
      <c r="AF374" s="132"/>
      <c r="AP374" s="132"/>
      <c r="AZ374" s="132"/>
      <c r="BA374" s="132"/>
      <c r="BJ374" s="132"/>
      <c r="BT374" s="132"/>
      <c r="CD374" s="132"/>
      <c r="CN374" s="132"/>
      <c r="CX374" s="132"/>
      <c r="DH374" s="132"/>
      <c r="DR374" s="132"/>
      <c r="EB374" s="132"/>
      <c r="EL374" s="132"/>
      <c r="EV374" s="132"/>
      <c r="FF374" s="132"/>
      <c r="FP374" s="132"/>
      <c r="FZ374" s="132"/>
      <c r="GJ374" s="132"/>
      <c r="GT374" s="132"/>
      <c r="HD374" s="132"/>
      <c r="HN374" s="132"/>
      <c r="HX374" s="132"/>
      <c r="IH374" s="132"/>
    </row>
    <row xmlns:x14ac="http://schemas.microsoft.com/office/spreadsheetml/2009/9/ac" r="375" s="3" customFormat="true" x14ac:dyDescent="0.25">
      <c r="A375" s="401"/>
      <c r="B375" s="132"/>
      <c r="L375" s="132"/>
      <c r="V375" s="132"/>
      <c r="AF375" s="132"/>
      <c r="AP375" s="132"/>
      <c r="AZ375" s="132"/>
      <c r="BA375" s="132"/>
      <c r="BJ375" s="132"/>
      <c r="BT375" s="132"/>
      <c r="CD375" s="132"/>
      <c r="CN375" s="132"/>
      <c r="CX375" s="132"/>
      <c r="DH375" s="132"/>
      <c r="DR375" s="132"/>
      <c r="EB375" s="132"/>
      <c r="EL375" s="132"/>
      <c r="EV375" s="132"/>
      <c r="FF375" s="132"/>
      <c r="FP375" s="132"/>
      <c r="FZ375" s="132"/>
      <c r="GJ375" s="132"/>
      <c r="GT375" s="132"/>
      <c r="HD375" s="132"/>
      <c r="HN375" s="132"/>
      <c r="HX375" s="132"/>
      <c r="IH375" s="132"/>
    </row>
    <row xmlns:x14ac="http://schemas.microsoft.com/office/spreadsheetml/2009/9/ac" r="376" s="3" customFormat="true" x14ac:dyDescent="0.25">
      <c r="A376" s="401"/>
      <c r="B376" s="132"/>
      <c r="L376" s="132"/>
      <c r="V376" s="132"/>
      <c r="AF376" s="132"/>
      <c r="AP376" s="132"/>
      <c r="AZ376" s="132"/>
      <c r="BA376" s="132"/>
      <c r="BJ376" s="132"/>
      <c r="BT376" s="132"/>
      <c r="CD376" s="132"/>
      <c r="CN376" s="132"/>
      <c r="CX376" s="132"/>
      <c r="DH376" s="132"/>
      <c r="DR376" s="132"/>
      <c r="EB376" s="132"/>
      <c r="EL376" s="132"/>
      <c r="EV376" s="132"/>
      <c r="FF376" s="132"/>
      <c r="FP376" s="132"/>
      <c r="FZ376" s="132"/>
      <c r="GJ376" s="132"/>
      <c r="GT376" s="132"/>
      <c r="HD376" s="132"/>
      <c r="HN376" s="132"/>
      <c r="HX376" s="132"/>
      <c r="IH376" s="132"/>
    </row>
    <row xmlns:x14ac="http://schemas.microsoft.com/office/spreadsheetml/2009/9/ac" r="377" s="3" customFormat="true" x14ac:dyDescent="0.25">
      <c r="A377" s="401"/>
      <c r="B377" s="132"/>
      <c r="L377" s="132"/>
      <c r="V377" s="132"/>
      <c r="AF377" s="132"/>
      <c r="AP377" s="132"/>
      <c r="AZ377" s="132"/>
      <c r="BA377" s="132"/>
      <c r="BJ377" s="132"/>
      <c r="BT377" s="132"/>
      <c r="CD377" s="132"/>
      <c r="CN377" s="132"/>
      <c r="CX377" s="132"/>
      <c r="DH377" s="132"/>
      <c r="DR377" s="132"/>
      <c r="EB377" s="132"/>
      <c r="EL377" s="132"/>
      <c r="EV377" s="132"/>
      <c r="FF377" s="132"/>
      <c r="FP377" s="132"/>
      <c r="FZ377" s="132"/>
      <c r="GJ377" s="132"/>
      <c r="GT377" s="132"/>
      <c r="HD377" s="132"/>
      <c r="HN377" s="132"/>
      <c r="HX377" s="132"/>
      <c r="IH377" s="132"/>
    </row>
    <row xmlns:x14ac="http://schemas.microsoft.com/office/spreadsheetml/2009/9/ac" r="378" s="3" customFormat="true" x14ac:dyDescent="0.25">
      <c r="A378" s="401"/>
      <c r="B378" s="132"/>
      <c r="L378" s="132"/>
      <c r="V378" s="132"/>
      <c r="AF378" s="132"/>
      <c r="AP378" s="132"/>
      <c r="AZ378" s="132"/>
      <c r="BA378" s="132"/>
      <c r="BJ378" s="132"/>
      <c r="BT378" s="132"/>
      <c r="CD378" s="132"/>
      <c r="CN378" s="132"/>
      <c r="CX378" s="132"/>
      <c r="DH378" s="132"/>
      <c r="DR378" s="132"/>
      <c r="EB378" s="132"/>
      <c r="EL378" s="132"/>
      <c r="EV378" s="132"/>
      <c r="FF378" s="132"/>
      <c r="FP378" s="132"/>
      <c r="FZ378" s="132"/>
      <c r="GJ378" s="132"/>
      <c r="GT378" s="132"/>
      <c r="HD378" s="132"/>
      <c r="HN378" s="132"/>
      <c r="HX378" s="132"/>
      <c r="IH378" s="132"/>
    </row>
    <row xmlns:x14ac="http://schemas.microsoft.com/office/spreadsheetml/2009/9/ac" r="379" s="3" customFormat="true" x14ac:dyDescent="0.25">
      <c r="A379" s="401"/>
      <c r="B379" s="132"/>
      <c r="L379" s="132"/>
      <c r="V379" s="132"/>
      <c r="AF379" s="132"/>
      <c r="AP379" s="132"/>
      <c r="AZ379" s="132"/>
      <c r="BA379" s="132"/>
      <c r="BJ379" s="132"/>
      <c r="BT379" s="132"/>
      <c r="CD379" s="132"/>
      <c r="CN379" s="132"/>
      <c r="CX379" s="132"/>
      <c r="DH379" s="132"/>
      <c r="DR379" s="132"/>
      <c r="EB379" s="132"/>
      <c r="EL379" s="132"/>
      <c r="EV379" s="132"/>
      <c r="FF379" s="132"/>
      <c r="FP379" s="132"/>
      <c r="FZ379" s="132"/>
      <c r="GJ379" s="132"/>
      <c r="GT379" s="132"/>
      <c r="HD379" s="132"/>
      <c r="HN379" s="132"/>
      <c r="HX379" s="132"/>
      <c r="IH379" s="132"/>
    </row>
    <row xmlns:x14ac="http://schemas.microsoft.com/office/spreadsheetml/2009/9/ac" r="380" s="3" customFormat="true" x14ac:dyDescent="0.25">
      <c r="A380" s="401"/>
      <c r="B380" s="132"/>
      <c r="L380" s="132"/>
      <c r="V380" s="132"/>
      <c r="AF380" s="132"/>
      <c r="AP380" s="132"/>
      <c r="AZ380" s="132"/>
      <c r="BA380" s="132"/>
      <c r="BJ380" s="132"/>
      <c r="BT380" s="132"/>
      <c r="CD380" s="132"/>
      <c r="CN380" s="132"/>
      <c r="CX380" s="132"/>
      <c r="DH380" s="132"/>
      <c r="DR380" s="132"/>
      <c r="EB380" s="132"/>
      <c r="EL380" s="132"/>
      <c r="EV380" s="132"/>
      <c r="FF380" s="132"/>
      <c r="FP380" s="132"/>
      <c r="FZ380" s="132"/>
      <c r="GJ380" s="132"/>
      <c r="GT380" s="132"/>
      <c r="HD380" s="132"/>
      <c r="HN380" s="132"/>
      <c r="HX380" s="132"/>
      <c r="IH380" s="132"/>
    </row>
    <row xmlns:x14ac="http://schemas.microsoft.com/office/spreadsheetml/2009/9/ac" r="381" s="3" customFormat="true" x14ac:dyDescent="0.25">
      <c r="A381" s="401"/>
      <c r="B381" s="132"/>
      <c r="L381" s="132"/>
      <c r="V381" s="132"/>
      <c r="AF381" s="132"/>
      <c r="AP381" s="132"/>
      <c r="AZ381" s="132"/>
      <c r="BA381" s="132"/>
      <c r="BJ381" s="132"/>
      <c r="BT381" s="132"/>
      <c r="CD381" s="132"/>
      <c r="CN381" s="132"/>
      <c r="CX381" s="132"/>
      <c r="DH381" s="132"/>
      <c r="DR381" s="132"/>
      <c r="EB381" s="132"/>
      <c r="EL381" s="132"/>
      <c r="EV381" s="132"/>
      <c r="FF381" s="132"/>
      <c r="FP381" s="132"/>
      <c r="FZ381" s="132"/>
      <c r="GJ381" s="132"/>
      <c r="GT381" s="132"/>
      <c r="HD381" s="132"/>
      <c r="HN381" s="132"/>
      <c r="HX381" s="132"/>
      <c r="IH381" s="132"/>
    </row>
    <row xmlns:x14ac="http://schemas.microsoft.com/office/spreadsheetml/2009/9/ac" r="382" s="3" customFormat="true" x14ac:dyDescent="0.25">
      <c r="A382" s="401"/>
      <c r="B382" s="132"/>
      <c r="L382" s="132"/>
      <c r="V382" s="132"/>
      <c r="AF382" s="132"/>
      <c r="AP382" s="132"/>
      <c r="AZ382" s="132"/>
      <c r="BA382" s="132"/>
      <c r="BJ382" s="132"/>
      <c r="BT382" s="132"/>
      <c r="CD382" s="132"/>
      <c r="CN382" s="132"/>
      <c r="CX382" s="132"/>
      <c r="DH382" s="132"/>
      <c r="DR382" s="132"/>
      <c r="EB382" s="132"/>
      <c r="EL382" s="132"/>
      <c r="EV382" s="132"/>
      <c r="FF382" s="132"/>
      <c r="FP382" s="132"/>
      <c r="FZ382" s="132"/>
      <c r="GJ382" s="132"/>
      <c r="GT382" s="132"/>
      <c r="HD382" s="132"/>
      <c r="HN382" s="132"/>
      <c r="HX382" s="132"/>
      <c r="IH382" s="132"/>
    </row>
    <row xmlns:x14ac="http://schemas.microsoft.com/office/spreadsheetml/2009/9/ac" r="383" s="3" customFormat="true" x14ac:dyDescent="0.25">
      <c r="A383" s="401"/>
      <c r="B383" s="132"/>
      <c r="L383" s="132"/>
      <c r="V383" s="132"/>
      <c r="AF383" s="132"/>
      <c r="AP383" s="132"/>
      <c r="AZ383" s="132"/>
      <c r="BA383" s="132"/>
      <c r="BJ383" s="132"/>
      <c r="BT383" s="132"/>
      <c r="CD383" s="132"/>
      <c r="CN383" s="132"/>
      <c r="CX383" s="132"/>
      <c r="DH383" s="132"/>
      <c r="DR383" s="132"/>
      <c r="EB383" s="132"/>
      <c r="EL383" s="132"/>
      <c r="EV383" s="132"/>
      <c r="FF383" s="132"/>
      <c r="FP383" s="132"/>
      <c r="FZ383" s="132"/>
      <c r="GJ383" s="132"/>
      <c r="GT383" s="132"/>
      <c r="HD383" s="132"/>
      <c r="HN383" s="132"/>
      <c r="HX383" s="132"/>
      <c r="IH383" s="132"/>
    </row>
    <row xmlns:x14ac="http://schemas.microsoft.com/office/spreadsheetml/2009/9/ac" r="384" s="3" customFormat="true" x14ac:dyDescent="0.25">
      <c r="A384" s="401"/>
      <c r="B384" s="132"/>
      <c r="L384" s="132"/>
      <c r="V384" s="132"/>
      <c r="AF384" s="132"/>
      <c r="AP384" s="132"/>
      <c r="AZ384" s="132"/>
      <c r="BA384" s="132"/>
      <c r="BJ384" s="132"/>
      <c r="BT384" s="132"/>
      <c r="CD384" s="132"/>
      <c r="CN384" s="132"/>
      <c r="CX384" s="132"/>
      <c r="DH384" s="132"/>
      <c r="DR384" s="132"/>
      <c r="EB384" s="132"/>
      <c r="EL384" s="132"/>
      <c r="EV384" s="132"/>
      <c r="FF384" s="132"/>
      <c r="FP384" s="132"/>
      <c r="FZ384" s="132"/>
      <c r="GJ384" s="132"/>
      <c r="GT384" s="132"/>
      <c r="HD384" s="132"/>
      <c r="HN384" s="132"/>
      <c r="HX384" s="132"/>
      <c r="IH384" s="132"/>
    </row>
    <row xmlns:x14ac="http://schemas.microsoft.com/office/spreadsheetml/2009/9/ac" r="385" s="3" customFormat="true" x14ac:dyDescent="0.25">
      <c r="A385" s="401"/>
      <c r="B385" s="132"/>
      <c r="L385" s="132"/>
      <c r="V385" s="132"/>
      <c r="AF385" s="132"/>
      <c r="AP385" s="132"/>
      <c r="AZ385" s="132"/>
      <c r="BA385" s="132"/>
      <c r="BJ385" s="132"/>
      <c r="BT385" s="132"/>
      <c r="CD385" s="132"/>
      <c r="CN385" s="132"/>
      <c r="CX385" s="132"/>
      <c r="DH385" s="132"/>
      <c r="DR385" s="132"/>
      <c r="EB385" s="132"/>
      <c r="EL385" s="132"/>
      <c r="EV385" s="132"/>
      <c r="FF385" s="132"/>
      <c r="FP385" s="132"/>
      <c r="FZ385" s="132"/>
      <c r="GJ385" s="132"/>
      <c r="GT385" s="132"/>
      <c r="HD385" s="132"/>
      <c r="HN385" s="132"/>
      <c r="HX385" s="132"/>
      <c r="IH385" s="132"/>
    </row>
    <row xmlns:x14ac="http://schemas.microsoft.com/office/spreadsheetml/2009/9/ac" r="386" s="3" customFormat="true" x14ac:dyDescent="0.25">
      <c r="A386" s="401"/>
      <c r="B386" s="132"/>
      <c r="L386" s="132"/>
      <c r="V386" s="132"/>
      <c r="AF386" s="132"/>
      <c r="AP386" s="132"/>
      <c r="AZ386" s="132"/>
      <c r="BA386" s="132"/>
      <c r="BJ386" s="132"/>
      <c r="BT386" s="132"/>
      <c r="CD386" s="132"/>
      <c r="CN386" s="132"/>
      <c r="CX386" s="132"/>
      <c r="DH386" s="132"/>
      <c r="DR386" s="132"/>
      <c r="EB386" s="132"/>
      <c r="EL386" s="132"/>
      <c r="EV386" s="132"/>
      <c r="FF386" s="132"/>
      <c r="FP386" s="132"/>
      <c r="FZ386" s="132"/>
      <c r="GJ386" s="132"/>
      <c r="GT386" s="132"/>
      <c r="HD386" s="132"/>
      <c r="HN386" s="132"/>
      <c r="HX386" s="132"/>
      <c r="IH386" s="132"/>
    </row>
    <row xmlns:x14ac="http://schemas.microsoft.com/office/spreadsheetml/2009/9/ac" r="387" s="3" customFormat="true" x14ac:dyDescent="0.25">
      <c r="A387" s="401"/>
      <c r="B387" s="132"/>
      <c r="L387" s="132"/>
      <c r="V387" s="132"/>
      <c r="AF387" s="132"/>
      <c r="AP387" s="132"/>
      <c r="AZ387" s="132"/>
      <c r="BA387" s="132"/>
      <c r="BJ387" s="132"/>
      <c r="BT387" s="132"/>
      <c r="CD387" s="132"/>
      <c r="CN387" s="132"/>
      <c r="CX387" s="132"/>
      <c r="DH387" s="132"/>
      <c r="DR387" s="132"/>
      <c r="EB387" s="132"/>
      <c r="EL387" s="132"/>
      <c r="EV387" s="132"/>
      <c r="FF387" s="132"/>
      <c r="FP387" s="132"/>
      <c r="FZ387" s="132"/>
      <c r="GJ387" s="132"/>
      <c r="GT387" s="132"/>
      <c r="HD387" s="132"/>
      <c r="HN387" s="132"/>
      <c r="HX387" s="132"/>
      <c r="IH387" s="132"/>
    </row>
    <row xmlns:x14ac="http://schemas.microsoft.com/office/spreadsheetml/2009/9/ac" r="388" s="3" customFormat="true" x14ac:dyDescent="0.25">
      <c r="A388" s="401"/>
      <c r="B388" s="132"/>
      <c r="L388" s="132"/>
      <c r="V388" s="132"/>
      <c r="AF388" s="132"/>
      <c r="AP388" s="132"/>
      <c r="AZ388" s="132"/>
      <c r="BA388" s="132"/>
      <c r="BJ388" s="132"/>
      <c r="BT388" s="132"/>
      <c r="CD388" s="132"/>
      <c r="CN388" s="132"/>
      <c r="CX388" s="132"/>
      <c r="DH388" s="132"/>
      <c r="DR388" s="132"/>
      <c r="EB388" s="132"/>
      <c r="EL388" s="132"/>
      <c r="EV388" s="132"/>
      <c r="FF388" s="132"/>
      <c r="FP388" s="132"/>
      <c r="FZ388" s="132"/>
      <c r="GJ388" s="132"/>
      <c r="GT388" s="132"/>
      <c r="HD388" s="132"/>
      <c r="HN388" s="132"/>
      <c r="HX388" s="132"/>
      <c r="IH388" s="132"/>
    </row>
    <row xmlns:x14ac="http://schemas.microsoft.com/office/spreadsheetml/2009/9/ac" r="389" s="3" customFormat="true" x14ac:dyDescent="0.25">
      <c r="A389" s="401"/>
      <c r="B389" s="132"/>
      <c r="L389" s="132"/>
      <c r="V389" s="132"/>
      <c r="AF389" s="132"/>
      <c r="AP389" s="132"/>
      <c r="AZ389" s="132"/>
      <c r="BA389" s="132"/>
      <c r="BJ389" s="132"/>
      <c r="BT389" s="132"/>
      <c r="CD389" s="132"/>
      <c r="CN389" s="132"/>
      <c r="CX389" s="132"/>
      <c r="DH389" s="132"/>
      <c r="DR389" s="132"/>
      <c r="EB389" s="132"/>
      <c r="EL389" s="132"/>
      <c r="EV389" s="132"/>
      <c r="FF389" s="132"/>
      <c r="FP389" s="132"/>
      <c r="FZ389" s="132"/>
      <c r="GJ389" s="132"/>
      <c r="GT389" s="132"/>
      <c r="HD389" s="132"/>
      <c r="HN389" s="132"/>
      <c r="HX389" s="132"/>
      <c r="IH389" s="132"/>
    </row>
    <row xmlns:x14ac="http://schemas.microsoft.com/office/spreadsheetml/2009/9/ac" r="390" s="3" customFormat="true" x14ac:dyDescent="0.25">
      <c r="A390" s="401"/>
      <c r="B390" s="132"/>
      <c r="L390" s="132"/>
      <c r="V390" s="132"/>
      <c r="AF390" s="132"/>
      <c r="AP390" s="132"/>
      <c r="AZ390" s="132"/>
      <c r="BA390" s="132"/>
      <c r="BJ390" s="132"/>
      <c r="BT390" s="132"/>
      <c r="CD390" s="132"/>
      <c r="CN390" s="132"/>
      <c r="CX390" s="132"/>
      <c r="DH390" s="132"/>
      <c r="DR390" s="132"/>
      <c r="EB390" s="132"/>
      <c r="EL390" s="132"/>
      <c r="EV390" s="132"/>
      <c r="FF390" s="132"/>
      <c r="FP390" s="132"/>
      <c r="FZ390" s="132"/>
      <c r="GJ390" s="132"/>
      <c r="GT390" s="132"/>
      <c r="HD390" s="132"/>
      <c r="HN390" s="132"/>
      <c r="HX390" s="132"/>
      <c r="IH390" s="132"/>
    </row>
    <row xmlns:x14ac="http://schemas.microsoft.com/office/spreadsheetml/2009/9/ac" r="391" s="3" customFormat="true" x14ac:dyDescent="0.25">
      <c r="A391" s="401"/>
      <c r="B391" s="132"/>
      <c r="L391" s="132"/>
      <c r="V391" s="132"/>
      <c r="AF391" s="132"/>
      <c r="AP391" s="132"/>
      <c r="AZ391" s="132"/>
      <c r="BA391" s="132"/>
      <c r="BJ391" s="132"/>
      <c r="BT391" s="132"/>
      <c r="CD391" s="132"/>
      <c r="CN391" s="132"/>
      <c r="CX391" s="132"/>
      <c r="DH391" s="132"/>
      <c r="DR391" s="132"/>
      <c r="EB391" s="132"/>
      <c r="EL391" s="132"/>
      <c r="EV391" s="132"/>
      <c r="FF391" s="132"/>
      <c r="FP391" s="132"/>
      <c r="FZ391" s="132"/>
      <c r="GJ391" s="132"/>
      <c r="GT391" s="132"/>
      <c r="HD391" s="132"/>
      <c r="HN391" s="132"/>
      <c r="HX391" s="132"/>
      <c r="IH391" s="132"/>
    </row>
    <row xmlns:x14ac="http://schemas.microsoft.com/office/spreadsheetml/2009/9/ac" r="392" s="3" customFormat="true" x14ac:dyDescent="0.25">
      <c r="A392" s="401"/>
      <c r="B392" s="132"/>
      <c r="L392" s="132"/>
      <c r="V392" s="132"/>
      <c r="AF392" s="132"/>
      <c r="AP392" s="132"/>
      <c r="AZ392" s="132"/>
      <c r="BA392" s="132"/>
      <c r="BJ392" s="132"/>
      <c r="BT392" s="132"/>
      <c r="CD392" s="132"/>
      <c r="CN392" s="132"/>
      <c r="CX392" s="132"/>
      <c r="DH392" s="132"/>
      <c r="DR392" s="132"/>
      <c r="EB392" s="132"/>
      <c r="EL392" s="132"/>
      <c r="EV392" s="132"/>
      <c r="FF392" s="132"/>
      <c r="FP392" s="132"/>
      <c r="FZ392" s="132"/>
      <c r="GJ392" s="132"/>
      <c r="GT392" s="132"/>
      <c r="HD392" s="132"/>
      <c r="HN392" s="132"/>
      <c r="HX392" s="132"/>
      <c r="IH392" s="132"/>
    </row>
    <row xmlns:x14ac="http://schemas.microsoft.com/office/spreadsheetml/2009/9/ac" r="393" s="3" customFormat="true" x14ac:dyDescent="0.25">
      <c r="A393" s="401"/>
      <c r="B393" s="132"/>
      <c r="L393" s="132"/>
      <c r="V393" s="132"/>
      <c r="AF393" s="132"/>
      <c r="AP393" s="132"/>
      <c r="AZ393" s="132"/>
      <c r="BA393" s="132"/>
      <c r="BJ393" s="132"/>
      <c r="BT393" s="132"/>
      <c r="CD393" s="132"/>
      <c r="CN393" s="132"/>
      <c r="CX393" s="132"/>
      <c r="DH393" s="132"/>
      <c r="DR393" s="132"/>
      <c r="EB393" s="132"/>
      <c r="EL393" s="132"/>
      <c r="EV393" s="132"/>
      <c r="FF393" s="132"/>
      <c r="FP393" s="132"/>
      <c r="FZ393" s="132"/>
      <c r="GJ393" s="132"/>
      <c r="GT393" s="132"/>
      <c r="HD393" s="132"/>
      <c r="HN393" s="132"/>
      <c r="HX393" s="132"/>
      <c r="IH393" s="132"/>
    </row>
    <row xmlns:x14ac="http://schemas.microsoft.com/office/spreadsheetml/2009/9/ac" r="394" s="3" customFormat="true" x14ac:dyDescent="0.25">
      <c r="A394" s="401"/>
      <c r="B394" s="132"/>
      <c r="L394" s="132"/>
      <c r="V394" s="132"/>
      <c r="AF394" s="132"/>
      <c r="AP394" s="132"/>
      <c r="AZ394" s="132"/>
      <c r="BA394" s="132"/>
      <c r="BJ394" s="132"/>
      <c r="BT394" s="132"/>
      <c r="CD394" s="132"/>
      <c r="CN394" s="132"/>
      <c r="CX394" s="132"/>
      <c r="DH394" s="132"/>
      <c r="DR394" s="132"/>
      <c r="EB394" s="132"/>
      <c r="EL394" s="132"/>
      <c r="EV394" s="132"/>
      <c r="FF394" s="132"/>
      <c r="FP394" s="132"/>
      <c r="FZ394" s="132"/>
      <c r="GJ394" s="132"/>
      <c r="GT394" s="132"/>
      <c r="HD394" s="132"/>
      <c r="HN394" s="132"/>
      <c r="HX394" s="132"/>
      <c r="IH394" s="132"/>
    </row>
    <row xmlns:x14ac="http://schemas.microsoft.com/office/spreadsheetml/2009/9/ac" r="395" s="3" customFormat="true" x14ac:dyDescent="0.25">
      <c r="A395" s="401"/>
      <c r="B395" s="132"/>
      <c r="L395" s="132"/>
      <c r="V395" s="132"/>
      <c r="AF395" s="132"/>
      <c r="AP395" s="132"/>
      <c r="AZ395" s="132"/>
      <c r="BA395" s="132"/>
      <c r="BJ395" s="132"/>
      <c r="BT395" s="132"/>
      <c r="CD395" s="132"/>
      <c r="CN395" s="132"/>
      <c r="CX395" s="132"/>
      <c r="DH395" s="132"/>
      <c r="DR395" s="132"/>
      <c r="EB395" s="132"/>
      <c r="EL395" s="132"/>
      <c r="EV395" s="132"/>
      <c r="FF395" s="132"/>
      <c r="FP395" s="132"/>
      <c r="FZ395" s="132"/>
      <c r="GJ395" s="132"/>
      <c r="GT395" s="132"/>
      <c r="HD395" s="132"/>
      <c r="HN395" s="132"/>
      <c r="HX395" s="132"/>
      <c r="IH395" s="132"/>
    </row>
    <row xmlns:x14ac="http://schemas.microsoft.com/office/spreadsheetml/2009/9/ac" r="396" s="3" customFormat="true" x14ac:dyDescent="0.25">
      <c r="A396" s="401"/>
      <c r="B396" s="132"/>
      <c r="L396" s="132"/>
      <c r="V396" s="132"/>
      <c r="AF396" s="132"/>
      <c r="AP396" s="132"/>
      <c r="AZ396" s="132"/>
      <c r="BA396" s="132"/>
      <c r="BJ396" s="132"/>
      <c r="BT396" s="132"/>
      <c r="CD396" s="132"/>
      <c r="CN396" s="132"/>
      <c r="CX396" s="132"/>
      <c r="DH396" s="132"/>
      <c r="DR396" s="132"/>
      <c r="EB396" s="132"/>
      <c r="EL396" s="132"/>
      <c r="EV396" s="132"/>
      <c r="FF396" s="132"/>
      <c r="FP396" s="132"/>
      <c r="FZ396" s="132"/>
      <c r="GJ396" s="132"/>
      <c r="GT396" s="132"/>
      <c r="HD396" s="132"/>
      <c r="HN396" s="132"/>
      <c r="HX396" s="132"/>
      <c r="IH396" s="132"/>
    </row>
    <row xmlns:x14ac="http://schemas.microsoft.com/office/spreadsheetml/2009/9/ac" r="397" s="3" customFormat="true" x14ac:dyDescent="0.25">
      <c r="A397" s="401"/>
      <c r="B397" s="132"/>
      <c r="L397" s="132"/>
      <c r="V397" s="132"/>
      <c r="AF397" s="132"/>
      <c r="AP397" s="132"/>
      <c r="AZ397" s="132"/>
      <c r="BA397" s="132"/>
      <c r="BJ397" s="132"/>
      <c r="BT397" s="132"/>
      <c r="CD397" s="132"/>
      <c r="CN397" s="132"/>
      <c r="CX397" s="132"/>
      <c r="DH397" s="132"/>
      <c r="DR397" s="132"/>
      <c r="EB397" s="132"/>
      <c r="EL397" s="132"/>
      <c r="EV397" s="132"/>
      <c r="FF397" s="132"/>
      <c r="FP397" s="132"/>
      <c r="FZ397" s="132"/>
      <c r="GJ397" s="132"/>
      <c r="GT397" s="132"/>
      <c r="HD397" s="132"/>
      <c r="HN397" s="132"/>
      <c r="HX397" s="132"/>
      <c r="IH397" s="132"/>
    </row>
    <row xmlns:x14ac="http://schemas.microsoft.com/office/spreadsheetml/2009/9/ac" r="398" s="3" customFormat="true" x14ac:dyDescent="0.25">
      <c r="A398" s="401"/>
      <c r="B398" s="132"/>
      <c r="L398" s="132"/>
      <c r="V398" s="132"/>
      <c r="AF398" s="132"/>
      <c r="AP398" s="132"/>
      <c r="AZ398" s="132"/>
      <c r="BA398" s="132"/>
      <c r="BJ398" s="132"/>
      <c r="BT398" s="132"/>
      <c r="CD398" s="132"/>
      <c r="CN398" s="132"/>
      <c r="CX398" s="132"/>
      <c r="DH398" s="132"/>
      <c r="DR398" s="132"/>
      <c r="EB398" s="132"/>
      <c r="EL398" s="132"/>
      <c r="EV398" s="132"/>
      <c r="FF398" s="132"/>
      <c r="FP398" s="132"/>
      <c r="FZ398" s="132"/>
      <c r="GJ398" s="132"/>
      <c r="GT398" s="132"/>
      <c r="HD398" s="132"/>
      <c r="HN398" s="132"/>
      <c r="HX398" s="132"/>
      <c r="IH398" s="132"/>
    </row>
    <row xmlns:x14ac="http://schemas.microsoft.com/office/spreadsheetml/2009/9/ac" r="399" s="3" customFormat="true" x14ac:dyDescent="0.25">
      <c r="A399" s="401"/>
      <c r="B399" s="132"/>
      <c r="L399" s="132"/>
      <c r="V399" s="132"/>
      <c r="AF399" s="132"/>
      <c r="AP399" s="132"/>
      <c r="AZ399" s="132"/>
      <c r="BA399" s="132"/>
      <c r="BJ399" s="132"/>
      <c r="BT399" s="132"/>
      <c r="CD399" s="132"/>
      <c r="CN399" s="132"/>
      <c r="CX399" s="132"/>
      <c r="DH399" s="132"/>
      <c r="DR399" s="132"/>
      <c r="EB399" s="132"/>
      <c r="EL399" s="132"/>
      <c r="EV399" s="132"/>
      <c r="FF399" s="132"/>
      <c r="FP399" s="132"/>
      <c r="FZ399" s="132"/>
      <c r="GJ399" s="132"/>
      <c r="GT399" s="132"/>
      <c r="HD399" s="132"/>
      <c r="HN399" s="132"/>
      <c r="HX399" s="132"/>
      <c r="IH399" s="132"/>
    </row>
    <row xmlns:x14ac="http://schemas.microsoft.com/office/spreadsheetml/2009/9/ac" r="400" s="3" customFormat="true" x14ac:dyDescent="0.25">
      <c r="A400" s="401"/>
      <c r="B400" s="132"/>
      <c r="L400" s="132"/>
      <c r="V400" s="132"/>
      <c r="AF400" s="132"/>
      <c r="AP400" s="132"/>
      <c r="AZ400" s="132"/>
      <c r="BA400" s="132"/>
      <c r="BJ400" s="132"/>
      <c r="BT400" s="132"/>
      <c r="CD400" s="132"/>
      <c r="CN400" s="132"/>
      <c r="CX400" s="132"/>
      <c r="DH400" s="132"/>
      <c r="DR400" s="132"/>
      <c r="EB400" s="132"/>
      <c r="EL400" s="132"/>
      <c r="EV400" s="132"/>
      <c r="FF400" s="132"/>
      <c r="FP400" s="132"/>
      <c r="FZ400" s="132"/>
      <c r="GJ400" s="132"/>
      <c r="GT400" s="132"/>
      <c r="HD400" s="132"/>
      <c r="HN400" s="132"/>
      <c r="HX400" s="132"/>
      <c r="IH400" s="132"/>
    </row>
    <row xmlns:x14ac="http://schemas.microsoft.com/office/spreadsheetml/2009/9/ac" r="401" s="3" customFormat="true" x14ac:dyDescent="0.25">
      <c r="A401" s="401"/>
      <c r="B401" s="132"/>
      <c r="L401" s="132"/>
      <c r="V401" s="132"/>
      <c r="AF401" s="132"/>
      <c r="AP401" s="132"/>
      <c r="AZ401" s="132"/>
      <c r="BA401" s="132"/>
      <c r="BJ401" s="132"/>
      <c r="BT401" s="132"/>
      <c r="CD401" s="132"/>
      <c r="CN401" s="132"/>
      <c r="CX401" s="132"/>
      <c r="DH401" s="132"/>
      <c r="DR401" s="132"/>
      <c r="EB401" s="132"/>
      <c r="EL401" s="132"/>
      <c r="EV401" s="132"/>
      <c r="FF401" s="132"/>
      <c r="FP401" s="132"/>
      <c r="FZ401" s="132"/>
      <c r="GJ401" s="132"/>
      <c r="GT401" s="132"/>
      <c r="HD401" s="132"/>
      <c r="HN401" s="132"/>
      <c r="HX401" s="132"/>
      <c r="IH401" s="132"/>
    </row>
    <row xmlns:x14ac="http://schemas.microsoft.com/office/spreadsheetml/2009/9/ac" r="402" s="3" customFormat="true" x14ac:dyDescent="0.25">
      <c r="A402" s="401"/>
      <c r="B402" s="132"/>
      <c r="L402" s="132"/>
      <c r="V402" s="132"/>
      <c r="AF402" s="132"/>
      <c r="AP402" s="132"/>
      <c r="AZ402" s="132"/>
      <c r="BA402" s="132"/>
      <c r="BJ402" s="132"/>
      <c r="BT402" s="132"/>
      <c r="CD402" s="132"/>
      <c r="CN402" s="132"/>
      <c r="CX402" s="132"/>
      <c r="DH402" s="132"/>
      <c r="DR402" s="132"/>
      <c r="EB402" s="132"/>
      <c r="EL402" s="132"/>
      <c r="EV402" s="132"/>
      <c r="FF402" s="132"/>
      <c r="FP402" s="132"/>
      <c r="FZ402" s="132"/>
      <c r="GJ402" s="132"/>
      <c r="GT402" s="132"/>
      <c r="HD402" s="132"/>
      <c r="HN402" s="132"/>
      <c r="HX402" s="132"/>
      <c r="IH402" s="132"/>
    </row>
    <row xmlns:x14ac="http://schemas.microsoft.com/office/spreadsheetml/2009/9/ac" r="403" s="3" customFormat="true" x14ac:dyDescent="0.25">
      <c r="A403" s="401"/>
      <c r="B403" s="132"/>
      <c r="L403" s="132"/>
      <c r="V403" s="132"/>
      <c r="AF403" s="132"/>
      <c r="AP403" s="132"/>
      <c r="AZ403" s="132"/>
      <c r="BA403" s="132"/>
      <c r="BJ403" s="132"/>
      <c r="BT403" s="132"/>
      <c r="CD403" s="132"/>
      <c r="CN403" s="132"/>
      <c r="CX403" s="132"/>
      <c r="DH403" s="132"/>
      <c r="DR403" s="132"/>
      <c r="EB403" s="132"/>
      <c r="EL403" s="132"/>
      <c r="EV403" s="132"/>
      <c r="FF403" s="132"/>
      <c r="FP403" s="132"/>
      <c r="FZ403" s="132"/>
      <c r="GJ403" s="132"/>
      <c r="GT403" s="132"/>
      <c r="HD403" s="132"/>
      <c r="HN403" s="132"/>
      <c r="HX403" s="132"/>
      <c r="IH403" s="132"/>
    </row>
    <row xmlns:x14ac="http://schemas.microsoft.com/office/spreadsheetml/2009/9/ac" r="404" s="3" customFormat="true" x14ac:dyDescent="0.25">
      <c r="A404" s="401"/>
      <c r="B404" s="132"/>
      <c r="L404" s="132"/>
      <c r="V404" s="132"/>
      <c r="AF404" s="132"/>
      <c r="AP404" s="132"/>
      <c r="AZ404" s="132"/>
      <c r="BA404" s="132"/>
      <c r="BJ404" s="132"/>
      <c r="BT404" s="132"/>
      <c r="CD404" s="132"/>
      <c r="CN404" s="132"/>
      <c r="CX404" s="132"/>
      <c r="DH404" s="132"/>
      <c r="DR404" s="132"/>
      <c r="EB404" s="132"/>
      <c r="EL404" s="132"/>
      <c r="EV404" s="132"/>
      <c r="FF404" s="132"/>
      <c r="FP404" s="132"/>
      <c r="FZ404" s="132"/>
      <c r="GJ404" s="132"/>
      <c r="GT404" s="132"/>
      <c r="HD404" s="132"/>
      <c r="HN404" s="132"/>
      <c r="HX404" s="132"/>
      <c r="IH404" s="132"/>
    </row>
    <row xmlns:x14ac="http://schemas.microsoft.com/office/spreadsheetml/2009/9/ac" r="405" s="3" customFormat="true" x14ac:dyDescent="0.25">
      <c r="A405" s="401"/>
      <c r="B405" s="132"/>
      <c r="L405" s="132"/>
      <c r="V405" s="132"/>
      <c r="AF405" s="132"/>
      <c r="AP405" s="132"/>
      <c r="AZ405" s="132"/>
      <c r="BA405" s="132"/>
      <c r="BJ405" s="132"/>
      <c r="BT405" s="132"/>
      <c r="CD405" s="132"/>
      <c r="CN405" s="132"/>
      <c r="CX405" s="132"/>
      <c r="DH405" s="132"/>
      <c r="DR405" s="132"/>
      <c r="EB405" s="132"/>
      <c r="EL405" s="132"/>
      <c r="EV405" s="132"/>
      <c r="FF405" s="132"/>
      <c r="FP405" s="132"/>
      <c r="FZ405" s="132"/>
      <c r="GJ405" s="132"/>
      <c r="GT405" s="132"/>
      <c r="HD405" s="132"/>
      <c r="HN405" s="132"/>
      <c r="HX405" s="132"/>
      <c r="IH405" s="132"/>
    </row>
    <row xmlns:x14ac="http://schemas.microsoft.com/office/spreadsheetml/2009/9/ac" r="406" s="3" customFormat="true" x14ac:dyDescent="0.25">
      <c r="A406" s="401"/>
      <c r="B406" s="132"/>
      <c r="L406" s="132"/>
      <c r="V406" s="132"/>
      <c r="AF406" s="132"/>
      <c r="AP406" s="132"/>
      <c r="AZ406" s="132"/>
      <c r="BA406" s="132"/>
      <c r="BJ406" s="132"/>
      <c r="BT406" s="132"/>
      <c r="CD406" s="132"/>
      <c r="CN406" s="132"/>
      <c r="CX406" s="132"/>
      <c r="DH406" s="132"/>
      <c r="DR406" s="132"/>
      <c r="EB406" s="132"/>
      <c r="EL406" s="132"/>
      <c r="EV406" s="132"/>
      <c r="FF406" s="132"/>
      <c r="FP406" s="132"/>
      <c r="FZ406" s="132"/>
      <c r="GJ406" s="132"/>
      <c r="GT406" s="132"/>
      <c r="HD406" s="132"/>
      <c r="HN406" s="132"/>
      <c r="HX406" s="132"/>
      <c r="IH406" s="132"/>
    </row>
    <row xmlns:x14ac="http://schemas.microsoft.com/office/spreadsheetml/2009/9/ac" r="407" s="3" customFormat="true" x14ac:dyDescent="0.25">
      <c r="A407" s="401"/>
      <c r="B407" s="132"/>
      <c r="L407" s="132"/>
      <c r="V407" s="132"/>
      <c r="AF407" s="132"/>
      <c r="AP407" s="132"/>
      <c r="AZ407" s="132"/>
      <c r="BA407" s="132"/>
      <c r="BJ407" s="132"/>
      <c r="BT407" s="132"/>
      <c r="CD407" s="132"/>
      <c r="CN407" s="132"/>
      <c r="CX407" s="132"/>
      <c r="DH407" s="132"/>
      <c r="DR407" s="132"/>
      <c r="EB407" s="132"/>
      <c r="EL407" s="132"/>
      <c r="EV407" s="132"/>
      <c r="FF407" s="132"/>
      <c r="FP407" s="132"/>
      <c r="FZ407" s="132"/>
      <c r="GJ407" s="132"/>
      <c r="GT407" s="132"/>
      <c r="HD407" s="132"/>
      <c r="HN407" s="132"/>
      <c r="HX407" s="132"/>
      <c r="IH407" s="132"/>
    </row>
    <row xmlns:x14ac="http://schemas.microsoft.com/office/spreadsheetml/2009/9/ac" r="408" s="3" customFormat="true" x14ac:dyDescent="0.25">
      <c r="A408" s="401"/>
      <c r="B408" s="132"/>
      <c r="L408" s="132"/>
      <c r="V408" s="132"/>
      <c r="AF408" s="132"/>
      <c r="AP408" s="132"/>
      <c r="AZ408" s="132"/>
      <c r="BA408" s="132"/>
      <c r="BJ408" s="132"/>
      <c r="BT408" s="132"/>
      <c r="CD408" s="132"/>
      <c r="CN408" s="132"/>
      <c r="CX408" s="132"/>
      <c r="DH408" s="132"/>
      <c r="DR408" s="132"/>
      <c r="EB408" s="132"/>
      <c r="EL408" s="132"/>
      <c r="EV408" s="132"/>
      <c r="FF408" s="132"/>
      <c r="FP408" s="132"/>
      <c r="FZ408" s="132"/>
      <c r="GJ408" s="132"/>
      <c r="GT408" s="132"/>
      <c r="HD408" s="132"/>
      <c r="HN408" s="132"/>
      <c r="HX408" s="132"/>
      <c r="IH408" s="132"/>
    </row>
    <row xmlns:x14ac="http://schemas.microsoft.com/office/spreadsheetml/2009/9/ac" r="409" s="3" customFormat="true" x14ac:dyDescent="0.25">
      <c r="A409" s="401"/>
      <c r="B409" s="132"/>
      <c r="L409" s="132"/>
      <c r="V409" s="132"/>
      <c r="AF409" s="132"/>
      <c r="AP409" s="132"/>
      <c r="AZ409" s="132"/>
      <c r="BA409" s="132"/>
      <c r="BJ409" s="132"/>
      <c r="BT409" s="132"/>
      <c r="CD409" s="132"/>
      <c r="CN409" s="132"/>
      <c r="CX409" s="132"/>
      <c r="DH409" s="132"/>
      <c r="DR409" s="132"/>
      <c r="EB409" s="132"/>
      <c r="EL409" s="132"/>
      <c r="EV409" s="132"/>
      <c r="FF409" s="132"/>
      <c r="FP409" s="132"/>
      <c r="FZ409" s="132"/>
      <c r="GJ409" s="132"/>
      <c r="GT409" s="132"/>
      <c r="HD409" s="132"/>
      <c r="HN409" s="132"/>
      <c r="HX409" s="132"/>
      <c r="IH409" s="132"/>
    </row>
    <row xmlns:x14ac="http://schemas.microsoft.com/office/spreadsheetml/2009/9/ac" r="410" s="3" customFormat="true" x14ac:dyDescent="0.25">
      <c r="A410" s="401"/>
      <c r="B410" s="132"/>
      <c r="L410" s="132"/>
      <c r="V410" s="132"/>
      <c r="AF410" s="132"/>
      <c r="AP410" s="132"/>
      <c r="AZ410" s="132"/>
      <c r="BA410" s="132"/>
      <c r="BJ410" s="132"/>
      <c r="BT410" s="132"/>
      <c r="CD410" s="132"/>
      <c r="CN410" s="132"/>
      <c r="CX410" s="132"/>
      <c r="DH410" s="132"/>
      <c r="DR410" s="132"/>
      <c r="EB410" s="132"/>
      <c r="EL410" s="132"/>
      <c r="EV410" s="132"/>
      <c r="FF410" s="132"/>
      <c r="FP410" s="132"/>
      <c r="FZ410" s="132"/>
      <c r="GJ410" s="132"/>
      <c r="GT410" s="132"/>
      <c r="HD410" s="132"/>
      <c r="HN410" s="132"/>
      <c r="HX410" s="132"/>
      <c r="IH410" s="132"/>
    </row>
    <row xmlns:x14ac="http://schemas.microsoft.com/office/spreadsheetml/2009/9/ac" r="411" s="3" customFormat="true" x14ac:dyDescent="0.25">
      <c r="A411" s="401"/>
      <c r="B411" s="132"/>
      <c r="L411" s="132"/>
      <c r="V411" s="132"/>
      <c r="AF411" s="132"/>
      <c r="AP411" s="132"/>
      <c r="AZ411" s="132"/>
      <c r="BA411" s="132"/>
      <c r="BJ411" s="132"/>
      <c r="BT411" s="132"/>
      <c r="CD411" s="132"/>
      <c r="CN411" s="132"/>
      <c r="CX411" s="132"/>
      <c r="DH411" s="132"/>
      <c r="DR411" s="132"/>
      <c r="EB411" s="132"/>
      <c r="EL411" s="132"/>
      <c r="EV411" s="132"/>
      <c r="FF411" s="132"/>
      <c r="FP411" s="132"/>
      <c r="FZ411" s="132"/>
      <c r="GJ411" s="132"/>
      <c r="GT411" s="132"/>
      <c r="HD411" s="132"/>
      <c r="HN411" s="132"/>
      <c r="HX411" s="132"/>
      <c r="IH411" s="132"/>
    </row>
    <row xmlns:x14ac="http://schemas.microsoft.com/office/spreadsheetml/2009/9/ac" r="412" s="3" customFormat="true" x14ac:dyDescent="0.25">
      <c r="A412" s="401"/>
      <c r="B412" s="132"/>
      <c r="L412" s="132"/>
      <c r="V412" s="132"/>
      <c r="AF412" s="132"/>
      <c r="AP412" s="132"/>
      <c r="AZ412" s="132"/>
      <c r="BA412" s="132"/>
      <c r="BJ412" s="132"/>
      <c r="BT412" s="132"/>
      <c r="CD412" s="132"/>
      <c r="CN412" s="132"/>
      <c r="CX412" s="132"/>
      <c r="DH412" s="132"/>
      <c r="DR412" s="132"/>
      <c r="EB412" s="132"/>
      <c r="EL412" s="132"/>
      <c r="EV412" s="132"/>
      <c r="FF412" s="132"/>
      <c r="FP412" s="132"/>
      <c r="FZ412" s="132"/>
      <c r="GJ412" s="132"/>
      <c r="GT412" s="132"/>
      <c r="HD412" s="132"/>
      <c r="HN412" s="132"/>
      <c r="HX412" s="132"/>
      <c r="IH412" s="132"/>
    </row>
    <row xmlns:x14ac="http://schemas.microsoft.com/office/spreadsheetml/2009/9/ac" r="413" s="3" customFormat="true" x14ac:dyDescent="0.25">
      <c r="A413" s="401"/>
      <c r="B413" s="132"/>
      <c r="L413" s="132"/>
      <c r="V413" s="132"/>
      <c r="AF413" s="132"/>
      <c r="AP413" s="132"/>
      <c r="AZ413" s="132"/>
      <c r="BA413" s="132"/>
      <c r="BJ413" s="132"/>
      <c r="BT413" s="132"/>
      <c r="CD413" s="132"/>
      <c r="CN413" s="132"/>
      <c r="CX413" s="132"/>
      <c r="DH413" s="132"/>
      <c r="DR413" s="132"/>
      <c r="EB413" s="132"/>
      <c r="EL413" s="132"/>
      <c r="EV413" s="132"/>
      <c r="FF413" s="132"/>
      <c r="FP413" s="132"/>
      <c r="FZ413" s="132"/>
      <c r="GJ413" s="132"/>
      <c r="GT413" s="132"/>
      <c r="HD413" s="132"/>
      <c r="HN413" s="132"/>
      <c r="HX413" s="132"/>
      <c r="IH413" s="132"/>
    </row>
    <row xmlns:x14ac="http://schemas.microsoft.com/office/spreadsheetml/2009/9/ac" r="414" s="3" customFormat="true" x14ac:dyDescent="0.25">
      <c r="A414" s="401"/>
      <c r="B414" s="132"/>
      <c r="L414" s="132"/>
      <c r="V414" s="132"/>
      <c r="AF414" s="132"/>
      <c r="AP414" s="132"/>
      <c r="AZ414" s="132"/>
      <c r="BA414" s="132"/>
      <c r="BJ414" s="132"/>
      <c r="BT414" s="132"/>
      <c r="CD414" s="132"/>
      <c r="CN414" s="132"/>
      <c r="CX414" s="132"/>
      <c r="DH414" s="132"/>
      <c r="DR414" s="132"/>
      <c r="EB414" s="132"/>
      <c r="EL414" s="132"/>
      <c r="EV414" s="132"/>
      <c r="FF414" s="132"/>
      <c r="FP414" s="132"/>
      <c r="FZ414" s="132"/>
      <c r="GJ414" s="132"/>
      <c r="GT414" s="132"/>
      <c r="HD414" s="132"/>
      <c r="HN414" s="132"/>
      <c r="HX414" s="132"/>
      <c r="IH414" s="132"/>
    </row>
    <row xmlns:x14ac="http://schemas.microsoft.com/office/spreadsheetml/2009/9/ac" r="415" s="3" customFormat="true" x14ac:dyDescent="0.25">
      <c r="A415" s="401"/>
      <c r="B415" s="132"/>
      <c r="L415" s="132"/>
      <c r="V415" s="132"/>
      <c r="AF415" s="132"/>
      <c r="AP415" s="132"/>
      <c r="AZ415" s="132"/>
      <c r="BA415" s="132"/>
      <c r="BJ415" s="132"/>
      <c r="BT415" s="132"/>
      <c r="CD415" s="132"/>
      <c r="CN415" s="132"/>
      <c r="CX415" s="132"/>
      <c r="DH415" s="132"/>
      <c r="DR415" s="132"/>
      <c r="EB415" s="132"/>
      <c r="EL415" s="132"/>
      <c r="EV415" s="132"/>
      <c r="FF415" s="132"/>
      <c r="FP415" s="132"/>
      <c r="FZ415" s="132"/>
      <c r="GJ415" s="132"/>
      <c r="GT415" s="132"/>
      <c r="HD415" s="132"/>
      <c r="HN415" s="132"/>
      <c r="HX415" s="132"/>
      <c r="IH415" s="132"/>
    </row>
    <row xmlns:x14ac="http://schemas.microsoft.com/office/spreadsheetml/2009/9/ac" r="416" s="3" customFormat="true" x14ac:dyDescent="0.25">
      <c r="A416" s="401"/>
      <c r="B416" s="132"/>
      <c r="L416" s="132"/>
      <c r="V416" s="132"/>
      <c r="AF416" s="132"/>
      <c r="AP416" s="132"/>
      <c r="AZ416" s="132"/>
      <c r="BA416" s="132"/>
      <c r="BJ416" s="132"/>
      <c r="BT416" s="132"/>
      <c r="CD416" s="132"/>
      <c r="CN416" s="132"/>
      <c r="CX416" s="132"/>
      <c r="DH416" s="132"/>
      <c r="DR416" s="132"/>
      <c r="EB416" s="132"/>
      <c r="EL416" s="132"/>
      <c r="EV416" s="132"/>
      <c r="FF416" s="132"/>
      <c r="FP416" s="132"/>
      <c r="FZ416" s="132"/>
      <c r="GJ416" s="132"/>
      <c r="GT416" s="132"/>
      <c r="HD416" s="132"/>
      <c r="HN416" s="132"/>
      <c r="HX416" s="132"/>
      <c r="IH416" s="132"/>
    </row>
    <row xmlns:x14ac="http://schemas.microsoft.com/office/spreadsheetml/2009/9/ac" r="417" s="3" customFormat="true" x14ac:dyDescent="0.25">
      <c r="A417" s="401"/>
      <c r="B417" s="132"/>
      <c r="L417" s="132"/>
      <c r="V417" s="132"/>
      <c r="AF417" s="132"/>
      <c r="AP417" s="132"/>
      <c r="AZ417" s="132"/>
      <c r="BA417" s="132"/>
      <c r="BJ417" s="132"/>
      <c r="BT417" s="132"/>
      <c r="CD417" s="132"/>
      <c r="CN417" s="132"/>
      <c r="CX417" s="132"/>
      <c r="DH417" s="132"/>
      <c r="DR417" s="132"/>
      <c r="EB417" s="132"/>
      <c r="EL417" s="132"/>
      <c r="EV417" s="132"/>
      <c r="FF417" s="132"/>
      <c r="FP417" s="132"/>
      <c r="FZ417" s="132"/>
      <c r="GJ417" s="132"/>
      <c r="GT417" s="132"/>
      <c r="HD417" s="132"/>
      <c r="HN417" s="132"/>
      <c r="HX417" s="132"/>
      <c r="IH417" s="132"/>
    </row>
    <row xmlns:x14ac="http://schemas.microsoft.com/office/spreadsheetml/2009/9/ac" r="418" s="3" customFormat="true" x14ac:dyDescent="0.25">
      <c r="A418" s="401"/>
      <c r="B418" s="132"/>
      <c r="L418" s="132"/>
      <c r="V418" s="132"/>
      <c r="AF418" s="132"/>
      <c r="AP418" s="132"/>
      <c r="AZ418" s="132"/>
      <c r="BA418" s="132"/>
      <c r="BJ418" s="132"/>
      <c r="BT418" s="132"/>
      <c r="CD418" s="132"/>
      <c r="CN418" s="132"/>
      <c r="CX418" s="132"/>
      <c r="DH418" s="132"/>
      <c r="DR418" s="132"/>
      <c r="EB418" s="132"/>
      <c r="EL418" s="132"/>
      <c r="EV418" s="132"/>
      <c r="FF418" s="132"/>
      <c r="FP418" s="132"/>
      <c r="FZ418" s="132"/>
      <c r="GJ418" s="132"/>
      <c r="GT418" s="132"/>
      <c r="HD418" s="132"/>
      <c r="HN418" s="132"/>
      <c r="HX418" s="132"/>
      <c r="IH418" s="132"/>
    </row>
    <row xmlns:x14ac="http://schemas.microsoft.com/office/spreadsheetml/2009/9/ac" r="419" s="3" customFormat="true" x14ac:dyDescent="0.25">
      <c r="A419" s="401"/>
      <c r="B419" s="132"/>
      <c r="L419" s="132"/>
      <c r="V419" s="132"/>
      <c r="AF419" s="132"/>
      <c r="AP419" s="132"/>
      <c r="AZ419" s="132"/>
      <c r="BA419" s="132"/>
      <c r="BJ419" s="132"/>
      <c r="BT419" s="132"/>
      <c r="CD419" s="132"/>
      <c r="CN419" s="132"/>
      <c r="CX419" s="132"/>
      <c r="DH419" s="132"/>
      <c r="DR419" s="132"/>
      <c r="EB419" s="132"/>
      <c r="EL419" s="132"/>
      <c r="EV419" s="132"/>
      <c r="FF419" s="132"/>
      <c r="FP419" s="132"/>
      <c r="FZ419" s="132"/>
      <c r="GJ419" s="132"/>
      <c r="GT419" s="132"/>
      <c r="HD419" s="132"/>
      <c r="HN419" s="132"/>
      <c r="HX419" s="132"/>
      <c r="IH419" s="132"/>
    </row>
    <row xmlns:x14ac="http://schemas.microsoft.com/office/spreadsheetml/2009/9/ac" r="420" s="3" customFormat="true" x14ac:dyDescent="0.25">
      <c r="A420" s="401"/>
      <c r="B420" s="132"/>
      <c r="L420" s="132"/>
      <c r="V420" s="132"/>
      <c r="AF420" s="132"/>
      <c r="AP420" s="132"/>
      <c r="AZ420" s="132"/>
      <c r="BA420" s="132"/>
      <c r="BJ420" s="132"/>
      <c r="BT420" s="132"/>
      <c r="CD420" s="132"/>
      <c r="CN420" s="132"/>
      <c r="CX420" s="132"/>
      <c r="DH420" s="132"/>
      <c r="DR420" s="132"/>
      <c r="EB420" s="132"/>
      <c r="EL420" s="132"/>
      <c r="EV420" s="132"/>
      <c r="FF420" s="132"/>
      <c r="FP420" s="132"/>
      <c r="FZ420" s="132"/>
      <c r="GJ420" s="132"/>
      <c r="GT420" s="132"/>
      <c r="HD420" s="132"/>
      <c r="HN420" s="132"/>
      <c r="HX420" s="132"/>
      <c r="IH420" s="132"/>
    </row>
    <row xmlns:x14ac="http://schemas.microsoft.com/office/spreadsheetml/2009/9/ac" r="421" s="3" customFormat="true" x14ac:dyDescent="0.25">
      <c r="A421" s="401"/>
      <c r="B421" s="132"/>
      <c r="L421" s="132"/>
      <c r="V421" s="132"/>
      <c r="AF421" s="132"/>
      <c r="AP421" s="132"/>
      <c r="AZ421" s="132"/>
      <c r="BA421" s="132"/>
      <c r="BJ421" s="132"/>
      <c r="BT421" s="132"/>
      <c r="CD421" s="132"/>
      <c r="CN421" s="132"/>
      <c r="CX421" s="132"/>
      <c r="DH421" s="132"/>
      <c r="DR421" s="132"/>
      <c r="EB421" s="132"/>
      <c r="EL421" s="132"/>
      <c r="EV421" s="132"/>
      <c r="FF421" s="132"/>
      <c r="FP421" s="132"/>
      <c r="FZ421" s="132"/>
      <c r="GJ421" s="132"/>
      <c r="GT421" s="132"/>
      <c r="HD421" s="132"/>
      <c r="HN421" s="132"/>
      <c r="HX421" s="132"/>
      <c r="IH421" s="132"/>
    </row>
    <row xmlns:x14ac="http://schemas.microsoft.com/office/spreadsheetml/2009/9/ac" r="422" s="3" customFormat="true" x14ac:dyDescent="0.25">
      <c r="A422" s="401"/>
      <c r="B422" s="132"/>
      <c r="L422" s="132"/>
      <c r="V422" s="132"/>
      <c r="AF422" s="132"/>
      <c r="AP422" s="132"/>
      <c r="AZ422" s="132"/>
      <c r="BA422" s="132"/>
      <c r="BJ422" s="132"/>
      <c r="BT422" s="132"/>
      <c r="CD422" s="132"/>
      <c r="CN422" s="132"/>
      <c r="CX422" s="132"/>
      <c r="DH422" s="132"/>
      <c r="DR422" s="132"/>
      <c r="EB422" s="132"/>
      <c r="EL422" s="132"/>
      <c r="EV422" s="132"/>
      <c r="FF422" s="132"/>
      <c r="FP422" s="132"/>
      <c r="FZ422" s="132"/>
      <c r="GJ422" s="132"/>
      <c r="GT422" s="132"/>
      <c r="HD422" s="132"/>
      <c r="HN422" s="132"/>
      <c r="HX422" s="132"/>
      <c r="IH422" s="132"/>
    </row>
    <row xmlns:x14ac="http://schemas.microsoft.com/office/spreadsheetml/2009/9/ac" r="423" s="3" customFormat="true" x14ac:dyDescent="0.25">
      <c r="A423" s="401"/>
      <c r="B423" s="132"/>
      <c r="L423" s="132"/>
      <c r="V423" s="132"/>
      <c r="AF423" s="132"/>
      <c r="AP423" s="132"/>
      <c r="AZ423" s="132"/>
      <c r="BA423" s="132"/>
      <c r="BJ423" s="132"/>
      <c r="BT423" s="132"/>
      <c r="CD423" s="132"/>
      <c r="CN423" s="132"/>
      <c r="CX423" s="132"/>
      <c r="DH423" s="132"/>
      <c r="DR423" s="132"/>
      <c r="EB423" s="132"/>
      <c r="EL423" s="132"/>
      <c r="EV423" s="132"/>
      <c r="FF423" s="132"/>
      <c r="FP423" s="132"/>
      <c r="FZ423" s="132"/>
      <c r="GJ423" s="132"/>
      <c r="GT423" s="132"/>
      <c r="HD423" s="132"/>
      <c r="HN423" s="132"/>
      <c r="HX423" s="132"/>
      <c r="IH423" s="132"/>
    </row>
    <row xmlns:x14ac="http://schemas.microsoft.com/office/spreadsheetml/2009/9/ac" r="424" s="3" customFormat="true" x14ac:dyDescent="0.25">
      <c r="A424" s="401"/>
      <c r="B424" s="132"/>
      <c r="L424" s="132"/>
      <c r="V424" s="132"/>
      <c r="AF424" s="132"/>
      <c r="AP424" s="132"/>
      <c r="AZ424" s="132"/>
      <c r="BA424" s="132"/>
      <c r="BJ424" s="132"/>
      <c r="BT424" s="132"/>
      <c r="CD424" s="132"/>
      <c r="CN424" s="132"/>
      <c r="CX424" s="132"/>
      <c r="DH424" s="132"/>
      <c r="DR424" s="132"/>
      <c r="EB424" s="132"/>
      <c r="EL424" s="132"/>
      <c r="EV424" s="132"/>
      <c r="FF424" s="132"/>
      <c r="FP424" s="132"/>
      <c r="FZ424" s="132"/>
      <c r="GJ424" s="132"/>
      <c r="GT424" s="132"/>
      <c r="HD424" s="132"/>
      <c r="HN424" s="132"/>
      <c r="HX424" s="132"/>
      <c r="IH424" s="132"/>
    </row>
    <row xmlns:x14ac="http://schemas.microsoft.com/office/spreadsheetml/2009/9/ac" r="425" s="3" customFormat="true" x14ac:dyDescent="0.25">
      <c r="A425" s="401"/>
      <c r="B425" s="132"/>
      <c r="L425" s="132"/>
      <c r="V425" s="132"/>
      <c r="AF425" s="132"/>
      <c r="AP425" s="132"/>
      <c r="AZ425" s="132"/>
      <c r="BA425" s="132"/>
      <c r="BJ425" s="132"/>
      <c r="BT425" s="132"/>
      <c r="CD425" s="132"/>
      <c r="CN425" s="132"/>
      <c r="CX425" s="132"/>
      <c r="DH425" s="132"/>
      <c r="DR425" s="132"/>
      <c r="EB425" s="132"/>
      <c r="EL425" s="132"/>
      <c r="EV425" s="132"/>
      <c r="FF425" s="132"/>
      <c r="FP425" s="132"/>
      <c r="FZ425" s="132"/>
      <c r="GJ425" s="132"/>
      <c r="GT425" s="132"/>
      <c r="HD425" s="132"/>
      <c r="HN425" s="132"/>
      <c r="HX425" s="132"/>
      <c r="IH425" s="132"/>
    </row>
    <row xmlns:x14ac="http://schemas.microsoft.com/office/spreadsheetml/2009/9/ac" r="426" s="3" customFormat="true" x14ac:dyDescent="0.25">
      <c r="A426" s="401"/>
      <c r="B426" s="132"/>
      <c r="L426" s="132"/>
      <c r="V426" s="132"/>
      <c r="AF426" s="132"/>
      <c r="AP426" s="132"/>
      <c r="AZ426" s="132"/>
      <c r="BA426" s="132"/>
      <c r="BJ426" s="132"/>
      <c r="BT426" s="132"/>
      <c r="CD426" s="132"/>
      <c r="CN426" s="132"/>
      <c r="CX426" s="132"/>
      <c r="DH426" s="132"/>
      <c r="DR426" s="132"/>
      <c r="EB426" s="132"/>
      <c r="EL426" s="132"/>
      <c r="EV426" s="132"/>
      <c r="FF426" s="132"/>
      <c r="FP426" s="132"/>
      <c r="FZ426" s="132"/>
      <c r="GJ426" s="132"/>
      <c r="GT426" s="132"/>
      <c r="HD426" s="132"/>
      <c r="HN426" s="132"/>
      <c r="HX426" s="132"/>
      <c r="IH426" s="132"/>
    </row>
    <row xmlns:x14ac="http://schemas.microsoft.com/office/spreadsheetml/2009/9/ac" r="427" s="3" customFormat="true" x14ac:dyDescent="0.25">
      <c r="A427" s="401"/>
      <c r="B427" s="132"/>
      <c r="L427" s="132"/>
      <c r="V427" s="132"/>
      <c r="AF427" s="132"/>
      <c r="AP427" s="132"/>
      <c r="AZ427" s="132"/>
      <c r="BA427" s="132"/>
      <c r="BJ427" s="132"/>
      <c r="BT427" s="132"/>
      <c r="CD427" s="132"/>
      <c r="CN427" s="132"/>
      <c r="CX427" s="132"/>
      <c r="DH427" s="132"/>
      <c r="DR427" s="132"/>
      <c r="EB427" s="132"/>
      <c r="EL427" s="132"/>
      <c r="EV427" s="132"/>
      <c r="FF427" s="132"/>
      <c r="FP427" s="132"/>
      <c r="FZ427" s="132"/>
      <c r="GJ427" s="132"/>
      <c r="GT427" s="132"/>
      <c r="HD427" s="132"/>
      <c r="HN427" s="132"/>
      <c r="HX427" s="132"/>
      <c r="IH427" s="132"/>
    </row>
    <row xmlns:x14ac="http://schemas.microsoft.com/office/spreadsheetml/2009/9/ac" r="428" s="3" customFormat="true" x14ac:dyDescent="0.25">
      <c r="A428" s="401"/>
      <c r="B428" s="132"/>
      <c r="L428" s="132"/>
      <c r="V428" s="132"/>
      <c r="AF428" s="132"/>
      <c r="AP428" s="132"/>
      <c r="AZ428" s="132"/>
      <c r="BA428" s="132"/>
      <c r="BJ428" s="132"/>
      <c r="BT428" s="132"/>
      <c r="CD428" s="132"/>
      <c r="CN428" s="132"/>
      <c r="CX428" s="132"/>
      <c r="DH428" s="132"/>
      <c r="DR428" s="132"/>
      <c r="EB428" s="132"/>
      <c r="EL428" s="132"/>
      <c r="EV428" s="132"/>
      <c r="FF428" s="132"/>
      <c r="FP428" s="132"/>
      <c r="FZ428" s="132"/>
      <c r="GJ428" s="132"/>
      <c r="GT428" s="132"/>
      <c r="HD428" s="132"/>
      <c r="HN428" s="132"/>
      <c r="HX428" s="132"/>
      <c r="IH428" s="132"/>
    </row>
    <row xmlns:x14ac="http://schemas.microsoft.com/office/spreadsheetml/2009/9/ac" r="429" s="3" customFormat="true" x14ac:dyDescent="0.25">
      <c r="A429" s="401"/>
      <c r="B429" s="132"/>
      <c r="L429" s="132"/>
      <c r="V429" s="132"/>
      <c r="AF429" s="132"/>
      <c r="AP429" s="132"/>
      <c r="AZ429" s="132"/>
      <c r="BA429" s="132"/>
      <c r="BJ429" s="132"/>
      <c r="BT429" s="132"/>
      <c r="CD429" s="132"/>
      <c r="CN429" s="132"/>
      <c r="CX429" s="132"/>
      <c r="DH429" s="132"/>
      <c r="DR429" s="132"/>
      <c r="EB429" s="132"/>
      <c r="EL429" s="132"/>
      <c r="EV429" s="132"/>
      <c r="FF429" s="132"/>
      <c r="FP429" s="132"/>
      <c r="FZ429" s="132"/>
      <c r="GJ429" s="132"/>
      <c r="GT429" s="132"/>
      <c r="HD429" s="132"/>
      <c r="HN429" s="132"/>
      <c r="HX429" s="132"/>
      <c r="IH429" s="132"/>
    </row>
    <row xmlns:x14ac="http://schemas.microsoft.com/office/spreadsheetml/2009/9/ac" r="430" s="3" customFormat="true" x14ac:dyDescent="0.25">
      <c r="A430" s="401"/>
      <c r="B430" s="132"/>
      <c r="L430" s="132"/>
      <c r="V430" s="132"/>
      <c r="AF430" s="132"/>
      <c r="AP430" s="132"/>
      <c r="AZ430" s="132"/>
      <c r="BA430" s="132"/>
      <c r="BJ430" s="132"/>
      <c r="BT430" s="132"/>
      <c r="CD430" s="132"/>
      <c r="CN430" s="132"/>
      <c r="CX430" s="132"/>
      <c r="DH430" s="132"/>
      <c r="DR430" s="132"/>
      <c r="EB430" s="132"/>
      <c r="EL430" s="132"/>
      <c r="EV430" s="132"/>
      <c r="FF430" s="132"/>
      <c r="FP430" s="132"/>
      <c r="FZ430" s="132"/>
      <c r="GJ430" s="132"/>
      <c r="GT430" s="132"/>
      <c r="HD430" s="132"/>
      <c r="HN430" s="132"/>
      <c r="HX430" s="132"/>
      <c r="IH430" s="132"/>
    </row>
    <row xmlns:x14ac="http://schemas.microsoft.com/office/spreadsheetml/2009/9/ac" r="431" s="3" customFormat="true" x14ac:dyDescent="0.25">
      <c r="A431" s="401"/>
      <c r="B431" s="132"/>
      <c r="L431" s="132"/>
      <c r="V431" s="132"/>
      <c r="AF431" s="132"/>
      <c r="AP431" s="132"/>
      <c r="AZ431" s="132"/>
      <c r="BA431" s="132"/>
      <c r="BJ431" s="132"/>
      <c r="BT431" s="132"/>
      <c r="CD431" s="132"/>
      <c r="CN431" s="132"/>
      <c r="CX431" s="132"/>
      <c r="DH431" s="132"/>
      <c r="DR431" s="132"/>
      <c r="EB431" s="132"/>
      <c r="EL431" s="132"/>
      <c r="EV431" s="132"/>
      <c r="FF431" s="132"/>
      <c r="FP431" s="132"/>
      <c r="FZ431" s="132"/>
      <c r="GJ431" s="132"/>
      <c r="GT431" s="132"/>
      <c r="HD431" s="132"/>
      <c r="HN431" s="132"/>
      <c r="HX431" s="132"/>
      <c r="IH431" s="132"/>
    </row>
    <row xmlns:x14ac="http://schemas.microsoft.com/office/spreadsheetml/2009/9/ac" r="432" s="3" customFormat="true" x14ac:dyDescent="0.25">
      <c r="A432" s="401"/>
      <c r="B432" s="132"/>
      <c r="L432" s="132"/>
      <c r="V432" s="132"/>
      <c r="AF432" s="132"/>
      <c r="AP432" s="132"/>
      <c r="AZ432" s="132"/>
      <c r="BA432" s="132"/>
      <c r="BJ432" s="132"/>
      <c r="BT432" s="132"/>
      <c r="CD432" s="132"/>
      <c r="CN432" s="132"/>
      <c r="CX432" s="132"/>
      <c r="DH432" s="132"/>
      <c r="DR432" s="132"/>
      <c r="EB432" s="132"/>
      <c r="EL432" s="132"/>
      <c r="EV432" s="132"/>
      <c r="FF432" s="132"/>
      <c r="FP432" s="132"/>
      <c r="FZ432" s="132"/>
      <c r="GJ432" s="132"/>
      <c r="GT432" s="132"/>
      <c r="HD432" s="132"/>
      <c r="HN432" s="132"/>
      <c r="HX432" s="132"/>
      <c r="IH432" s="132"/>
    </row>
    <row xmlns:x14ac="http://schemas.microsoft.com/office/spreadsheetml/2009/9/ac" r="433" s="3" customFormat="true" x14ac:dyDescent="0.25">
      <c r="A433" s="401"/>
      <c r="B433" s="132"/>
      <c r="L433" s="132"/>
      <c r="V433" s="132"/>
      <c r="AF433" s="132"/>
      <c r="AP433" s="132"/>
      <c r="AZ433" s="132"/>
      <c r="BA433" s="132"/>
      <c r="BJ433" s="132"/>
      <c r="BT433" s="132"/>
      <c r="CD433" s="132"/>
      <c r="CN433" s="132"/>
      <c r="CX433" s="132"/>
      <c r="DH433" s="132"/>
      <c r="DR433" s="132"/>
      <c r="EB433" s="132"/>
      <c r="EL433" s="132"/>
      <c r="EV433" s="132"/>
      <c r="FF433" s="132"/>
      <c r="FP433" s="132"/>
      <c r="FZ433" s="132"/>
      <c r="GJ433" s="132"/>
      <c r="GT433" s="132"/>
      <c r="HD433" s="132"/>
      <c r="HN433" s="132"/>
      <c r="HX433" s="132"/>
      <c r="IH433" s="132"/>
    </row>
    <row xmlns:x14ac="http://schemas.microsoft.com/office/spreadsheetml/2009/9/ac" r="434" s="3" customFormat="true" x14ac:dyDescent="0.25">
      <c r="A434" s="401"/>
      <c r="B434" s="132"/>
      <c r="L434" s="132"/>
      <c r="V434" s="132"/>
      <c r="AF434" s="132"/>
      <c r="AP434" s="132"/>
      <c r="AZ434" s="132"/>
      <c r="BA434" s="132"/>
      <c r="BJ434" s="132"/>
      <c r="BT434" s="132"/>
      <c r="CD434" s="132"/>
      <c r="CN434" s="132"/>
      <c r="CX434" s="132"/>
      <c r="DH434" s="132"/>
      <c r="DR434" s="132"/>
      <c r="EB434" s="132"/>
      <c r="EL434" s="132"/>
      <c r="EV434" s="132"/>
      <c r="FF434" s="132"/>
      <c r="FP434" s="132"/>
      <c r="FZ434" s="132"/>
      <c r="GJ434" s="132"/>
      <c r="GT434" s="132"/>
      <c r="HD434" s="132"/>
      <c r="HN434" s="132"/>
      <c r="HX434" s="132"/>
      <c r="IH434" s="132"/>
    </row>
    <row xmlns:x14ac="http://schemas.microsoft.com/office/spreadsheetml/2009/9/ac" r="435" s="3" customFormat="true" x14ac:dyDescent="0.25">
      <c r="A435" s="401"/>
      <c r="B435" s="132"/>
      <c r="L435" s="132"/>
      <c r="V435" s="132"/>
      <c r="AF435" s="132"/>
      <c r="AP435" s="132"/>
      <c r="AZ435" s="132"/>
      <c r="BA435" s="132"/>
      <c r="BJ435" s="132"/>
      <c r="BT435" s="132"/>
      <c r="CD435" s="132"/>
      <c r="CN435" s="132"/>
      <c r="CX435" s="132"/>
      <c r="DH435" s="132"/>
      <c r="DR435" s="132"/>
      <c r="EB435" s="132"/>
      <c r="EL435" s="132"/>
      <c r="EV435" s="132"/>
      <c r="FF435" s="132"/>
      <c r="FP435" s="132"/>
      <c r="FZ435" s="132"/>
      <c r="GJ435" s="132"/>
      <c r="GT435" s="132"/>
      <c r="HD435" s="132"/>
      <c r="HN435" s="132"/>
      <c r="HX435" s="132"/>
      <c r="IH435" s="132"/>
    </row>
    <row xmlns:x14ac="http://schemas.microsoft.com/office/spreadsheetml/2009/9/ac" r="436" s="3" customFormat="true" x14ac:dyDescent="0.25">
      <c r="A436" s="401"/>
      <c r="B436" s="132"/>
      <c r="L436" s="132"/>
      <c r="V436" s="132"/>
      <c r="AF436" s="132"/>
      <c r="AP436" s="132"/>
      <c r="AZ436" s="132"/>
      <c r="BA436" s="132"/>
      <c r="BJ436" s="132"/>
      <c r="BT436" s="132"/>
      <c r="CD436" s="132"/>
      <c r="CN436" s="132"/>
      <c r="CX436" s="132"/>
      <c r="DH436" s="132"/>
      <c r="DR436" s="132"/>
      <c r="EB436" s="132"/>
      <c r="EL436" s="132"/>
      <c r="EV436" s="132"/>
      <c r="FF436" s="132"/>
      <c r="FP436" s="132"/>
      <c r="FZ436" s="132"/>
      <c r="GJ436" s="132"/>
      <c r="GT436" s="132"/>
      <c r="HD436" s="132"/>
      <c r="HN436" s="132"/>
      <c r="HX436" s="132"/>
      <c r="IH436" s="132"/>
    </row>
    <row xmlns:x14ac="http://schemas.microsoft.com/office/spreadsheetml/2009/9/ac" r="437" s="3" customFormat="true" x14ac:dyDescent="0.25">
      <c r="A437" s="401"/>
      <c r="B437" s="132"/>
      <c r="L437" s="132"/>
      <c r="V437" s="132"/>
      <c r="AF437" s="132"/>
      <c r="AP437" s="132"/>
      <c r="AZ437" s="132"/>
      <c r="BA437" s="132"/>
      <c r="BJ437" s="132"/>
      <c r="BT437" s="132"/>
      <c r="CD437" s="132"/>
      <c r="CN437" s="132"/>
      <c r="CX437" s="132"/>
      <c r="DH437" s="132"/>
      <c r="DR437" s="132"/>
      <c r="EB437" s="132"/>
      <c r="EL437" s="132"/>
      <c r="EV437" s="132"/>
      <c r="FF437" s="132"/>
      <c r="FP437" s="132"/>
      <c r="FZ437" s="132"/>
      <c r="GJ437" s="132"/>
      <c r="GT437" s="132"/>
      <c r="HD437" s="132"/>
      <c r="HN437" s="132"/>
      <c r="HX437" s="132"/>
      <c r="IH437" s="132"/>
    </row>
    <row xmlns:x14ac="http://schemas.microsoft.com/office/spreadsheetml/2009/9/ac" r="438" s="3" customFormat="true" x14ac:dyDescent="0.25">
      <c r="A438" s="401"/>
      <c r="B438" s="132"/>
      <c r="L438" s="132"/>
      <c r="V438" s="132"/>
      <c r="AF438" s="132"/>
      <c r="AP438" s="132"/>
      <c r="AZ438" s="132"/>
      <c r="BA438" s="132"/>
      <c r="BJ438" s="132"/>
      <c r="BT438" s="132"/>
      <c r="CD438" s="132"/>
      <c r="CN438" s="132"/>
      <c r="CX438" s="132"/>
      <c r="DH438" s="132"/>
      <c r="DR438" s="132"/>
      <c r="EB438" s="132"/>
      <c r="EL438" s="132"/>
      <c r="EV438" s="132"/>
      <c r="FF438" s="132"/>
      <c r="FP438" s="132"/>
      <c r="FZ438" s="132"/>
      <c r="GJ438" s="132"/>
      <c r="GT438" s="132"/>
      <c r="HD438" s="132"/>
      <c r="HN438" s="132"/>
      <c r="HX438" s="132"/>
      <c r="IH438" s="132"/>
    </row>
    <row xmlns:x14ac="http://schemas.microsoft.com/office/spreadsheetml/2009/9/ac" r="439" s="3" customFormat="true" x14ac:dyDescent="0.25">
      <c r="A439" s="401"/>
      <c r="B439" s="132"/>
      <c r="L439" s="132"/>
      <c r="V439" s="132"/>
      <c r="AF439" s="132"/>
      <c r="AP439" s="132"/>
      <c r="AZ439" s="132"/>
      <c r="BA439" s="132"/>
      <c r="BJ439" s="132"/>
      <c r="BT439" s="132"/>
      <c r="CD439" s="132"/>
      <c r="CN439" s="132"/>
      <c r="CX439" s="132"/>
      <c r="DH439" s="132"/>
      <c r="DR439" s="132"/>
      <c r="EB439" s="132"/>
      <c r="EL439" s="132"/>
      <c r="EV439" s="132"/>
      <c r="FF439" s="132"/>
      <c r="FP439" s="132"/>
      <c r="FZ439" s="132"/>
      <c r="GJ439" s="132"/>
      <c r="GT439" s="132"/>
      <c r="HD439" s="132"/>
      <c r="HN439" s="132"/>
      <c r="HX439" s="132"/>
      <c r="IH439" s="132"/>
    </row>
    <row xmlns:x14ac="http://schemas.microsoft.com/office/spreadsheetml/2009/9/ac" r="440" s="3" customFormat="true" x14ac:dyDescent="0.25">
      <c r="A440" s="401"/>
      <c r="B440" s="132"/>
      <c r="L440" s="132"/>
      <c r="V440" s="132"/>
      <c r="AF440" s="132"/>
      <c r="AP440" s="132"/>
      <c r="AZ440" s="132"/>
      <c r="BA440" s="132"/>
      <c r="BJ440" s="132"/>
      <c r="BT440" s="132"/>
      <c r="CD440" s="132"/>
      <c r="CN440" s="132"/>
      <c r="CX440" s="132"/>
      <c r="DH440" s="132"/>
      <c r="DR440" s="132"/>
      <c r="EB440" s="132"/>
      <c r="EL440" s="132"/>
      <c r="EV440" s="132"/>
      <c r="FF440" s="132"/>
      <c r="FP440" s="132"/>
      <c r="FZ440" s="132"/>
      <c r="GJ440" s="132"/>
      <c r="GT440" s="132"/>
      <c r="HD440" s="132"/>
      <c r="HN440" s="132"/>
      <c r="HX440" s="132"/>
      <c r="IH440" s="132"/>
    </row>
    <row xmlns:x14ac="http://schemas.microsoft.com/office/spreadsheetml/2009/9/ac" r="441" s="3" customFormat="true" x14ac:dyDescent="0.25">
      <c r="A441" s="401"/>
      <c r="B441" s="132"/>
      <c r="L441" s="132"/>
      <c r="V441" s="132"/>
      <c r="AF441" s="132"/>
      <c r="AP441" s="132"/>
      <c r="AZ441" s="132"/>
      <c r="BA441" s="132"/>
      <c r="BJ441" s="132"/>
      <c r="BT441" s="132"/>
      <c r="CD441" s="132"/>
      <c r="CN441" s="132"/>
      <c r="CX441" s="132"/>
      <c r="DH441" s="132"/>
      <c r="DR441" s="132"/>
      <c r="EB441" s="132"/>
      <c r="EL441" s="132"/>
      <c r="EV441" s="132"/>
      <c r="FF441" s="132"/>
      <c r="FP441" s="132"/>
      <c r="FZ441" s="132"/>
      <c r="GJ441" s="132"/>
      <c r="GT441" s="132"/>
      <c r="HD441" s="132"/>
      <c r="HN441" s="132"/>
      <c r="HX441" s="132"/>
      <c r="IH441" s="132"/>
    </row>
    <row xmlns:x14ac="http://schemas.microsoft.com/office/spreadsheetml/2009/9/ac" r="442" s="3" customFormat="true" x14ac:dyDescent="0.25">
      <c r="A442" s="401"/>
      <c r="B442" s="132"/>
      <c r="L442" s="132"/>
      <c r="V442" s="132"/>
      <c r="AF442" s="132"/>
      <c r="AP442" s="132"/>
      <c r="AZ442" s="132"/>
      <c r="BA442" s="132"/>
      <c r="BJ442" s="132"/>
      <c r="BT442" s="132"/>
      <c r="CD442" s="132"/>
      <c r="CN442" s="132"/>
      <c r="CX442" s="132"/>
      <c r="DH442" s="132"/>
      <c r="DR442" s="132"/>
      <c r="EB442" s="132"/>
      <c r="EL442" s="132"/>
      <c r="EV442" s="132"/>
      <c r="FF442" s="132"/>
      <c r="FP442" s="132"/>
      <c r="FZ442" s="132"/>
      <c r="GJ442" s="132"/>
      <c r="GT442" s="132"/>
      <c r="HD442" s="132"/>
      <c r="HN442" s="132"/>
      <c r="HX442" s="132"/>
      <c r="IH442" s="132"/>
    </row>
    <row xmlns:x14ac="http://schemas.microsoft.com/office/spreadsheetml/2009/9/ac" r="443" s="3" customFormat="true" x14ac:dyDescent="0.25">
      <c r="A443" s="401"/>
      <c r="B443" s="132"/>
      <c r="L443" s="132"/>
      <c r="V443" s="132"/>
      <c r="AF443" s="132"/>
      <c r="AP443" s="132"/>
      <c r="AZ443" s="132"/>
      <c r="BA443" s="132"/>
      <c r="BJ443" s="132"/>
      <c r="BT443" s="132"/>
      <c r="CD443" s="132"/>
      <c r="CN443" s="132"/>
      <c r="CX443" s="132"/>
      <c r="DH443" s="132"/>
      <c r="DR443" s="132"/>
      <c r="EB443" s="132"/>
      <c r="EL443" s="132"/>
      <c r="EV443" s="132"/>
      <c r="FF443" s="132"/>
      <c r="FP443" s="132"/>
      <c r="FZ443" s="132"/>
      <c r="GJ443" s="132"/>
      <c r="GT443" s="132"/>
      <c r="HD443" s="132"/>
      <c r="HN443" s="132"/>
      <c r="HX443" s="132"/>
      <c r="IH443" s="132"/>
    </row>
    <row xmlns:x14ac="http://schemas.microsoft.com/office/spreadsheetml/2009/9/ac" r="444" s="3" customFormat="true" x14ac:dyDescent="0.25">
      <c r="A444" s="401"/>
      <c r="B444" s="132"/>
      <c r="L444" s="132"/>
      <c r="V444" s="132"/>
      <c r="AF444" s="132"/>
      <c r="AP444" s="132"/>
      <c r="AZ444" s="132"/>
      <c r="BA444" s="132"/>
      <c r="BJ444" s="132"/>
      <c r="BT444" s="132"/>
      <c r="CD444" s="132"/>
      <c r="CN444" s="132"/>
      <c r="CX444" s="132"/>
      <c r="DH444" s="132"/>
      <c r="DR444" s="132"/>
      <c r="EB444" s="132"/>
      <c r="EL444" s="132"/>
      <c r="EV444" s="132"/>
      <c r="FF444" s="132"/>
      <c r="FP444" s="132"/>
      <c r="FZ444" s="132"/>
      <c r="GJ444" s="132"/>
      <c r="GT444" s="132"/>
      <c r="HD444" s="132"/>
      <c r="HN444" s="132"/>
      <c r="HX444" s="132"/>
      <c r="IH444" s="132"/>
    </row>
    <row xmlns:x14ac="http://schemas.microsoft.com/office/spreadsheetml/2009/9/ac" r="445" s="3" customFormat="true" x14ac:dyDescent="0.25">
      <c r="A445" s="401"/>
      <c r="B445" s="132"/>
      <c r="L445" s="132"/>
      <c r="V445" s="132"/>
      <c r="AF445" s="132"/>
      <c r="AP445" s="132"/>
      <c r="AZ445" s="132"/>
      <c r="BA445" s="132"/>
      <c r="BJ445" s="132"/>
      <c r="BT445" s="132"/>
      <c r="CD445" s="132"/>
      <c r="CN445" s="132"/>
      <c r="CX445" s="132"/>
      <c r="DH445" s="132"/>
      <c r="DR445" s="132"/>
      <c r="EB445" s="132"/>
      <c r="EL445" s="132"/>
      <c r="EV445" s="132"/>
      <c r="FF445" s="132"/>
      <c r="FP445" s="132"/>
      <c r="FZ445" s="132"/>
      <c r="GJ445" s="132"/>
      <c r="GT445" s="132"/>
      <c r="HD445" s="132"/>
      <c r="HN445" s="132"/>
      <c r="HX445" s="132"/>
      <c r="IH445" s="132"/>
    </row>
    <row xmlns:x14ac="http://schemas.microsoft.com/office/spreadsheetml/2009/9/ac" r="446" s="3" customFormat="true" x14ac:dyDescent="0.25">
      <c r="A446" s="401"/>
      <c r="B446" s="132"/>
      <c r="L446" s="132"/>
      <c r="V446" s="132"/>
      <c r="AF446" s="132"/>
      <c r="AP446" s="132"/>
      <c r="AZ446" s="132"/>
      <c r="BA446" s="132"/>
      <c r="BJ446" s="132"/>
      <c r="BT446" s="132"/>
      <c r="CD446" s="132"/>
      <c r="CN446" s="132"/>
      <c r="CX446" s="132"/>
      <c r="DH446" s="132"/>
      <c r="DR446" s="132"/>
      <c r="EB446" s="132"/>
      <c r="EL446" s="132"/>
      <c r="EV446" s="132"/>
      <c r="FF446" s="132"/>
      <c r="FP446" s="132"/>
      <c r="FZ446" s="132"/>
      <c r="GJ446" s="132"/>
      <c r="GT446" s="132"/>
      <c r="HD446" s="132"/>
      <c r="HN446" s="132"/>
      <c r="HX446" s="132"/>
      <c r="IH446" s="132"/>
    </row>
    <row xmlns:x14ac="http://schemas.microsoft.com/office/spreadsheetml/2009/9/ac" r="447" s="3" customFormat="true" x14ac:dyDescent="0.25">
      <c r="A447" s="401"/>
      <c r="B447" s="132"/>
      <c r="L447" s="132"/>
      <c r="V447" s="132"/>
      <c r="AF447" s="132"/>
      <c r="AP447" s="132"/>
      <c r="AZ447" s="132"/>
      <c r="BA447" s="132"/>
      <c r="BJ447" s="132"/>
      <c r="BT447" s="132"/>
      <c r="CD447" s="132"/>
      <c r="CN447" s="132"/>
      <c r="CX447" s="132"/>
      <c r="DH447" s="132"/>
      <c r="DR447" s="132"/>
      <c r="EB447" s="132"/>
      <c r="EL447" s="132"/>
      <c r="EV447" s="132"/>
      <c r="FF447" s="132"/>
      <c r="FP447" s="132"/>
      <c r="FZ447" s="132"/>
      <c r="GJ447" s="132"/>
      <c r="GT447" s="132"/>
      <c r="HD447" s="132"/>
      <c r="HN447" s="132"/>
      <c r="HX447" s="132"/>
      <c r="IH447" s="132"/>
    </row>
    <row xmlns:x14ac="http://schemas.microsoft.com/office/spreadsheetml/2009/9/ac" r="448" s="3" customFormat="true" x14ac:dyDescent="0.25">
      <c r="A448" s="401"/>
      <c r="B448" s="132"/>
      <c r="L448" s="132"/>
      <c r="V448" s="132"/>
      <c r="AF448" s="132"/>
      <c r="AP448" s="132"/>
      <c r="AZ448" s="132"/>
      <c r="BA448" s="132"/>
      <c r="BJ448" s="132"/>
      <c r="BT448" s="132"/>
      <c r="CD448" s="132"/>
      <c r="CN448" s="132"/>
      <c r="CX448" s="132"/>
      <c r="DH448" s="132"/>
      <c r="DR448" s="132"/>
      <c r="EB448" s="132"/>
      <c r="EL448" s="132"/>
      <c r="EV448" s="132"/>
      <c r="FF448" s="132"/>
      <c r="FP448" s="132"/>
      <c r="FZ448" s="132"/>
      <c r="GJ448" s="132"/>
      <c r="GT448" s="132"/>
      <c r="HD448" s="132"/>
      <c r="HN448" s="132"/>
      <c r="HX448" s="132"/>
      <c r="IH448" s="132"/>
    </row>
    <row xmlns:x14ac="http://schemas.microsoft.com/office/spreadsheetml/2009/9/ac" r="449" s="3" customFormat="true" x14ac:dyDescent="0.25">
      <c r="A449" s="401"/>
      <c r="B449" s="132"/>
      <c r="L449" s="132"/>
      <c r="V449" s="132"/>
      <c r="AF449" s="132"/>
      <c r="AP449" s="132"/>
      <c r="AZ449" s="132"/>
      <c r="BA449" s="132"/>
      <c r="BJ449" s="132"/>
      <c r="BT449" s="132"/>
      <c r="CD449" s="132"/>
      <c r="CN449" s="132"/>
      <c r="CX449" s="132"/>
      <c r="DH449" s="132"/>
      <c r="DR449" s="132"/>
      <c r="EB449" s="132"/>
      <c r="EL449" s="132"/>
      <c r="EV449" s="132"/>
      <c r="FF449" s="132"/>
      <c r="FP449" s="132"/>
      <c r="FZ449" s="132"/>
      <c r="GJ449" s="132"/>
      <c r="GT449" s="132"/>
      <c r="HD449" s="132"/>
      <c r="HN449" s="132"/>
      <c r="HX449" s="132"/>
      <c r="IH449" s="132"/>
    </row>
    <row xmlns:x14ac="http://schemas.microsoft.com/office/spreadsheetml/2009/9/ac" r="450" s="3" customFormat="true" x14ac:dyDescent="0.25">
      <c r="A450" s="401"/>
      <c r="B450" s="132"/>
      <c r="L450" s="132"/>
      <c r="V450" s="132"/>
      <c r="AF450" s="132"/>
      <c r="AP450" s="132"/>
      <c r="AZ450" s="132"/>
      <c r="BA450" s="132"/>
      <c r="BJ450" s="132"/>
      <c r="BT450" s="132"/>
      <c r="CD450" s="132"/>
      <c r="CN450" s="132"/>
      <c r="CX450" s="132"/>
      <c r="DH450" s="132"/>
      <c r="DR450" s="132"/>
      <c r="EB450" s="132"/>
      <c r="EL450" s="132"/>
      <c r="EV450" s="132"/>
      <c r="FF450" s="132"/>
      <c r="FP450" s="132"/>
      <c r="FZ450" s="132"/>
      <c r="GJ450" s="132"/>
      <c r="GT450" s="132"/>
      <c r="HD450" s="132"/>
      <c r="HN450" s="132"/>
      <c r="HX450" s="132"/>
      <c r="IH450" s="132"/>
    </row>
    <row xmlns:x14ac="http://schemas.microsoft.com/office/spreadsheetml/2009/9/ac" r="451" s="3" customFormat="true" x14ac:dyDescent="0.25">
      <c r="A451" s="401"/>
      <c r="B451" s="132"/>
      <c r="L451" s="132"/>
      <c r="V451" s="132"/>
      <c r="AF451" s="132"/>
      <c r="AP451" s="132"/>
      <c r="AZ451" s="132"/>
      <c r="BA451" s="132"/>
      <c r="BJ451" s="132"/>
      <c r="BT451" s="132"/>
      <c r="CD451" s="132"/>
      <c r="CN451" s="132"/>
      <c r="CX451" s="132"/>
      <c r="DH451" s="132"/>
      <c r="DR451" s="132"/>
      <c r="EB451" s="132"/>
      <c r="EL451" s="132"/>
      <c r="EV451" s="132"/>
      <c r="FF451" s="132"/>
      <c r="FP451" s="132"/>
      <c r="FZ451" s="132"/>
      <c r="GJ451" s="132"/>
      <c r="GT451" s="132"/>
      <c r="HD451" s="132"/>
      <c r="HN451" s="132"/>
      <c r="HX451" s="132"/>
      <c r="IH451" s="132"/>
    </row>
    <row xmlns:x14ac="http://schemas.microsoft.com/office/spreadsheetml/2009/9/ac" r="452" s="3" customFormat="true" x14ac:dyDescent="0.25">
      <c r="A452" s="401"/>
      <c r="B452" s="132"/>
      <c r="L452" s="132"/>
      <c r="V452" s="132"/>
      <c r="AF452" s="132"/>
      <c r="AP452" s="132"/>
      <c r="AZ452" s="132"/>
      <c r="BA452" s="132"/>
      <c r="BJ452" s="132"/>
      <c r="BT452" s="132"/>
      <c r="CD452" s="132"/>
      <c r="CN452" s="132"/>
      <c r="CX452" s="132"/>
      <c r="DH452" s="132"/>
      <c r="DR452" s="132"/>
      <c r="EB452" s="132"/>
      <c r="EL452" s="132"/>
      <c r="EV452" s="132"/>
      <c r="FF452" s="132"/>
      <c r="FP452" s="132"/>
      <c r="FZ452" s="132"/>
      <c r="GJ452" s="132"/>
      <c r="GT452" s="132"/>
      <c r="HD452" s="132"/>
      <c r="HN452" s="132"/>
      <c r="HX452" s="132"/>
      <c r="IH452" s="132"/>
    </row>
    <row xmlns:x14ac="http://schemas.microsoft.com/office/spreadsheetml/2009/9/ac" r="453" s="3" customFormat="true" x14ac:dyDescent="0.25">
      <c r="A453" s="401"/>
      <c r="B453" s="132"/>
      <c r="L453" s="132"/>
      <c r="V453" s="132"/>
      <c r="AF453" s="132"/>
      <c r="AP453" s="132"/>
      <c r="AZ453" s="132"/>
      <c r="BA453" s="132"/>
      <c r="BJ453" s="132"/>
      <c r="BT453" s="132"/>
      <c r="CD453" s="132"/>
      <c r="CN453" s="132"/>
      <c r="CX453" s="132"/>
      <c r="DH453" s="132"/>
      <c r="DR453" s="132"/>
      <c r="EB453" s="132"/>
      <c r="EL453" s="132"/>
      <c r="EV453" s="132"/>
      <c r="FF453" s="132"/>
      <c r="FP453" s="132"/>
      <c r="FZ453" s="132"/>
      <c r="GJ453" s="132"/>
      <c r="GT453" s="132"/>
      <c r="HD453" s="132"/>
      <c r="HN453" s="132"/>
      <c r="HX453" s="132"/>
      <c r="IH453" s="132"/>
    </row>
    <row xmlns:x14ac="http://schemas.microsoft.com/office/spreadsheetml/2009/9/ac" r="454" s="3" customFormat="true" x14ac:dyDescent="0.25">
      <c r="A454" s="401"/>
      <c r="B454" s="132"/>
      <c r="L454" s="132"/>
      <c r="V454" s="132"/>
      <c r="AF454" s="132"/>
      <c r="AP454" s="132"/>
      <c r="AZ454" s="132"/>
      <c r="BA454" s="132"/>
      <c r="BJ454" s="132"/>
      <c r="BT454" s="132"/>
      <c r="CD454" s="132"/>
      <c r="CN454" s="132"/>
      <c r="CX454" s="132"/>
      <c r="DH454" s="132"/>
      <c r="DR454" s="132"/>
      <c r="EB454" s="132"/>
      <c r="EL454" s="132"/>
      <c r="EV454" s="132"/>
      <c r="FF454" s="132"/>
      <c r="FP454" s="132"/>
      <c r="FZ454" s="132"/>
      <c r="GJ454" s="132"/>
      <c r="GT454" s="132"/>
      <c r="HD454" s="132"/>
      <c r="HN454" s="132"/>
      <c r="HX454" s="132"/>
      <c r="IH454" s="132"/>
    </row>
    <row xmlns:x14ac="http://schemas.microsoft.com/office/spreadsheetml/2009/9/ac" r="455" s="3" customFormat="true" x14ac:dyDescent="0.25">
      <c r="A455" s="401"/>
      <c r="B455" s="132"/>
      <c r="L455" s="132"/>
      <c r="V455" s="132"/>
      <c r="AF455" s="132"/>
      <c r="AP455" s="132"/>
      <c r="AZ455" s="132"/>
      <c r="BA455" s="132"/>
      <c r="BJ455" s="132"/>
      <c r="BT455" s="132"/>
      <c r="CD455" s="132"/>
      <c r="CN455" s="132"/>
      <c r="CX455" s="132"/>
      <c r="DH455" s="132"/>
      <c r="DR455" s="132"/>
      <c r="EB455" s="132"/>
      <c r="EL455" s="132"/>
      <c r="EV455" s="132"/>
      <c r="FF455" s="132"/>
      <c r="FP455" s="132"/>
      <c r="FZ455" s="132"/>
      <c r="GJ455" s="132"/>
      <c r="GT455" s="132"/>
      <c r="HD455" s="132"/>
      <c r="HN455" s="132"/>
      <c r="HX455" s="132"/>
      <c r="IH455" s="132"/>
    </row>
    <row xmlns:x14ac="http://schemas.microsoft.com/office/spreadsheetml/2009/9/ac" r="456" s="3" customFormat="true" x14ac:dyDescent="0.25">
      <c r="A456" s="401"/>
      <c r="B456" s="132"/>
      <c r="L456" s="132"/>
      <c r="V456" s="132"/>
      <c r="AF456" s="132"/>
      <c r="AP456" s="132"/>
      <c r="AZ456" s="132"/>
      <c r="BA456" s="132"/>
      <c r="BJ456" s="132"/>
      <c r="BT456" s="132"/>
      <c r="CD456" s="132"/>
      <c r="CN456" s="132"/>
      <c r="CX456" s="132"/>
      <c r="DH456" s="132"/>
      <c r="DR456" s="132"/>
      <c r="EB456" s="132"/>
      <c r="EL456" s="132"/>
      <c r="EV456" s="132"/>
      <c r="FF456" s="132"/>
      <c r="FP456" s="132"/>
      <c r="FZ456" s="132"/>
      <c r="GJ456" s="132"/>
      <c r="GT456" s="132"/>
      <c r="HD456" s="132"/>
      <c r="HN456" s="132"/>
      <c r="HX456" s="132"/>
      <c r="IH456" s="132"/>
    </row>
    <row xmlns:x14ac="http://schemas.microsoft.com/office/spreadsheetml/2009/9/ac" r="457" s="3" customFormat="true" x14ac:dyDescent="0.25">
      <c r="A457" s="401"/>
      <c r="B457" s="132"/>
      <c r="L457" s="132"/>
      <c r="V457" s="132"/>
      <c r="AF457" s="132"/>
      <c r="AP457" s="132"/>
      <c r="AZ457" s="132"/>
      <c r="BA457" s="132"/>
      <c r="BJ457" s="132"/>
      <c r="BT457" s="132"/>
      <c r="CD457" s="132"/>
      <c r="CN457" s="132"/>
      <c r="CX457" s="132"/>
      <c r="DH457" s="132"/>
      <c r="DR457" s="132"/>
      <c r="EB457" s="132"/>
      <c r="EL457" s="132"/>
      <c r="EV457" s="132"/>
      <c r="FF457" s="132"/>
      <c r="FP457" s="132"/>
      <c r="FZ457" s="132"/>
      <c r="GJ457" s="132"/>
      <c r="GT457" s="132"/>
      <c r="HD457" s="132"/>
      <c r="HN457" s="132"/>
      <c r="HX457" s="132"/>
      <c r="IH457" s="132"/>
    </row>
    <row xmlns:x14ac="http://schemas.microsoft.com/office/spreadsheetml/2009/9/ac" r="458" s="3" customFormat="true" x14ac:dyDescent="0.25">
      <c r="A458" s="401"/>
      <c r="B458" s="132"/>
      <c r="L458" s="132"/>
      <c r="V458" s="132"/>
      <c r="AF458" s="132"/>
      <c r="AP458" s="132"/>
      <c r="AZ458" s="132"/>
      <c r="BA458" s="132"/>
      <c r="BJ458" s="132"/>
      <c r="BT458" s="132"/>
      <c r="CD458" s="132"/>
      <c r="CN458" s="132"/>
      <c r="CX458" s="132"/>
      <c r="DH458" s="132"/>
      <c r="DR458" s="132"/>
      <c r="EB458" s="132"/>
      <c r="EL458" s="132"/>
      <c r="EV458" s="132"/>
      <c r="FF458" s="132"/>
      <c r="FP458" s="132"/>
      <c r="FZ458" s="132"/>
      <c r="GJ458" s="132"/>
      <c r="GT458" s="132"/>
      <c r="HD458" s="132"/>
      <c r="HN458" s="132"/>
      <c r="HX458" s="132"/>
      <c r="IH458" s="132"/>
    </row>
    <row xmlns:x14ac="http://schemas.microsoft.com/office/spreadsheetml/2009/9/ac" r="459" s="3" customFormat="true" x14ac:dyDescent="0.25">
      <c r="A459" s="401"/>
      <c r="B459" s="132"/>
      <c r="L459" s="132"/>
      <c r="V459" s="132"/>
      <c r="AF459" s="132"/>
      <c r="AP459" s="132"/>
      <c r="AZ459" s="132"/>
      <c r="BA459" s="132"/>
      <c r="BJ459" s="132"/>
      <c r="BT459" s="132"/>
      <c r="CD459" s="132"/>
      <c r="CN459" s="132"/>
      <c r="CX459" s="132"/>
      <c r="DH459" s="132"/>
      <c r="DR459" s="132"/>
      <c r="EB459" s="132"/>
      <c r="EL459" s="132"/>
      <c r="EV459" s="132"/>
      <c r="FF459" s="132"/>
      <c r="FP459" s="132"/>
      <c r="FZ459" s="132"/>
      <c r="GJ459" s="132"/>
      <c r="GT459" s="132"/>
      <c r="HD459" s="132"/>
      <c r="HN459" s="132"/>
      <c r="HX459" s="132"/>
      <c r="IH459" s="132"/>
    </row>
    <row xmlns:x14ac="http://schemas.microsoft.com/office/spreadsheetml/2009/9/ac" r="460" s="3" customFormat="true" x14ac:dyDescent="0.25">
      <c r="A460" s="401"/>
      <c r="B460" s="132"/>
      <c r="L460" s="132"/>
      <c r="V460" s="132"/>
      <c r="AF460" s="132"/>
      <c r="AP460" s="132"/>
      <c r="AZ460" s="132"/>
      <c r="BA460" s="132"/>
      <c r="BJ460" s="132"/>
      <c r="BT460" s="132"/>
      <c r="CD460" s="132"/>
      <c r="CN460" s="132"/>
      <c r="CX460" s="132"/>
      <c r="DH460" s="132"/>
      <c r="DR460" s="132"/>
      <c r="EB460" s="132"/>
      <c r="EL460" s="132"/>
      <c r="EV460" s="132"/>
      <c r="FF460" s="132"/>
      <c r="FP460" s="132"/>
      <c r="FZ460" s="132"/>
      <c r="GJ460" s="132"/>
      <c r="GT460" s="132"/>
      <c r="HD460" s="132"/>
      <c r="HN460" s="132"/>
      <c r="HX460" s="132"/>
      <c r="IH460" s="132"/>
    </row>
    <row xmlns:x14ac="http://schemas.microsoft.com/office/spreadsheetml/2009/9/ac" r="461" s="3" customFormat="true" x14ac:dyDescent="0.25">
      <c r="A461" s="401"/>
      <c r="B461" s="132"/>
      <c r="L461" s="132"/>
      <c r="V461" s="132"/>
      <c r="AF461" s="132"/>
      <c r="AP461" s="132"/>
      <c r="AZ461" s="132"/>
      <c r="BA461" s="132"/>
      <c r="BJ461" s="132"/>
      <c r="BT461" s="132"/>
      <c r="CD461" s="132"/>
      <c r="CN461" s="132"/>
      <c r="CX461" s="132"/>
      <c r="DH461" s="132"/>
      <c r="DR461" s="132"/>
      <c r="EB461" s="132"/>
      <c r="EL461" s="132"/>
      <c r="EV461" s="132"/>
      <c r="FF461" s="132"/>
      <c r="FP461" s="132"/>
      <c r="FZ461" s="132"/>
      <c r="GJ461" s="132"/>
      <c r="GT461" s="132"/>
      <c r="HD461" s="132"/>
      <c r="HN461" s="132"/>
      <c r="HX461" s="132"/>
      <c r="IH461" s="132"/>
    </row>
    <row xmlns:x14ac="http://schemas.microsoft.com/office/spreadsheetml/2009/9/ac" r="462" s="3" customFormat="true" x14ac:dyDescent="0.25">
      <c r="A462" s="401"/>
      <c r="B462" s="132"/>
      <c r="L462" s="132"/>
      <c r="V462" s="132"/>
      <c r="AF462" s="132"/>
      <c r="AP462" s="132"/>
      <c r="AZ462" s="132"/>
      <c r="BA462" s="132"/>
      <c r="BJ462" s="132"/>
      <c r="BT462" s="132"/>
      <c r="CD462" s="132"/>
      <c r="CN462" s="132"/>
      <c r="CX462" s="132"/>
      <c r="DH462" s="132"/>
      <c r="DR462" s="132"/>
      <c r="EB462" s="132"/>
      <c r="EL462" s="132"/>
      <c r="EV462" s="132"/>
      <c r="FF462" s="132"/>
      <c r="FP462" s="132"/>
      <c r="FZ462" s="132"/>
      <c r="GJ462" s="132"/>
      <c r="GT462" s="132"/>
      <c r="HD462" s="132"/>
      <c r="HN462" s="132"/>
      <c r="HX462" s="132"/>
      <c r="IH462" s="132"/>
    </row>
    <row xmlns:x14ac="http://schemas.microsoft.com/office/spreadsheetml/2009/9/ac" r="463" s="3" customFormat="true" x14ac:dyDescent="0.25">
      <c r="A463" s="401"/>
      <c r="B463" s="132"/>
      <c r="L463" s="132"/>
      <c r="V463" s="132"/>
      <c r="AF463" s="132"/>
      <c r="AP463" s="132"/>
      <c r="AZ463" s="132"/>
      <c r="BA463" s="132"/>
      <c r="BJ463" s="132"/>
      <c r="BT463" s="132"/>
      <c r="CD463" s="132"/>
      <c r="CN463" s="132"/>
      <c r="CX463" s="132"/>
      <c r="DH463" s="132"/>
      <c r="DR463" s="132"/>
      <c r="EB463" s="132"/>
      <c r="EL463" s="132"/>
      <c r="EV463" s="132"/>
      <c r="FF463" s="132"/>
      <c r="FP463" s="132"/>
      <c r="FZ463" s="132"/>
      <c r="GJ463" s="132"/>
      <c r="GT463" s="132"/>
      <c r="HD463" s="132"/>
      <c r="HN463" s="132"/>
      <c r="HX463" s="132"/>
      <c r="IH463" s="132"/>
    </row>
    <row xmlns:x14ac="http://schemas.microsoft.com/office/spreadsheetml/2009/9/ac" r="464" s="3" customFormat="true" x14ac:dyDescent="0.25">
      <c r="A464" s="401"/>
      <c r="B464" s="132"/>
      <c r="L464" s="132"/>
      <c r="V464" s="132"/>
      <c r="AF464" s="132"/>
      <c r="AP464" s="132"/>
      <c r="AZ464" s="132"/>
      <c r="BA464" s="132"/>
      <c r="BJ464" s="132"/>
      <c r="BT464" s="132"/>
      <c r="CD464" s="132"/>
      <c r="CN464" s="132"/>
      <c r="CX464" s="132"/>
      <c r="DH464" s="132"/>
      <c r="DR464" s="132"/>
      <c r="EB464" s="132"/>
      <c r="EL464" s="132"/>
      <c r="EV464" s="132"/>
      <c r="FF464" s="132"/>
      <c r="FP464" s="132"/>
      <c r="FZ464" s="132"/>
      <c r="GJ464" s="132"/>
      <c r="GT464" s="132"/>
      <c r="HD464" s="132"/>
      <c r="HN464" s="132"/>
      <c r="HX464" s="132"/>
      <c r="IH464" s="132"/>
    </row>
    <row xmlns:x14ac="http://schemas.microsoft.com/office/spreadsheetml/2009/9/ac" r="465" s="3" customFormat="true" x14ac:dyDescent="0.25">
      <c r="A465" s="401"/>
      <c r="B465" s="132"/>
      <c r="L465" s="132"/>
      <c r="V465" s="132"/>
      <c r="AF465" s="132"/>
      <c r="AP465" s="132"/>
      <c r="AZ465" s="132"/>
      <c r="BA465" s="132"/>
      <c r="BJ465" s="132"/>
      <c r="BT465" s="132"/>
      <c r="CD465" s="132"/>
      <c r="CN465" s="132"/>
      <c r="CX465" s="132"/>
      <c r="DH465" s="132"/>
      <c r="DR465" s="132"/>
      <c r="EB465" s="132"/>
      <c r="EL465" s="132"/>
      <c r="EV465" s="132"/>
      <c r="FF465" s="132"/>
      <c r="FP465" s="132"/>
      <c r="FZ465" s="132"/>
      <c r="GJ465" s="132"/>
      <c r="GT465" s="132"/>
      <c r="HD465" s="132"/>
      <c r="HN465" s="132"/>
      <c r="HX465" s="132"/>
      <c r="IH465" s="132"/>
    </row>
    <row xmlns:x14ac="http://schemas.microsoft.com/office/spreadsheetml/2009/9/ac" r="466" s="3" customFormat="true" x14ac:dyDescent="0.25">
      <c r="A466" s="401"/>
      <c r="B466" s="132"/>
      <c r="L466" s="132"/>
      <c r="V466" s="132"/>
      <c r="AF466" s="132"/>
      <c r="AP466" s="132"/>
      <c r="AZ466" s="132"/>
      <c r="BA466" s="132"/>
      <c r="BJ466" s="132"/>
      <c r="BT466" s="132"/>
      <c r="CD466" s="132"/>
      <c r="CN466" s="132"/>
      <c r="CX466" s="132"/>
      <c r="DH466" s="132"/>
      <c r="DR466" s="132"/>
      <c r="EB466" s="132"/>
      <c r="EL466" s="132"/>
      <c r="EV466" s="132"/>
      <c r="FF466" s="132"/>
      <c r="FP466" s="132"/>
      <c r="FZ466" s="132"/>
      <c r="GJ466" s="132"/>
      <c r="GT466" s="132"/>
      <c r="HD466" s="132"/>
      <c r="HN466" s="132"/>
      <c r="HX466" s="132"/>
      <c r="IH466" s="132"/>
    </row>
    <row xmlns:x14ac="http://schemas.microsoft.com/office/spreadsheetml/2009/9/ac" r="467" s="3" customFormat="true" x14ac:dyDescent="0.25">
      <c r="A467" s="401"/>
      <c r="B467" s="132"/>
      <c r="L467" s="132"/>
      <c r="V467" s="132"/>
      <c r="AF467" s="132"/>
      <c r="AP467" s="132"/>
      <c r="AZ467" s="132"/>
      <c r="BA467" s="132"/>
      <c r="BJ467" s="132"/>
      <c r="BT467" s="132"/>
      <c r="CD467" s="132"/>
      <c r="CN467" s="132"/>
      <c r="CX467" s="132"/>
      <c r="DH467" s="132"/>
      <c r="DR467" s="132"/>
      <c r="EB467" s="132"/>
      <c r="EL467" s="132"/>
      <c r="EV467" s="132"/>
      <c r="FF467" s="132"/>
      <c r="FP467" s="132"/>
      <c r="FZ467" s="132"/>
      <c r="GJ467" s="132"/>
      <c r="GT467" s="132"/>
      <c r="HD467" s="132"/>
      <c r="HN467" s="132"/>
      <c r="HX467" s="132"/>
      <c r="IH467" s="132"/>
    </row>
    <row xmlns:x14ac="http://schemas.microsoft.com/office/spreadsheetml/2009/9/ac" r="468" s="3" customFormat="true" x14ac:dyDescent="0.25">
      <c r="A468" s="401"/>
      <c r="B468" s="132"/>
      <c r="L468" s="132"/>
      <c r="V468" s="132"/>
      <c r="AF468" s="132"/>
      <c r="AP468" s="132"/>
      <c r="AZ468" s="132"/>
      <c r="BA468" s="132"/>
      <c r="BJ468" s="132"/>
      <c r="BT468" s="132"/>
      <c r="CD468" s="132"/>
      <c r="CN468" s="132"/>
      <c r="CX468" s="132"/>
      <c r="DH468" s="132"/>
      <c r="DR468" s="132"/>
      <c r="EB468" s="132"/>
      <c r="EL468" s="132"/>
      <c r="EV468" s="132"/>
      <c r="FF468" s="132"/>
      <c r="FP468" s="132"/>
      <c r="FZ468" s="132"/>
      <c r="GJ468" s="132"/>
      <c r="GT468" s="132"/>
      <c r="HD468" s="132"/>
      <c r="HN468" s="132"/>
      <c r="HX468" s="132"/>
      <c r="IH468" s="132"/>
    </row>
    <row xmlns:x14ac="http://schemas.microsoft.com/office/spreadsheetml/2009/9/ac" r="469" s="3" customFormat="true" x14ac:dyDescent="0.25">
      <c r="A469" s="401"/>
      <c r="B469" s="132"/>
      <c r="L469" s="132"/>
      <c r="V469" s="132"/>
      <c r="AF469" s="132"/>
      <c r="AP469" s="132"/>
      <c r="AZ469" s="132"/>
      <c r="BA469" s="132"/>
      <c r="BJ469" s="132"/>
      <c r="BT469" s="132"/>
      <c r="CD469" s="132"/>
      <c r="CN469" s="132"/>
      <c r="CX469" s="132"/>
      <c r="DH469" s="132"/>
      <c r="DR469" s="132"/>
      <c r="EB469" s="132"/>
      <c r="EL469" s="132"/>
      <c r="EV469" s="132"/>
      <c r="FF469" s="132"/>
      <c r="FP469" s="132"/>
      <c r="FZ469" s="132"/>
      <c r="GJ469" s="132"/>
      <c r="GT469" s="132"/>
      <c r="HD469" s="132"/>
      <c r="HN469" s="132"/>
      <c r="HX469" s="132"/>
      <c r="IH469" s="132"/>
    </row>
    <row xmlns:x14ac="http://schemas.microsoft.com/office/spreadsheetml/2009/9/ac" r="470" s="3" customFormat="true" x14ac:dyDescent="0.25">
      <c r="A470" s="401"/>
      <c r="B470" s="132"/>
      <c r="L470" s="132"/>
      <c r="V470" s="132"/>
      <c r="AF470" s="132"/>
      <c r="AP470" s="132"/>
      <c r="AZ470" s="132"/>
      <c r="BA470" s="132"/>
      <c r="BJ470" s="132"/>
      <c r="BT470" s="132"/>
      <c r="CD470" s="132"/>
      <c r="CN470" s="132"/>
      <c r="CX470" s="132"/>
      <c r="DH470" s="132"/>
      <c r="DR470" s="132"/>
      <c r="EB470" s="132"/>
      <c r="EL470" s="132"/>
      <c r="EV470" s="132"/>
      <c r="FF470" s="132"/>
      <c r="FP470" s="132"/>
      <c r="FZ470" s="132"/>
      <c r="GJ470" s="132"/>
      <c r="GT470" s="132"/>
      <c r="HD470" s="132"/>
      <c r="HN470" s="132"/>
      <c r="HX470" s="132"/>
      <c r="IH470" s="132"/>
    </row>
    <row xmlns:x14ac="http://schemas.microsoft.com/office/spreadsheetml/2009/9/ac" r="471" s="3" customFormat="true" x14ac:dyDescent="0.25">
      <c r="A471" s="401"/>
      <c r="B471" s="132"/>
      <c r="L471" s="132"/>
      <c r="V471" s="132"/>
      <c r="AF471" s="132"/>
      <c r="AP471" s="132"/>
      <c r="AZ471" s="132"/>
      <c r="BA471" s="132"/>
      <c r="BJ471" s="132"/>
      <c r="BT471" s="132"/>
      <c r="CD471" s="132"/>
      <c r="CN471" s="132"/>
      <c r="CX471" s="132"/>
      <c r="DH471" s="132"/>
      <c r="DR471" s="132"/>
      <c r="EB471" s="132"/>
      <c r="EL471" s="132"/>
      <c r="EV471" s="132"/>
      <c r="FF471" s="132"/>
      <c r="FP471" s="132"/>
      <c r="FZ471" s="132"/>
      <c r="GJ471" s="132"/>
      <c r="GT471" s="132"/>
      <c r="HD471" s="132"/>
      <c r="HN471" s="132"/>
      <c r="HX471" s="132"/>
      <c r="IH471" s="132"/>
    </row>
    <row xmlns:x14ac="http://schemas.microsoft.com/office/spreadsheetml/2009/9/ac" r="472" s="3" customFormat="true" x14ac:dyDescent="0.25">
      <c r="A472" s="401"/>
      <c r="B472" s="132"/>
      <c r="L472" s="132"/>
      <c r="V472" s="132"/>
      <c r="AF472" s="132"/>
      <c r="AP472" s="132"/>
      <c r="AZ472" s="132"/>
      <c r="BA472" s="132"/>
      <c r="BJ472" s="132"/>
      <c r="BT472" s="132"/>
      <c r="CD472" s="132"/>
      <c r="CN472" s="132"/>
      <c r="CX472" s="132"/>
      <c r="DH472" s="132"/>
      <c r="DR472" s="132"/>
      <c r="EB472" s="132"/>
      <c r="EL472" s="132"/>
      <c r="EV472" s="132"/>
      <c r="FF472" s="132"/>
      <c r="FP472" s="132"/>
      <c r="FZ472" s="132"/>
      <c r="GJ472" s="132"/>
      <c r="GT472" s="132"/>
      <c r="HD472" s="132"/>
      <c r="HN472" s="132"/>
      <c r="HX472" s="132"/>
      <c r="IH472" s="132"/>
    </row>
    <row xmlns:x14ac="http://schemas.microsoft.com/office/spreadsheetml/2009/9/ac" r="473" s="3" customFormat="true" x14ac:dyDescent="0.25">
      <c r="A473" s="401"/>
      <c r="B473" s="132"/>
      <c r="L473" s="132"/>
      <c r="V473" s="132"/>
      <c r="AF473" s="132"/>
      <c r="AP473" s="132"/>
      <c r="AZ473" s="132"/>
      <c r="BA473" s="132"/>
      <c r="BJ473" s="132"/>
      <c r="BT473" s="132"/>
      <c r="CD473" s="132"/>
      <c r="CN473" s="132"/>
      <c r="CX473" s="132"/>
      <c r="DH473" s="132"/>
      <c r="DR473" s="132"/>
      <c r="EB473" s="132"/>
      <c r="EL473" s="132"/>
      <c r="EV473" s="132"/>
      <c r="FF473" s="132"/>
      <c r="FP473" s="132"/>
      <c r="FZ473" s="132"/>
      <c r="GJ473" s="132"/>
      <c r="GT473" s="132"/>
      <c r="HD473" s="132"/>
      <c r="HN473" s="132"/>
      <c r="HX473" s="132"/>
      <c r="IH473" s="132"/>
    </row>
    <row xmlns:x14ac="http://schemas.microsoft.com/office/spreadsheetml/2009/9/ac" r="474" s="3" customFormat="true" x14ac:dyDescent="0.25">
      <c r="A474" s="401"/>
      <c r="B474" s="132"/>
      <c r="L474" s="132"/>
      <c r="V474" s="132"/>
      <c r="AF474" s="132"/>
      <c r="AP474" s="132"/>
      <c r="AZ474" s="132"/>
      <c r="BA474" s="132"/>
      <c r="BJ474" s="132"/>
      <c r="BT474" s="132"/>
      <c r="CD474" s="132"/>
      <c r="CN474" s="132"/>
      <c r="CX474" s="132"/>
      <c r="DH474" s="132"/>
      <c r="DR474" s="132"/>
      <c r="EB474" s="132"/>
      <c r="EL474" s="132"/>
      <c r="EV474" s="132"/>
      <c r="FF474" s="132"/>
      <c r="FP474" s="132"/>
      <c r="FZ474" s="132"/>
      <c r="GJ474" s="132"/>
      <c r="GT474" s="132"/>
      <c r="HD474" s="132"/>
      <c r="HN474" s="132"/>
      <c r="HX474" s="132"/>
      <c r="IH474" s="132"/>
    </row>
    <row xmlns:x14ac="http://schemas.microsoft.com/office/spreadsheetml/2009/9/ac" r="475" s="3" customFormat="true" x14ac:dyDescent="0.25">
      <c r="A475" s="401"/>
      <c r="B475" s="132"/>
      <c r="L475" s="132"/>
      <c r="V475" s="132"/>
      <c r="AF475" s="132"/>
      <c r="AP475" s="132"/>
      <c r="AZ475" s="132"/>
      <c r="BA475" s="132"/>
      <c r="BJ475" s="132"/>
      <c r="BT475" s="132"/>
      <c r="CD475" s="132"/>
      <c r="CN475" s="132"/>
      <c r="CX475" s="132"/>
      <c r="DH475" s="132"/>
      <c r="DR475" s="132"/>
      <c r="EB475" s="132"/>
      <c r="EL475" s="132"/>
      <c r="EV475" s="132"/>
      <c r="FF475" s="132"/>
      <c r="FP475" s="132"/>
      <c r="FZ475" s="132"/>
      <c r="GJ475" s="132"/>
      <c r="GT475" s="132"/>
      <c r="HD475" s="132"/>
      <c r="HN475" s="132"/>
      <c r="HX475" s="132"/>
      <c r="IH475" s="132"/>
    </row>
    <row xmlns:x14ac="http://schemas.microsoft.com/office/spreadsheetml/2009/9/ac" r="476" s="3" customFormat="true" x14ac:dyDescent="0.25">
      <c r="A476" s="401"/>
      <c r="B476" s="132"/>
      <c r="L476" s="132"/>
      <c r="V476" s="132"/>
      <c r="AF476" s="132"/>
      <c r="AP476" s="132"/>
      <c r="AZ476" s="132"/>
      <c r="BA476" s="132"/>
      <c r="BJ476" s="132"/>
      <c r="BT476" s="132"/>
      <c r="CD476" s="132"/>
      <c r="CN476" s="132"/>
      <c r="CX476" s="132"/>
      <c r="DH476" s="132"/>
      <c r="DR476" s="132"/>
      <c r="EB476" s="132"/>
      <c r="EL476" s="132"/>
      <c r="EV476" s="132"/>
      <c r="FF476" s="132"/>
      <c r="FP476" s="132"/>
      <c r="FZ476" s="132"/>
      <c r="GJ476" s="132"/>
      <c r="GT476" s="132"/>
      <c r="HD476" s="132"/>
      <c r="HN476" s="132"/>
      <c r="HX476" s="132"/>
      <c r="IH476" s="132"/>
    </row>
    <row xmlns:x14ac="http://schemas.microsoft.com/office/spreadsheetml/2009/9/ac" r="477" s="3" customFormat="true" x14ac:dyDescent="0.25">
      <c r="A477" s="401"/>
      <c r="B477" s="132"/>
      <c r="L477" s="132"/>
      <c r="V477" s="132"/>
      <c r="AF477" s="132"/>
      <c r="AP477" s="132"/>
      <c r="AZ477" s="132"/>
      <c r="BA477" s="132"/>
      <c r="BJ477" s="132"/>
      <c r="BT477" s="132"/>
      <c r="CD477" s="132"/>
      <c r="CN477" s="132"/>
      <c r="CX477" s="132"/>
      <c r="DH477" s="132"/>
      <c r="DR477" s="132"/>
      <c r="EB477" s="132"/>
      <c r="EL477" s="132"/>
      <c r="EV477" s="132"/>
      <c r="FF477" s="132"/>
      <c r="FP477" s="132"/>
      <c r="FZ477" s="132"/>
      <c r="GJ477" s="132"/>
      <c r="GT477" s="132"/>
      <c r="HD477" s="132"/>
      <c r="HN477" s="132"/>
      <c r="HX477" s="132"/>
      <c r="IH477" s="132"/>
    </row>
    <row xmlns:x14ac="http://schemas.microsoft.com/office/spreadsheetml/2009/9/ac" r="478" s="3" customFormat="true" x14ac:dyDescent="0.25">
      <c r="A478" s="401"/>
      <c r="B478" s="132"/>
      <c r="L478" s="132"/>
      <c r="V478" s="132"/>
      <c r="AF478" s="132"/>
      <c r="AP478" s="132"/>
      <c r="AZ478" s="132"/>
      <c r="BA478" s="132"/>
      <c r="BJ478" s="132"/>
      <c r="BT478" s="132"/>
      <c r="CD478" s="132"/>
      <c r="CN478" s="132"/>
      <c r="CX478" s="132"/>
      <c r="DH478" s="132"/>
      <c r="DR478" s="132"/>
      <c r="EB478" s="132"/>
      <c r="EL478" s="132"/>
      <c r="EV478" s="132"/>
      <c r="FF478" s="132"/>
      <c r="FP478" s="132"/>
      <c r="FZ478" s="132"/>
      <c r="GJ478" s="132"/>
      <c r="GT478" s="132"/>
      <c r="HD478" s="132"/>
      <c r="HN478" s="132"/>
      <c r="HX478" s="132"/>
      <c r="IH478" s="132"/>
    </row>
    <row xmlns:x14ac="http://schemas.microsoft.com/office/spreadsheetml/2009/9/ac" r="479" s="3" customFormat="true" x14ac:dyDescent="0.25">
      <c r="A479" s="401"/>
      <c r="B479" s="132"/>
      <c r="L479" s="132"/>
      <c r="V479" s="132"/>
      <c r="AF479" s="132"/>
      <c r="AP479" s="132"/>
      <c r="AZ479" s="132"/>
      <c r="BA479" s="132"/>
      <c r="BJ479" s="132"/>
      <c r="BT479" s="132"/>
      <c r="CD479" s="132"/>
      <c r="CN479" s="132"/>
      <c r="CX479" s="132"/>
      <c r="DH479" s="132"/>
      <c r="DR479" s="132"/>
      <c r="EB479" s="132"/>
      <c r="EL479" s="132"/>
      <c r="EV479" s="132"/>
      <c r="FF479" s="132"/>
      <c r="FP479" s="132"/>
      <c r="FZ479" s="132"/>
      <c r="GJ479" s="132"/>
      <c r="GT479" s="132"/>
      <c r="HD479" s="132"/>
      <c r="HN479" s="132"/>
      <c r="HX479" s="132"/>
      <c r="IH479" s="132"/>
    </row>
    <row xmlns:x14ac="http://schemas.microsoft.com/office/spreadsheetml/2009/9/ac" r="480" s="3" customFormat="true" x14ac:dyDescent="0.25">
      <c r="A480" s="401"/>
      <c r="B480" s="132"/>
      <c r="L480" s="132"/>
      <c r="V480" s="132"/>
      <c r="AF480" s="132"/>
      <c r="AP480" s="132"/>
      <c r="AZ480" s="132"/>
      <c r="BA480" s="132"/>
      <c r="BJ480" s="132"/>
      <c r="BT480" s="132"/>
      <c r="CD480" s="132"/>
      <c r="CN480" s="132"/>
      <c r="CX480" s="132"/>
      <c r="DH480" s="132"/>
      <c r="DR480" s="132"/>
      <c r="EB480" s="132"/>
      <c r="EL480" s="132"/>
      <c r="EV480" s="132"/>
      <c r="FF480" s="132"/>
      <c r="FP480" s="132"/>
      <c r="FZ480" s="132"/>
      <c r="GJ480" s="132"/>
      <c r="GT480" s="132"/>
      <c r="HD480" s="132"/>
      <c r="HN480" s="132"/>
      <c r="HX480" s="132"/>
      <c r="IH480" s="132"/>
    </row>
    <row xmlns:x14ac="http://schemas.microsoft.com/office/spreadsheetml/2009/9/ac" r="481" s="3" customFormat="true" x14ac:dyDescent="0.25">
      <c r="A481" s="401"/>
      <c r="B481" s="132"/>
      <c r="L481" s="132"/>
      <c r="V481" s="132"/>
      <c r="AF481" s="132"/>
      <c r="AP481" s="132"/>
      <c r="AZ481" s="132"/>
      <c r="BA481" s="132"/>
      <c r="BJ481" s="132"/>
      <c r="BT481" s="132"/>
      <c r="CD481" s="132"/>
      <c r="CN481" s="132"/>
      <c r="CX481" s="132"/>
      <c r="DH481" s="132"/>
      <c r="DR481" s="132"/>
      <c r="EB481" s="132"/>
      <c r="EL481" s="132"/>
      <c r="EV481" s="132"/>
      <c r="FF481" s="132"/>
      <c r="FP481" s="132"/>
      <c r="FZ481" s="132"/>
      <c r="GJ481" s="132"/>
      <c r="GT481" s="132"/>
      <c r="HD481" s="132"/>
      <c r="HN481" s="132"/>
      <c r="HX481" s="132"/>
      <c r="IH481" s="132"/>
    </row>
    <row xmlns:x14ac="http://schemas.microsoft.com/office/spreadsheetml/2009/9/ac" r="482" s="3" customFormat="true" x14ac:dyDescent="0.25">
      <c r="A482" s="401"/>
      <c r="B482" s="132"/>
      <c r="L482" s="132"/>
      <c r="V482" s="132"/>
      <c r="AF482" s="132"/>
      <c r="AP482" s="132"/>
      <c r="AZ482" s="132"/>
      <c r="BA482" s="132"/>
      <c r="BJ482" s="132"/>
      <c r="BT482" s="132"/>
      <c r="CD482" s="132"/>
      <c r="CN482" s="132"/>
      <c r="CX482" s="132"/>
      <c r="DH482" s="132"/>
      <c r="DR482" s="132"/>
      <c r="EB482" s="132"/>
      <c r="EL482" s="132"/>
      <c r="EV482" s="132"/>
      <c r="FF482" s="132"/>
      <c r="FP482" s="132"/>
      <c r="FZ482" s="132"/>
      <c r="GJ482" s="132"/>
      <c r="GT482" s="132"/>
      <c r="HD482" s="132"/>
      <c r="HN482" s="132"/>
      <c r="HX482" s="132"/>
      <c r="IH482" s="132"/>
    </row>
    <row xmlns:x14ac="http://schemas.microsoft.com/office/spreadsheetml/2009/9/ac" r="483" s="3" customFormat="true" x14ac:dyDescent="0.25">
      <c r="A483" s="401"/>
      <c r="B483" s="132"/>
      <c r="L483" s="132"/>
      <c r="V483" s="132"/>
      <c r="AF483" s="132"/>
      <c r="AP483" s="132"/>
      <c r="AZ483" s="132"/>
      <c r="BA483" s="132"/>
      <c r="BJ483" s="132"/>
      <c r="BT483" s="132"/>
      <c r="CD483" s="132"/>
      <c r="CN483" s="132"/>
      <c r="CX483" s="132"/>
      <c r="DH483" s="132"/>
      <c r="DR483" s="132"/>
      <c r="EB483" s="132"/>
      <c r="EL483" s="132"/>
      <c r="EV483" s="132"/>
      <c r="FF483" s="132"/>
      <c r="FP483" s="132"/>
      <c r="FZ483" s="132"/>
      <c r="GJ483" s="132"/>
      <c r="GT483" s="132"/>
      <c r="HD483" s="132"/>
      <c r="HN483" s="132"/>
      <c r="HX483" s="132"/>
      <c r="IH483" s="132"/>
    </row>
    <row xmlns:x14ac="http://schemas.microsoft.com/office/spreadsheetml/2009/9/ac" r="484" s="3" customFormat="true" x14ac:dyDescent="0.25">
      <c r="A484" s="401"/>
      <c r="B484" s="132"/>
      <c r="L484" s="132"/>
      <c r="V484" s="132"/>
      <c r="AF484" s="132"/>
      <c r="AP484" s="132"/>
      <c r="AZ484" s="132"/>
      <c r="BA484" s="132"/>
      <c r="BJ484" s="132"/>
      <c r="BT484" s="132"/>
      <c r="CD484" s="132"/>
      <c r="CN484" s="132"/>
      <c r="CX484" s="132"/>
      <c r="DH484" s="132"/>
      <c r="DR484" s="132"/>
      <c r="EB484" s="132"/>
      <c r="EL484" s="132"/>
      <c r="EV484" s="132"/>
      <c r="FF484" s="132"/>
      <c r="FP484" s="132"/>
      <c r="FZ484" s="132"/>
      <c r="GJ484" s="132"/>
      <c r="GT484" s="132"/>
      <c r="HD484" s="132"/>
      <c r="HN484" s="132"/>
      <c r="HX484" s="132"/>
      <c r="IH484" s="132"/>
    </row>
    <row xmlns:x14ac="http://schemas.microsoft.com/office/spreadsheetml/2009/9/ac" r="485" s="3" customFormat="true" x14ac:dyDescent="0.25">
      <c r="A485" s="401"/>
      <c r="B485" s="132"/>
      <c r="L485" s="132"/>
      <c r="V485" s="132"/>
      <c r="AF485" s="132"/>
      <c r="AP485" s="132"/>
      <c r="AZ485" s="132"/>
      <c r="BA485" s="132"/>
      <c r="BJ485" s="132"/>
      <c r="BT485" s="132"/>
      <c r="CD485" s="132"/>
      <c r="CN485" s="132"/>
      <c r="CX485" s="132"/>
      <c r="DH485" s="132"/>
      <c r="DR485" s="132"/>
      <c r="EB485" s="132"/>
      <c r="EL485" s="132"/>
      <c r="EV485" s="132"/>
      <c r="FF485" s="132"/>
      <c r="FP485" s="132"/>
      <c r="FZ485" s="132"/>
      <c r="GJ485" s="132"/>
      <c r="GT485" s="132"/>
      <c r="HD485" s="132"/>
      <c r="HN485" s="132"/>
      <c r="HX485" s="132"/>
      <c r="IH485" s="132"/>
    </row>
    <row xmlns:x14ac="http://schemas.microsoft.com/office/spreadsheetml/2009/9/ac" r="486" s="3" customFormat="true" x14ac:dyDescent="0.25">
      <c r="A486" s="401"/>
      <c r="B486" s="132"/>
      <c r="L486" s="132"/>
      <c r="V486" s="132"/>
      <c r="AF486" s="132"/>
      <c r="AP486" s="132"/>
      <c r="AZ486" s="132"/>
      <c r="BA486" s="132"/>
      <c r="BJ486" s="132"/>
      <c r="BT486" s="132"/>
      <c r="CD486" s="132"/>
      <c r="CN486" s="132"/>
      <c r="CX486" s="132"/>
      <c r="DH486" s="132"/>
      <c r="DR486" s="132"/>
      <c r="EB486" s="132"/>
      <c r="EL486" s="132"/>
      <c r="EV486" s="132"/>
      <c r="FF486" s="132"/>
      <c r="FP486" s="132"/>
      <c r="FZ486" s="132"/>
      <c r="GJ486" s="132"/>
      <c r="GT486" s="132"/>
      <c r="HD486" s="132"/>
      <c r="HN486" s="132"/>
      <c r="HX486" s="132"/>
      <c r="IH486" s="132"/>
    </row>
    <row xmlns:x14ac="http://schemas.microsoft.com/office/spreadsheetml/2009/9/ac" r="487" s="3" customFormat="true" x14ac:dyDescent="0.25">
      <c r="A487" s="401"/>
      <c r="B487" s="132"/>
      <c r="L487" s="132"/>
      <c r="V487" s="132"/>
      <c r="AF487" s="132"/>
      <c r="AP487" s="132"/>
      <c r="AZ487" s="132"/>
      <c r="BA487" s="132"/>
      <c r="BJ487" s="132"/>
      <c r="BT487" s="132"/>
      <c r="CD487" s="132"/>
      <c r="CN487" s="132"/>
      <c r="CX487" s="132"/>
      <c r="DH487" s="132"/>
      <c r="DR487" s="132"/>
      <c r="EB487" s="132"/>
      <c r="EL487" s="132"/>
      <c r="EV487" s="132"/>
      <c r="FF487" s="132"/>
      <c r="FP487" s="132"/>
      <c r="FZ487" s="132"/>
      <c r="GJ487" s="132"/>
      <c r="GT487" s="132"/>
      <c r="HD487" s="132"/>
      <c r="HN487" s="132"/>
      <c r="HX487" s="132"/>
      <c r="IH487" s="132"/>
    </row>
    <row xmlns:x14ac="http://schemas.microsoft.com/office/spreadsheetml/2009/9/ac" r="488" s="3" customFormat="true" x14ac:dyDescent="0.25">
      <c r="A488" s="401"/>
      <c r="B488" s="132"/>
      <c r="L488" s="132"/>
      <c r="V488" s="132"/>
      <c r="AF488" s="132"/>
      <c r="AP488" s="132"/>
      <c r="AZ488" s="132"/>
      <c r="BA488" s="132"/>
      <c r="BJ488" s="132"/>
      <c r="BT488" s="132"/>
      <c r="CD488" s="132"/>
      <c r="CN488" s="132"/>
      <c r="CX488" s="132"/>
      <c r="DH488" s="132"/>
      <c r="DR488" s="132"/>
      <c r="EB488" s="132"/>
      <c r="EL488" s="132"/>
      <c r="EV488" s="132"/>
      <c r="FF488" s="132"/>
      <c r="FP488" s="132"/>
      <c r="FZ488" s="132"/>
      <c r="GJ488" s="132"/>
      <c r="GT488" s="132"/>
      <c r="HD488" s="132"/>
      <c r="HN488" s="132"/>
      <c r="HX488" s="132"/>
      <c r="IH488" s="132"/>
    </row>
    <row xmlns:x14ac="http://schemas.microsoft.com/office/spreadsheetml/2009/9/ac" r="489" s="3" customFormat="true" x14ac:dyDescent="0.25">
      <c r="A489" s="401"/>
      <c r="B489" s="132"/>
      <c r="L489" s="132"/>
      <c r="V489" s="132"/>
      <c r="AF489" s="132"/>
      <c r="AP489" s="132"/>
      <c r="AZ489" s="132"/>
      <c r="BA489" s="132"/>
      <c r="BJ489" s="132"/>
      <c r="BT489" s="132"/>
      <c r="CD489" s="132"/>
      <c r="CN489" s="132"/>
      <c r="CX489" s="132"/>
      <c r="DH489" s="132"/>
      <c r="DR489" s="132"/>
      <c r="EB489" s="132"/>
      <c r="EL489" s="132"/>
      <c r="EV489" s="132"/>
      <c r="FF489" s="132"/>
      <c r="FP489" s="132"/>
      <c r="FZ489" s="132"/>
      <c r="GJ489" s="132"/>
      <c r="GT489" s="132"/>
      <c r="HD489" s="132"/>
      <c r="HN489" s="132"/>
      <c r="HX489" s="132"/>
      <c r="IH489" s="132"/>
    </row>
    <row xmlns:x14ac="http://schemas.microsoft.com/office/spreadsheetml/2009/9/ac" r="490" s="3" customFormat="true" x14ac:dyDescent="0.25">
      <c r="A490" s="401"/>
      <c r="B490" s="132"/>
      <c r="L490" s="132"/>
      <c r="V490" s="132"/>
      <c r="AF490" s="132"/>
      <c r="AP490" s="132"/>
      <c r="AZ490" s="132"/>
      <c r="BA490" s="132"/>
      <c r="BJ490" s="132"/>
      <c r="BT490" s="132"/>
      <c r="CD490" s="132"/>
      <c r="CN490" s="132"/>
      <c r="CX490" s="132"/>
      <c r="DH490" s="132"/>
      <c r="DR490" s="132"/>
      <c r="EB490" s="132"/>
      <c r="EL490" s="132"/>
      <c r="EV490" s="132"/>
      <c r="FF490" s="132"/>
      <c r="FP490" s="132"/>
      <c r="FZ490" s="132"/>
      <c r="GJ490" s="132"/>
      <c r="GT490" s="132"/>
      <c r="HD490" s="132"/>
      <c r="HN490" s="132"/>
      <c r="HX490" s="132"/>
      <c r="IH490" s="132"/>
    </row>
    <row xmlns:x14ac="http://schemas.microsoft.com/office/spreadsheetml/2009/9/ac" r="491" s="3" customFormat="true" x14ac:dyDescent="0.25">
      <c r="A491" s="401"/>
      <c r="B491" s="132"/>
      <c r="L491" s="132"/>
      <c r="V491" s="132"/>
      <c r="AF491" s="132"/>
      <c r="AP491" s="132"/>
      <c r="AZ491" s="132"/>
      <c r="BA491" s="132"/>
      <c r="BJ491" s="132"/>
      <c r="BT491" s="132"/>
      <c r="CD491" s="132"/>
      <c r="CN491" s="132"/>
      <c r="CX491" s="132"/>
      <c r="DH491" s="132"/>
      <c r="DR491" s="132"/>
      <c r="EB491" s="132"/>
      <c r="EL491" s="132"/>
      <c r="EV491" s="132"/>
      <c r="FF491" s="132"/>
      <c r="FP491" s="132"/>
      <c r="FZ491" s="132"/>
      <c r="GJ491" s="132"/>
      <c r="GT491" s="132"/>
      <c r="HD491" s="132"/>
      <c r="HN491" s="132"/>
      <c r="HX491" s="132"/>
      <c r="IH491" s="132"/>
    </row>
    <row xmlns:x14ac="http://schemas.microsoft.com/office/spreadsheetml/2009/9/ac" r="492" s="3" customFormat="true" x14ac:dyDescent="0.25">
      <c r="A492" s="401"/>
      <c r="B492" s="132"/>
      <c r="L492" s="132"/>
      <c r="V492" s="132"/>
      <c r="AF492" s="132"/>
      <c r="AP492" s="132"/>
      <c r="AZ492" s="132"/>
      <c r="BA492" s="132"/>
      <c r="BJ492" s="132"/>
      <c r="BT492" s="132"/>
      <c r="CD492" s="132"/>
      <c r="CN492" s="132"/>
      <c r="CX492" s="132"/>
      <c r="DH492" s="132"/>
      <c r="DR492" s="132"/>
      <c r="EB492" s="132"/>
      <c r="EL492" s="132"/>
      <c r="EV492" s="132"/>
      <c r="FF492" s="132"/>
      <c r="FP492" s="132"/>
      <c r="FZ492" s="132"/>
      <c r="GJ492" s="132"/>
      <c r="GT492" s="132"/>
      <c r="HD492" s="132"/>
      <c r="HN492" s="132"/>
      <c r="HX492" s="132"/>
      <c r="IH492" s="132"/>
    </row>
    <row xmlns:x14ac="http://schemas.microsoft.com/office/spreadsheetml/2009/9/ac" r="493" s="3" customFormat="true" x14ac:dyDescent="0.25">
      <c r="A493" s="401"/>
      <c r="B493" s="132"/>
      <c r="L493" s="132"/>
      <c r="V493" s="132"/>
      <c r="AF493" s="132"/>
      <c r="AP493" s="132"/>
      <c r="AZ493" s="132"/>
      <c r="BA493" s="132"/>
      <c r="BJ493" s="132"/>
      <c r="BT493" s="132"/>
      <c r="CD493" s="132"/>
      <c r="CN493" s="132"/>
      <c r="CX493" s="132"/>
      <c r="DH493" s="132"/>
      <c r="DR493" s="132"/>
      <c r="EB493" s="132"/>
      <c r="EL493" s="132"/>
      <c r="EV493" s="132"/>
      <c r="FF493" s="132"/>
      <c r="FP493" s="132"/>
      <c r="FZ493" s="132"/>
      <c r="GJ493" s="132"/>
      <c r="GT493" s="132"/>
      <c r="HD493" s="132"/>
      <c r="HN493" s="132"/>
      <c r="HX493" s="132"/>
      <c r="IH493" s="132"/>
    </row>
    <row xmlns:x14ac="http://schemas.microsoft.com/office/spreadsheetml/2009/9/ac" r="494" s="3" customFormat="true" x14ac:dyDescent="0.25">
      <c r="A494" s="401"/>
      <c r="B494" s="132"/>
      <c r="L494" s="132"/>
      <c r="V494" s="132"/>
      <c r="AF494" s="132"/>
      <c r="AP494" s="132"/>
      <c r="AZ494" s="132"/>
      <c r="BA494" s="132"/>
      <c r="BJ494" s="132"/>
      <c r="BT494" s="132"/>
      <c r="CD494" s="132"/>
      <c r="CN494" s="132"/>
      <c r="CX494" s="132"/>
      <c r="DH494" s="132"/>
      <c r="DR494" s="132"/>
      <c r="EB494" s="132"/>
      <c r="EL494" s="132"/>
      <c r="EV494" s="132"/>
      <c r="FF494" s="132"/>
      <c r="FP494" s="132"/>
      <c r="FZ494" s="132"/>
      <c r="GJ494" s="132"/>
      <c r="GT494" s="132"/>
      <c r="HD494" s="132"/>
      <c r="HN494" s="132"/>
      <c r="HX494" s="132"/>
      <c r="IH494" s="132"/>
    </row>
    <row xmlns:x14ac="http://schemas.microsoft.com/office/spreadsheetml/2009/9/ac" r="495" s="3" customFormat="true" x14ac:dyDescent="0.25">
      <c r="A495" s="401"/>
      <c r="B495" s="132"/>
      <c r="L495" s="132"/>
      <c r="V495" s="132"/>
      <c r="AF495" s="132"/>
      <c r="AP495" s="132"/>
      <c r="AZ495" s="132"/>
      <c r="BA495" s="132"/>
      <c r="BJ495" s="132"/>
      <c r="BT495" s="132"/>
      <c r="CD495" s="132"/>
      <c r="CN495" s="132"/>
      <c r="CX495" s="132"/>
      <c r="DH495" s="132"/>
      <c r="DR495" s="132"/>
      <c r="EB495" s="132"/>
      <c r="EL495" s="132"/>
      <c r="EV495" s="132"/>
      <c r="FF495" s="132"/>
      <c r="FP495" s="132"/>
      <c r="FZ495" s="132"/>
      <c r="GJ495" s="132"/>
      <c r="GT495" s="132"/>
      <c r="HD495" s="132"/>
      <c r="HN495" s="132"/>
      <c r="HX495" s="132"/>
      <c r="IH495" s="132"/>
    </row>
    <row xmlns:x14ac="http://schemas.microsoft.com/office/spreadsheetml/2009/9/ac" r="496" s="3" customFormat="true" x14ac:dyDescent="0.25">
      <c r="A496" s="401"/>
      <c r="B496" s="132"/>
      <c r="L496" s="132"/>
      <c r="V496" s="132"/>
      <c r="AF496" s="132"/>
      <c r="AP496" s="132"/>
      <c r="AZ496" s="132"/>
      <c r="BA496" s="132"/>
      <c r="BJ496" s="132"/>
      <c r="BT496" s="132"/>
      <c r="CD496" s="132"/>
      <c r="CN496" s="132"/>
      <c r="CX496" s="132"/>
      <c r="DH496" s="132"/>
      <c r="DR496" s="132"/>
      <c r="EB496" s="132"/>
      <c r="EL496" s="132"/>
      <c r="EV496" s="132"/>
      <c r="FF496" s="132"/>
      <c r="FP496" s="132"/>
      <c r="FZ496" s="132"/>
      <c r="GJ496" s="132"/>
      <c r="GT496" s="132"/>
      <c r="HD496" s="132"/>
      <c r="HN496" s="132"/>
      <c r="HX496" s="132"/>
      <c r="IH496" s="132"/>
    </row>
    <row xmlns:x14ac="http://schemas.microsoft.com/office/spreadsheetml/2009/9/ac" r="497" s="3" customFormat="true" x14ac:dyDescent="0.25">
      <c r="A497" s="401"/>
      <c r="B497" s="132"/>
      <c r="L497" s="132"/>
      <c r="V497" s="132"/>
      <c r="AF497" s="132"/>
      <c r="AP497" s="132"/>
      <c r="AZ497" s="132"/>
      <c r="BA497" s="132"/>
      <c r="BJ497" s="132"/>
      <c r="BT497" s="132"/>
      <c r="CD497" s="132"/>
      <c r="CN497" s="132"/>
      <c r="CX497" s="132"/>
      <c r="DH497" s="132"/>
      <c r="DR497" s="132"/>
      <c r="EB497" s="132"/>
      <c r="EL497" s="132"/>
      <c r="EV497" s="132"/>
      <c r="FF497" s="132"/>
      <c r="FP497" s="132"/>
      <c r="FZ497" s="132"/>
      <c r="GJ497" s="132"/>
      <c r="GT497" s="132"/>
      <c r="HD497" s="132"/>
      <c r="HN497" s="132"/>
      <c r="HX497" s="132"/>
      <c r="IH497" s="132"/>
    </row>
    <row xmlns:x14ac="http://schemas.microsoft.com/office/spreadsheetml/2009/9/ac" r="498" s="3" customFormat="true" x14ac:dyDescent="0.25">
      <c r="A498" s="401"/>
      <c r="B498" s="132"/>
      <c r="L498" s="132"/>
      <c r="V498" s="132"/>
      <c r="AF498" s="132"/>
      <c r="AP498" s="132"/>
      <c r="AZ498" s="132"/>
      <c r="BA498" s="132"/>
      <c r="BJ498" s="132"/>
      <c r="BT498" s="132"/>
      <c r="CD498" s="132"/>
      <c r="CN498" s="132"/>
      <c r="CX498" s="132"/>
      <c r="DH498" s="132"/>
      <c r="DR498" s="132"/>
      <c r="EB498" s="132"/>
      <c r="EL498" s="132"/>
      <c r="EV498" s="132"/>
      <c r="FF498" s="132"/>
      <c r="FP498" s="132"/>
      <c r="FZ498" s="132"/>
      <c r="GJ498" s="132"/>
      <c r="GT498" s="132"/>
      <c r="HD498" s="132"/>
      <c r="HN498" s="132"/>
      <c r="HX498" s="132"/>
      <c r="IH498" s="132"/>
    </row>
    <row xmlns:x14ac="http://schemas.microsoft.com/office/spreadsheetml/2009/9/ac" r="499" s="3" customFormat="true" x14ac:dyDescent="0.25">
      <c r="A499" s="401"/>
      <c r="B499" s="132"/>
      <c r="L499" s="132"/>
      <c r="V499" s="132"/>
      <c r="AF499" s="132"/>
      <c r="AP499" s="132"/>
      <c r="AZ499" s="132"/>
      <c r="BA499" s="132"/>
      <c r="BJ499" s="132"/>
      <c r="BT499" s="132"/>
      <c r="CD499" s="132"/>
      <c r="CN499" s="132"/>
      <c r="CX499" s="132"/>
      <c r="DH499" s="132"/>
      <c r="DR499" s="132"/>
      <c r="EB499" s="132"/>
      <c r="EL499" s="132"/>
      <c r="EV499" s="132"/>
      <c r="FF499" s="132"/>
      <c r="FP499" s="132"/>
      <c r="FZ499" s="132"/>
      <c r="GJ499" s="132"/>
      <c r="GT499" s="132"/>
      <c r="HD499" s="132"/>
      <c r="HN499" s="132"/>
      <c r="HX499" s="132"/>
      <c r="IH499" s="132"/>
    </row>
    <row xmlns:x14ac="http://schemas.microsoft.com/office/spreadsheetml/2009/9/ac" r="500" s="3" customFormat="true" x14ac:dyDescent="0.25">
      <c r="A500" s="401"/>
      <c r="B500" s="132"/>
      <c r="L500" s="132"/>
      <c r="V500" s="132"/>
      <c r="AF500" s="132"/>
      <c r="AP500" s="132"/>
      <c r="AZ500" s="132"/>
      <c r="BA500" s="132"/>
      <c r="BJ500" s="132"/>
      <c r="BT500" s="132"/>
      <c r="CD500" s="132"/>
      <c r="CN500" s="132"/>
      <c r="CX500" s="132"/>
      <c r="DH500" s="132"/>
      <c r="DR500" s="132"/>
      <c r="EB500" s="132"/>
      <c r="EL500" s="132"/>
      <c r="EV500" s="132"/>
      <c r="FF500" s="132"/>
      <c r="FP500" s="132"/>
      <c r="FZ500" s="132"/>
      <c r="GJ500" s="132"/>
      <c r="GT500" s="132"/>
      <c r="HD500" s="132"/>
      <c r="HN500" s="132"/>
      <c r="HX500" s="132"/>
      <c r="IH500" s="132"/>
    </row>
    <row xmlns:x14ac="http://schemas.microsoft.com/office/spreadsheetml/2009/9/ac" r="501" s="3" customFormat="true" x14ac:dyDescent="0.25">
      <c r="A501" s="401"/>
      <c r="B501" s="132"/>
      <c r="L501" s="132"/>
      <c r="V501" s="132"/>
      <c r="AF501" s="132"/>
      <c r="AP501" s="132"/>
      <c r="AZ501" s="132"/>
      <c r="BA501" s="132"/>
      <c r="BJ501" s="132"/>
      <c r="BT501" s="132"/>
      <c r="CD501" s="132"/>
      <c r="CN501" s="132"/>
      <c r="CX501" s="132"/>
      <c r="DH501" s="132"/>
      <c r="DR501" s="132"/>
      <c r="EB501" s="132"/>
      <c r="EL501" s="132"/>
      <c r="EV501" s="132"/>
      <c r="FF501" s="132"/>
      <c r="FP501" s="132"/>
      <c r="FZ501" s="132"/>
      <c r="GJ501" s="132"/>
      <c r="GT501" s="132"/>
      <c r="HD501" s="132"/>
      <c r="HN501" s="132"/>
      <c r="HX501" s="132"/>
      <c r="IH501" s="132"/>
    </row>
    <row xmlns:x14ac="http://schemas.microsoft.com/office/spreadsheetml/2009/9/ac" r="502" s="3" customFormat="true" x14ac:dyDescent="0.25">
      <c r="A502" s="401"/>
      <c r="B502" s="132"/>
      <c r="L502" s="132"/>
      <c r="V502" s="132"/>
      <c r="AF502" s="132"/>
      <c r="AP502" s="132"/>
      <c r="AZ502" s="132"/>
      <c r="BA502" s="132"/>
      <c r="BJ502" s="132"/>
      <c r="BT502" s="132"/>
      <c r="CD502" s="132"/>
      <c r="CN502" s="132"/>
      <c r="CX502" s="132"/>
      <c r="DH502" s="132"/>
      <c r="DR502" s="132"/>
      <c r="EB502" s="132"/>
      <c r="EL502" s="132"/>
      <c r="EV502" s="132"/>
      <c r="FF502" s="132"/>
      <c r="FP502" s="132"/>
      <c r="FZ502" s="132"/>
      <c r="GJ502" s="132"/>
      <c r="GT502" s="132"/>
      <c r="HD502" s="132"/>
      <c r="HN502" s="132"/>
      <c r="HX502" s="132"/>
      <c r="IH502" s="132"/>
    </row>
    <row xmlns:x14ac="http://schemas.microsoft.com/office/spreadsheetml/2009/9/ac" r="503" s="3" customFormat="true" x14ac:dyDescent="0.25">
      <c r="A503" s="401"/>
      <c r="B503" s="132"/>
      <c r="L503" s="132"/>
      <c r="V503" s="132"/>
      <c r="AF503" s="132"/>
      <c r="AP503" s="132"/>
      <c r="AZ503" s="132"/>
      <c r="BA503" s="132"/>
      <c r="BJ503" s="132"/>
      <c r="BT503" s="132"/>
      <c r="CD503" s="132"/>
      <c r="CN503" s="132"/>
      <c r="CX503" s="132"/>
      <c r="DH503" s="132"/>
      <c r="DR503" s="132"/>
      <c r="EB503" s="132"/>
      <c r="EL503" s="132"/>
      <c r="EV503" s="132"/>
      <c r="FF503" s="132"/>
      <c r="FP503" s="132"/>
      <c r="FZ503" s="132"/>
      <c r="GJ503" s="132"/>
      <c r="GT503" s="132"/>
      <c r="HD503" s="132"/>
      <c r="HN503" s="132"/>
      <c r="HX503" s="132"/>
      <c r="IH503" s="132"/>
    </row>
    <row xmlns:x14ac="http://schemas.microsoft.com/office/spreadsheetml/2009/9/ac" r="504" s="3" customFormat="true" x14ac:dyDescent="0.25">
      <c r="A504" s="401"/>
      <c r="B504" s="132"/>
      <c r="L504" s="132"/>
      <c r="V504" s="132"/>
      <c r="AF504" s="132"/>
      <c r="AP504" s="132"/>
      <c r="AZ504" s="132"/>
      <c r="BA504" s="132"/>
      <c r="BJ504" s="132"/>
      <c r="BT504" s="132"/>
      <c r="CD504" s="132"/>
      <c r="CN504" s="132"/>
      <c r="CX504" s="132"/>
      <c r="DH504" s="132"/>
      <c r="DR504" s="132"/>
      <c r="EB504" s="132"/>
      <c r="EL504" s="132"/>
      <c r="EV504" s="132"/>
      <c r="FF504" s="132"/>
      <c r="FP504" s="132"/>
      <c r="FZ504" s="132"/>
      <c r="GJ504" s="132"/>
      <c r="GT504" s="132"/>
      <c r="HD504" s="132"/>
      <c r="HN504" s="132"/>
      <c r="HX504" s="132"/>
      <c r="IH504" s="132"/>
    </row>
    <row xmlns:x14ac="http://schemas.microsoft.com/office/spreadsheetml/2009/9/ac" r="505" s="3" customFormat="true" x14ac:dyDescent="0.25">
      <c r="A505" s="401"/>
      <c r="B505" s="132"/>
      <c r="L505" s="132"/>
      <c r="V505" s="132"/>
      <c r="AF505" s="132"/>
      <c r="AP505" s="132"/>
      <c r="AZ505" s="132"/>
      <c r="BA505" s="132"/>
      <c r="BJ505" s="132"/>
      <c r="BT505" s="132"/>
      <c r="CD505" s="132"/>
      <c r="CN505" s="132"/>
      <c r="CX505" s="132"/>
      <c r="DH505" s="132"/>
      <c r="DR505" s="132"/>
      <c r="EB505" s="132"/>
      <c r="EL505" s="132"/>
      <c r="EV505" s="132"/>
      <c r="FF505" s="132"/>
      <c r="FP505" s="132"/>
      <c r="FZ505" s="132"/>
      <c r="GJ505" s="132"/>
      <c r="GT505" s="132"/>
      <c r="HD505" s="132"/>
      <c r="HN505" s="132"/>
      <c r="HX505" s="132"/>
      <c r="IH505" s="132"/>
    </row>
    <row xmlns:x14ac="http://schemas.microsoft.com/office/spreadsheetml/2009/9/ac" r="506" s="3" customFormat="true" x14ac:dyDescent="0.25">
      <c r="A506" s="401"/>
      <c r="B506" s="132"/>
      <c r="L506" s="132"/>
      <c r="V506" s="132"/>
      <c r="AF506" s="132"/>
      <c r="AP506" s="132"/>
      <c r="AZ506" s="132"/>
      <c r="BA506" s="132"/>
      <c r="BJ506" s="132"/>
      <c r="BT506" s="132"/>
      <c r="CD506" s="132"/>
      <c r="CN506" s="132"/>
      <c r="CX506" s="132"/>
      <c r="DH506" s="132"/>
      <c r="DR506" s="132"/>
      <c r="EB506" s="132"/>
      <c r="EL506" s="132"/>
      <c r="EV506" s="132"/>
      <c r="FF506" s="132"/>
      <c r="FP506" s="132"/>
      <c r="FZ506" s="132"/>
      <c r="GJ506" s="132"/>
      <c r="GT506" s="132"/>
      <c r="HD506" s="132"/>
      <c r="HN506" s="132"/>
      <c r="HX506" s="132"/>
      <c r="IH506" s="132"/>
    </row>
    <row xmlns:x14ac="http://schemas.microsoft.com/office/spreadsheetml/2009/9/ac" r="507" s="3" customFormat="true" x14ac:dyDescent="0.25">
      <c r="A507" s="401"/>
      <c r="B507" s="132"/>
      <c r="L507" s="132"/>
      <c r="V507" s="132"/>
      <c r="AF507" s="132"/>
      <c r="AP507" s="132"/>
      <c r="AZ507" s="132"/>
      <c r="BA507" s="132"/>
      <c r="BJ507" s="132"/>
      <c r="BT507" s="132"/>
      <c r="CD507" s="132"/>
      <c r="CN507" s="132"/>
      <c r="CX507" s="132"/>
      <c r="DH507" s="132"/>
      <c r="DR507" s="132"/>
      <c r="EB507" s="132"/>
      <c r="EL507" s="132"/>
      <c r="EV507" s="132"/>
      <c r="FF507" s="132"/>
      <c r="FP507" s="132"/>
      <c r="FZ507" s="132"/>
      <c r="GJ507" s="132"/>
      <c r="GT507" s="132"/>
      <c r="HD507" s="132"/>
      <c r="HN507" s="132"/>
      <c r="HX507" s="132"/>
      <c r="IH507" s="132"/>
    </row>
    <row xmlns:x14ac="http://schemas.microsoft.com/office/spreadsheetml/2009/9/ac" r="508" s="3" customFormat="true" x14ac:dyDescent="0.25">
      <c r="A508" s="401"/>
      <c r="B508" s="132"/>
      <c r="L508" s="132"/>
      <c r="V508" s="132"/>
      <c r="AF508" s="132"/>
      <c r="AP508" s="132"/>
      <c r="AZ508" s="132"/>
      <c r="BA508" s="132"/>
      <c r="BJ508" s="132"/>
      <c r="BT508" s="132"/>
      <c r="CD508" s="132"/>
      <c r="CN508" s="132"/>
      <c r="CX508" s="132"/>
      <c r="DH508" s="132"/>
      <c r="DR508" s="132"/>
      <c r="EB508" s="132"/>
      <c r="EL508" s="132"/>
      <c r="EV508" s="132"/>
      <c r="FF508" s="132"/>
      <c r="FP508" s="132"/>
      <c r="FZ508" s="132"/>
      <c r="GJ508" s="132"/>
      <c r="GT508" s="132"/>
      <c r="HD508" s="132"/>
      <c r="HN508" s="132"/>
      <c r="HX508" s="132"/>
      <c r="IH508" s="132"/>
    </row>
    <row xmlns:x14ac="http://schemas.microsoft.com/office/spreadsheetml/2009/9/ac" r="509" s="3" customFormat="true" x14ac:dyDescent="0.25">
      <c r="A509" s="401"/>
      <c r="B509" s="132"/>
      <c r="L509" s="132"/>
      <c r="V509" s="132"/>
      <c r="AF509" s="132"/>
      <c r="AP509" s="132"/>
      <c r="AZ509" s="132"/>
      <c r="BA509" s="132"/>
      <c r="BJ509" s="132"/>
      <c r="BT509" s="132"/>
      <c r="CD509" s="132"/>
      <c r="CN509" s="132"/>
      <c r="CX509" s="132"/>
      <c r="DH509" s="132"/>
      <c r="DR509" s="132"/>
      <c r="EB509" s="132"/>
      <c r="EL509" s="132"/>
      <c r="EV509" s="132"/>
      <c r="FF509" s="132"/>
      <c r="FP509" s="132"/>
      <c r="FZ509" s="132"/>
      <c r="GJ509" s="132"/>
      <c r="GT509" s="132"/>
      <c r="HD509" s="132"/>
      <c r="HN509" s="132"/>
      <c r="HX509" s="132"/>
      <c r="IH509" s="132"/>
    </row>
    <row xmlns:x14ac="http://schemas.microsoft.com/office/spreadsheetml/2009/9/ac" r="510" s="3" customFormat="true" x14ac:dyDescent="0.25">
      <c r="A510" s="401"/>
      <c r="B510" s="132"/>
      <c r="L510" s="132"/>
      <c r="V510" s="132"/>
      <c r="AF510" s="132"/>
      <c r="AP510" s="132"/>
      <c r="AZ510" s="132"/>
      <c r="BA510" s="132"/>
      <c r="BJ510" s="132"/>
      <c r="BT510" s="132"/>
      <c r="CD510" s="132"/>
      <c r="CN510" s="132"/>
      <c r="CX510" s="132"/>
      <c r="DH510" s="132"/>
      <c r="DR510" s="132"/>
      <c r="EB510" s="132"/>
      <c r="EL510" s="132"/>
      <c r="EV510" s="132"/>
      <c r="FF510" s="132"/>
      <c r="FP510" s="132"/>
      <c r="FZ510" s="132"/>
      <c r="GJ510" s="132"/>
      <c r="GT510" s="132"/>
      <c r="HD510" s="132"/>
      <c r="HN510" s="132"/>
      <c r="HX510" s="132"/>
      <c r="IH510" s="132"/>
    </row>
    <row xmlns:x14ac="http://schemas.microsoft.com/office/spreadsheetml/2009/9/ac" r="511" s="3" customFormat="true" x14ac:dyDescent="0.25">
      <c r="A511" s="401"/>
      <c r="B511" s="132"/>
      <c r="L511" s="132"/>
      <c r="V511" s="132"/>
      <c r="AF511" s="132"/>
      <c r="AP511" s="132"/>
      <c r="AZ511" s="132"/>
      <c r="BA511" s="132"/>
      <c r="BJ511" s="132"/>
      <c r="BT511" s="132"/>
      <c r="CD511" s="132"/>
      <c r="CN511" s="132"/>
      <c r="CX511" s="132"/>
      <c r="DH511" s="132"/>
      <c r="DR511" s="132"/>
      <c r="EB511" s="132"/>
      <c r="EL511" s="132"/>
      <c r="EV511" s="132"/>
      <c r="FF511" s="132"/>
      <c r="FP511" s="132"/>
      <c r="FZ511" s="132"/>
      <c r="GJ511" s="132"/>
      <c r="GT511" s="132"/>
      <c r="HD511" s="132"/>
      <c r="HN511" s="132"/>
      <c r="HX511" s="132"/>
      <c r="IH511" s="132"/>
    </row>
    <row xmlns:x14ac="http://schemas.microsoft.com/office/spreadsheetml/2009/9/ac" r="512" s="3" customFormat="true" x14ac:dyDescent="0.25">
      <c r="A512" s="401"/>
      <c r="B512" s="132"/>
      <c r="L512" s="132"/>
      <c r="V512" s="132"/>
      <c r="AF512" s="132"/>
      <c r="AP512" s="132"/>
      <c r="AZ512" s="132"/>
      <c r="BA512" s="132"/>
      <c r="BJ512" s="132"/>
      <c r="BT512" s="132"/>
      <c r="CD512" s="132"/>
      <c r="CN512" s="132"/>
      <c r="CX512" s="132"/>
      <c r="DH512" s="132"/>
      <c r="DR512" s="132"/>
      <c r="EB512" s="132"/>
      <c r="EL512" s="132"/>
      <c r="EV512" s="132"/>
      <c r="FF512" s="132"/>
      <c r="FP512" s="132"/>
      <c r="FZ512" s="132"/>
      <c r="GJ512" s="132"/>
      <c r="GT512" s="132"/>
      <c r="HD512" s="132"/>
      <c r="HN512" s="132"/>
      <c r="HX512" s="132"/>
      <c r="IH512" s="132"/>
    </row>
    <row xmlns:x14ac="http://schemas.microsoft.com/office/spreadsheetml/2009/9/ac" r="513" s="3" customFormat="true" x14ac:dyDescent="0.25">
      <c r="A513" s="401"/>
      <c r="B513" s="132"/>
      <c r="L513" s="132"/>
      <c r="V513" s="132"/>
      <c r="AF513" s="132"/>
      <c r="AP513" s="132"/>
      <c r="AZ513" s="132"/>
      <c r="BA513" s="132"/>
      <c r="BJ513" s="132"/>
      <c r="BT513" s="132"/>
      <c r="CD513" s="132"/>
      <c r="CN513" s="132"/>
      <c r="CX513" s="132"/>
      <c r="DH513" s="132"/>
      <c r="DR513" s="132"/>
      <c r="EB513" s="132"/>
      <c r="EL513" s="132"/>
      <c r="EV513" s="132"/>
      <c r="FF513" s="132"/>
      <c r="FP513" s="132"/>
      <c r="FZ513" s="132"/>
      <c r="GJ513" s="132"/>
      <c r="GT513" s="132"/>
      <c r="HD513" s="132"/>
      <c r="HN513" s="132"/>
      <c r="HX513" s="132"/>
      <c r="IH513" s="132"/>
    </row>
    <row xmlns:x14ac="http://schemas.microsoft.com/office/spreadsheetml/2009/9/ac" r="514" s="3" customFormat="true" x14ac:dyDescent="0.25">
      <c r="A514" s="401"/>
      <c r="B514" s="132"/>
      <c r="L514" s="132"/>
      <c r="V514" s="132"/>
      <c r="AF514" s="132"/>
      <c r="AP514" s="132"/>
      <c r="AZ514" s="132"/>
      <c r="BA514" s="132"/>
      <c r="BJ514" s="132"/>
      <c r="BT514" s="132"/>
      <c r="CD514" s="132"/>
      <c r="CN514" s="132"/>
      <c r="CX514" s="132"/>
      <c r="DH514" s="132"/>
      <c r="DR514" s="132"/>
      <c r="EB514" s="132"/>
      <c r="EL514" s="132"/>
      <c r="EV514" s="132"/>
      <c r="FF514" s="132"/>
      <c r="FP514" s="132"/>
      <c r="FZ514" s="132"/>
      <c r="GJ514" s="132"/>
      <c r="GT514" s="132"/>
      <c r="HD514" s="132"/>
      <c r="HN514" s="132"/>
      <c r="HX514" s="132"/>
      <c r="IH514" s="132"/>
    </row>
    <row xmlns:x14ac="http://schemas.microsoft.com/office/spreadsheetml/2009/9/ac" r="515" s="3" customFormat="true" x14ac:dyDescent="0.25">
      <c r="A515" s="401"/>
      <c r="B515" s="132"/>
      <c r="L515" s="132"/>
      <c r="V515" s="132"/>
      <c r="AF515" s="132"/>
      <c r="AP515" s="132"/>
      <c r="AZ515" s="132"/>
      <c r="BA515" s="132"/>
      <c r="BJ515" s="132"/>
      <c r="BT515" s="132"/>
      <c r="CD515" s="132"/>
      <c r="CN515" s="132"/>
      <c r="CX515" s="132"/>
      <c r="DH515" s="132"/>
      <c r="DR515" s="132"/>
      <c r="EB515" s="132"/>
      <c r="EL515" s="132"/>
      <c r="EV515" s="132"/>
      <c r="FF515" s="132"/>
      <c r="FP515" s="132"/>
      <c r="FZ515" s="132"/>
      <c r="GJ515" s="132"/>
      <c r="GT515" s="132"/>
      <c r="HD515" s="132"/>
      <c r="HN515" s="132"/>
      <c r="HX515" s="132"/>
      <c r="IH515" s="132"/>
    </row>
    <row xmlns:x14ac="http://schemas.microsoft.com/office/spreadsheetml/2009/9/ac" r="516" s="3" customFormat="true" x14ac:dyDescent="0.25">
      <c r="A516" s="401"/>
      <c r="B516" s="132"/>
      <c r="L516" s="132"/>
      <c r="V516" s="132"/>
      <c r="AF516" s="132"/>
      <c r="AP516" s="132"/>
      <c r="AZ516" s="132"/>
      <c r="BA516" s="132"/>
      <c r="BJ516" s="132"/>
      <c r="BT516" s="132"/>
      <c r="CD516" s="132"/>
      <c r="CN516" s="132"/>
      <c r="CX516" s="132"/>
      <c r="DH516" s="132"/>
      <c r="DR516" s="132"/>
      <c r="EB516" s="132"/>
      <c r="EL516" s="132"/>
      <c r="EV516" s="132"/>
      <c r="FF516" s="132"/>
      <c r="FP516" s="132"/>
      <c r="FZ516" s="132"/>
      <c r="GJ516" s="132"/>
      <c r="GT516" s="132"/>
      <c r="HD516" s="132"/>
      <c r="HN516" s="132"/>
      <c r="HX516" s="132"/>
      <c r="IH516" s="132"/>
    </row>
    <row xmlns:x14ac="http://schemas.microsoft.com/office/spreadsheetml/2009/9/ac" r="517" s="3" customFormat="true" x14ac:dyDescent="0.25">
      <c r="A517" s="401"/>
      <c r="B517" s="132"/>
      <c r="L517" s="132"/>
      <c r="V517" s="132"/>
      <c r="AF517" s="132"/>
      <c r="AP517" s="132"/>
      <c r="AZ517" s="132"/>
      <c r="BA517" s="132"/>
      <c r="BJ517" s="132"/>
      <c r="BT517" s="132"/>
      <c r="CD517" s="132"/>
      <c r="CN517" s="132"/>
      <c r="CX517" s="132"/>
      <c r="DH517" s="132"/>
      <c r="DR517" s="132"/>
      <c r="EB517" s="132"/>
      <c r="EL517" s="132"/>
      <c r="EV517" s="132"/>
      <c r="FF517" s="132"/>
      <c r="FP517" s="132"/>
      <c r="FZ517" s="132"/>
      <c r="GJ517" s="132"/>
      <c r="GT517" s="132"/>
      <c r="HD517" s="132"/>
      <c r="HN517" s="132"/>
      <c r="HX517" s="132"/>
      <c r="IH517" s="132"/>
    </row>
    <row xmlns:x14ac="http://schemas.microsoft.com/office/spreadsheetml/2009/9/ac" r="518" s="3" customFormat="true" x14ac:dyDescent="0.25">
      <c r="A518" s="401"/>
      <c r="B518" s="132"/>
      <c r="L518" s="132"/>
      <c r="V518" s="132"/>
      <c r="AF518" s="132"/>
      <c r="AP518" s="132"/>
      <c r="AZ518" s="132"/>
      <c r="BA518" s="132"/>
      <c r="BJ518" s="132"/>
      <c r="BT518" s="132"/>
      <c r="CD518" s="132"/>
      <c r="CN518" s="132"/>
      <c r="CX518" s="132"/>
      <c r="DH518" s="132"/>
      <c r="DR518" s="132"/>
      <c r="EB518" s="132"/>
      <c r="EL518" s="132"/>
      <c r="EV518" s="132"/>
      <c r="FF518" s="132"/>
      <c r="FP518" s="132"/>
      <c r="FZ518" s="132"/>
      <c r="GJ518" s="132"/>
      <c r="GT518" s="132"/>
      <c r="HD518" s="132"/>
      <c r="HN518" s="132"/>
      <c r="HX518" s="132"/>
      <c r="IH518" s="132"/>
    </row>
    <row xmlns:x14ac="http://schemas.microsoft.com/office/spreadsheetml/2009/9/ac" r="519" s="3" customFormat="true" x14ac:dyDescent="0.25">
      <c r="A519" s="401"/>
      <c r="B519" s="132"/>
      <c r="L519" s="132"/>
      <c r="V519" s="132"/>
      <c r="AF519" s="132"/>
      <c r="AP519" s="132"/>
      <c r="AZ519" s="132"/>
      <c r="BA519" s="132"/>
      <c r="BJ519" s="132"/>
      <c r="BT519" s="132"/>
      <c r="CD519" s="132"/>
      <c r="CN519" s="132"/>
      <c r="CX519" s="132"/>
      <c r="DH519" s="132"/>
      <c r="DR519" s="132"/>
      <c r="EB519" s="132"/>
      <c r="EL519" s="132"/>
      <c r="EV519" s="132"/>
      <c r="FF519" s="132"/>
      <c r="FP519" s="132"/>
      <c r="FZ519" s="132"/>
      <c r="GJ519" s="132"/>
      <c r="GT519" s="132"/>
      <c r="HD519" s="132"/>
      <c r="HN519" s="132"/>
      <c r="HX519" s="132"/>
      <c r="IH519" s="132"/>
    </row>
    <row xmlns:x14ac="http://schemas.microsoft.com/office/spreadsheetml/2009/9/ac" r="520" s="3" customFormat="true" x14ac:dyDescent="0.25">
      <c r="A520" s="401"/>
      <c r="B520" s="132"/>
      <c r="L520" s="132"/>
      <c r="V520" s="132"/>
      <c r="AF520" s="132"/>
      <c r="AP520" s="132"/>
      <c r="AZ520" s="132"/>
      <c r="BA520" s="132"/>
      <c r="BJ520" s="132"/>
      <c r="BT520" s="132"/>
      <c r="CD520" s="132"/>
      <c r="CN520" s="132"/>
      <c r="CX520" s="132"/>
      <c r="DH520" s="132"/>
      <c r="DR520" s="132"/>
      <c r="EB520" s="132"/>
      <c r="EL520" s="132"/>
      <c r="EV520" s="132"/>
      <c r="FF520" s="132"/>
      <c r="FP520" s="132"/>
      <c r="FZ520" s="132"/>
      <c r="GJ520" s="132"/>
      <c r="GT520" s="132"/>
      <c r="HD520" s="132"/>
      <c r="HN520" s="132"/>
      <c r="HX520" s="132"/>
      <c r="IH520" s="132"/>
    </row>
    <row xmlns:x14ac="http://schemas.microsoft.com/office/spreadsheetml/2009/9/ac" r="521" s="3" customFormat="true" x14ac:dyDescent="0.25">
      <c r="A521" s="401"/>
      <c r="B521" s="132"/>
      <c r="L521" s="132"/>
      <c r="V521" s="132"/>
      <c r="AF521" s="132"/>
      <c r="AP521" s="132"/>
      <c r="AZ521" s="132"/>
      <c r="BA521" s="132"/>
      <c r="BJ521" s="132"/>
      <c r="BT521" s="132"/>
      <c r="CD521" s="132"/>
      <c r="CN521" s="132"/>
      <c r="CX521" s="132"/>
      <c r="DH521" s="132"/>
      <c r="DR521" s="132"/>
      <c r="EB521" s="132"/>
      <c r="EL521" s="132"/>
      <c r="EV521" s="132"/>
      <c r="FF521" s="132"/>
      <c r="FP521" s="132"/>
      <c r="FZ521" s="132"/>
      <c r="GJ521" s="132"/>
      <c r="GT521" s="132"/>
      <c r="HD521" s="132"/>
      <c r="HN521" s="132"/>
      <c r="HX521" s="132"/>
      <c r="IH521" s="132"/>
    </row>
    <row xmlns:x14ac="http://schemas.microsoft.com/office/spreadsheetml/2009/9/ac" r="522" s="3" customFormat="true" x14ac:dyDescent="0.25">
      <c r="A522" s="401"/>
      <c r="B522" s="132"/>
      <c r="L522" s="132"/>
      <c r="V522" s="132"/>
      <c r="AF522" s="132"/>
      <c r="AP522" s="132"/>
      <c r="AZ522" s="132"/>
      <c r="BA522" s="132"/>
      <c r="BJ522" s="132"/>
      <c r="BT522" s="132"/>
      <c r="CD522" s="132"/>
      <c r="CN522" s="132"/>
      <c r="CX522" s="132"/>
      <c r="DH522" s="132"/>
      <c r="DR522" s="132"/>
      <c r="EB522" s="132"/>
      <c r="EL522" s="132"/>
      <c r="EV522" s="132"/>
      <c r="FF522" s="132"/>
      <c r="FP522" s="132"/>
      <c r="FZ522" s="132"/>
      <c r="GJ522" s="132"/>
      <c r="GT522" s="132"/>
      <c r="HD522" s="132"/>
      <c r="HN522" s="132"/>
      <c r="HX522" s="132"/>
      <c r="IH522" s="132"/>
    </row>
    <row xmlns:x14ac="http://schemas.microsoft.com/office/spreadsheetml/2009/9/ac" r="523" s="3" customFormat="true" x14ac:dyDescent="0.25">
      <c r="A523" s="401"/>
      <c r="B523" s="132"/>
      <c r="L523" s="132"/>
      <c r="V523" s="132"/>
      <c r="AF523" s="132"/>
      <c r="AP523" s="132"/>
      <c r="AZ523" s="132"/>
      <c r="BA523" s="132"/>
      <c r="BJ523" s="132"/>
      <c r="BT523" s="132"/>
      <c r="CD523" s="132"/>
      <c r="CN523" s="132"/>
      <c r="CX523" s="132"/>
      <c r="DH523" s="132"/>
      <c r="DR523" s="132"/>
      <c r="EB523" s="132"/>
      <c r="EL523" s="132"/>
      <c r="EV523" s="132"/>
      <c r="FF523" s="132"/>
      <c r="FP523" s="132"/>
      <c r="FZ523" s="132"/>
      <c r="GJ523" s="132"/>
      <c r="GT523" s="132"/>
      <c r="HD523" s="132"/>
      <c r="HN523" s="132"/>
      <c r="HX523" s="132"/>
      <c r="IH523" s="132"/>
    </row>
    <row xmlns:x14ac="http://schemas.microsoft.com/office/spreadsheetml/2009/9/ac" r="524" s="3" customFormat="true" x14ac:dyDescent="0.25">
      <c r="A524" s="401"/>
      <c r="B524" s="132"/>
      <c r="L524" s="132"/>
      <c r="V524" s="132"/>
      <c r="AF524" s="132"/>
      <c r="AP524" s="132"/>
      <c r="AZ524" s="132"/>
      <c r="BA524" s="132"/>
      <c r="BJ524" s="132"/>
      <c r="BT524" s="132"/>
      <c r="CD524" s="132"/>
      <c r="CN524" s="132"/>
      <c r="CX524" s="132"/>
      <c r="DH524" s="132"/>
      <c r="DR524" s="132"/>
      <c r="EB524" s="132"/>
      <c r="EL524" s="132"/>
      <c r="EV524" s="132"/>
      <c r="FF524" s="132"/>
      <c r="FP524" s="132"/>
      <c r="FZ524" s="132"/>
      <c r="GJ524" s="132"/>
      <c r="GT524" s="132"/>
      <c r="HD524" s="132"/>
      <c r="HN524" s="132"/>
      <c r="HX524" s="132"/>
      <c r="IH524" s="132"/>
    </row>
    <row xmlns:x14ac="http://schemas.microsoft.com/office/spreadsheetml/2009/9/ac" r="525" s="3" customFormat="true" x14ac:dyDescent="0.25">
      <c r="A525" s="401"/>
      <c r="B525" s="132"/>
      <c r="L525" s="132"/>
      <c r="V525" s="132"/>
      <c r="AF525" s="132"/>
      <c r="AP525" s="132"/>
      <c r="AZ525" s="132"/>
      <c r="BA525" s="132"/>
      <c r="BJ525" s="132"/>
      <c r="BT525" s="132"/>
      <c r="CD525" s="132"/>
      <c r="CN525" s="132"/>
      <c r="CX525" s="132"/>
      <c r="DH525" s="132"/>
      <c r="DR525" s="132"/>
      <c r="EB525" s="132"/>
      <c r="EL525" s="132"/>
      <c r="EV525" s="132"/>
      <c r="FF525" s="132"/>
      <c r="FP525" s="132"/>
      <c r="FZ525" s="132"/>
      <c r="GJ525" s="132"/>
      <c r="GT525" s="132"/>
      <c r="HD525" s="132"/>
      <c r="HN525" s="132"/>
      <c r="HX525" s="132"/>
      <c r="IH525" s="132"/>
    </row>
    <row xmlns:x14ac="http://schemas.microsoft.com/office/spreadsheetml/2009/9/ac" r="526" s="3" customFormat="true" x14ac:dyDescent="0.25">
      <c r="A526" s="401"/>
      <c r="B526" s="132"/>
      <c r="L526" s="132"/>
      <c r="V526" s="132"/>
      <c r="AF526" s="132"/>
      <c r="AP526" s="132"/>
      <c r="AZ526" s="132"/>
      <c r="BA526" s="132"/>
      <c r="BJ526" s="132"/>
      <c r="BT526" s="132"/>
      <c r="CD526" s="132"/>
      <c r="CN526" s="132"/>
      <c r="CX526" s="132"/>
      <c r="DH526" s="132"/>
      <c r="DR526" s="132"/>
      <c r="EB526" s="132"/>
      <c r="EL526" s="132"/>
      <c r="EV526" s="132"/>
      <c r="FF526" s="132"/>
      <c r="FP526" s="132"/>
      <c r="FZ526" s="132"/>
      <c r="GJ526" s="132"/>
      <c r="GT526" s="132"/>
      <c r="HD526" s="132"/>
      <c r="HN526" s="132"/>
      <c r="HX526" s="132"/>
      <c r="IH526" s="132"/>
    </row>
    <row xmlns:x14ac="http://schemas.microsoft.com/office/spreadsheetml/2009/9/ac" r="527" s="3" customFormat="true" x14ac:dyDescent="0.25">
      <c r="A527" s="401"/>
      <c r="B527" s="132"/>
      <c r="L527" s="132"/>
      <c r="V527" s="132"/>
      <c r="AF527" s="132"/>
      <c r="AP527" s="132"/>
      <c r="AZ527" s="132"/>
      <c r="BA527" s="132"/>
      <c r="BJ527" s="132"/>
      <c r="BT527" s="132"/>
      <c r="CD527" s="132"/>
      <c r="CN527" s="132"/>
      <c r="CX527" s="132"/>
      <c r="DH527" s="132"/>
      <c r="DR527" s="132"/>
      <c r="EB527" s="132"/>
      <c r="EL527" s="132"/>
      <c r="EV527" s="132"/>
      <c r="FF527" s="132"/>
      <c r="FP527" s="132"/>
      <c r="FZ527" s="132"/>
      <c r="GJ527" s="132"/>
      <c r="GT527" s="132"/>
      <c r="HD527" s="132"/>
      <c r="HN527" s="132"/>
      <c r="HX527" s="132"/>
      <c r="IH527" s="132"/>
    </row>
    <row xmlns:x14ac="http://schemas.microsoft.com/office/spreadsheetml/2009/9/ac" r="528" s="3" customFormat="true" x14ac:dyDescent="0.25">
      <c r="A528" s="401"/>
      <c r="B528" s="132"/>
      <c r="L528" s="132"/>
      <c r="V528" s="132"/>
      <c r="AF528" s="132"/>
      <c r="AP528" s="132"/>
      <c r="AZ528" s="132"/>
      <c r="BA528" s="132"/>
      <c r="BJ528" s="132"/>
      <c r="BT528" s="132"/>
      <c r="CD528" s="132"/>
      <c r="CN528" s="132"/>
      <c r="CX528" s="132"/>
      <c r="DH528" s="132"/>
      <c r="DR528" s="132"/>
      <c r="EB528" s="132"/>
      <c r="EL528" s="132"/>
      <c r="EV528" s="132"/>
      <c r="FF528" s="132"/>
      <c r="FP528" s="132"/>
      <c r="FZ528" s="132"/>
      <c r="GJ528" s="132"/>
      <c r="GT528" s="132"/>
      <c r="HD528" s="132"/>
      <c r="HN528" s="132"/>
      <c r="HX528" s="132"/>
      <c r="IH528" s="132"/>
    </row>
    <row xmlns:x14ac="http://schemas.microsoft.com/office/spreadsheetml/2009/9/ac" r="529" s="3" customFormat="true" x14ac:dyDescent="0.25">
      <c r="A529" s="401"/>
      <c r="B529" s="132"/>
      <c r="L529" s="132"/>
      <c r="V529" s="132"/>
      <c r="AF529" s="132"/>
      <c r="AP529" s="132"/>
      <c r="AZ529" s="132"/>
      <c r="BA529" s="132"/>
      <c r="BJ529" s="132"/>
      <c r="BT529" s="132"/>
      <c r="CD529" s="132"/>
      <c r="CN529" s="132"/>
      <c r="CX529" s="132"/>
      <c r="DH529" s="132"/>
      <c r="DR529" s="132"/>
      <c r="EB529" s="132"/>
      <c r="EL529" s="132"/>
      <c r="EV529" s="132"/>
      <c r="FF529" s="132"/>
      <c r="FP529" s="132"/>
      <c r="FZ529" s="132"/>
      <c r="GJ529" s="132"/>
      <c r="GT529" s="132"/>
      <c r="HD529" s="132"/>
      <c r="HN529" s="132"/>
      <c r="HX529" s="132"/>
      <c r="IH529" s="132"/>
    </row>
    <row xmlns:x14ac="http://schemas.microsoft.com/office/spreadsheetml/2009/9/ac" r="530" s="3" customFormat="true" x14ac:dyDescent="0.25">
      <c r="A530" s="401"/>
      <c r="B530" s="132"/>
      <c r="L530" s="132"/>
      <c r="V530" s="132"/>
      <c r="AF530" s="132"/>
      <c r="AP530" s="132"/>
      <c r="AZ530" s="132"/>
      <c r="BA530" s="132"/>
      <c r="BJ530" s="132"/>
      <c r="BT530" s="132"/>
      <c r="CD530" s="132"/>
      <c r="CN530" s="132"/>
      <c r="CX530" s="132"/>
      <c r="DH530" s="132"/>
      <c r="DR530" s="132"/>
      <c r="EB530" s="132"/>
      <c r="EL530" s="132"/>
      <c r="EV530" s="132"/>
      <c r="FF530" s="132"/>
      <c r="FP530" s="132"/>
      <c r="FZ530" s="132"/>
      <c r="GJ530" s="132"/>
      <c r="GT530" s="132"/>
      <c r="HD530" s="132"/>
      <c r="HN530" s="132"/>
      <c r="HX530" s="132"/>
      <c r="IH530" s="132"/>
    </row>
    <row xmlns:x14ac="http://schemas.microsoft.com/office/spreadsheetml/2009/9/ac" r="531" s="3" customFormat="true" x14ac:dyDescent="0.25">
      <c r="A531" s="401"/>
      <c r="B531" s="132"/>
      <c r="L531" s="132"/>
      <c r="V531" s="132"/>
      <c r="AF531" s="132"/>
      <c r="AP531" s="132"/>
      <c r="AZ531" s="132"/>
      <c r="BA531" s="132"/>
      <c r="BJ531" s="132"/>
      <c r="BT531" s="132"/>
      <c r="CD531" s="132"/>
      <c r="CN531" s="132"/>
      <c r="CX531" s="132"/>
      <c r="DH531" s="132"/>
      <c r="DR531" s="132"/>
      <c r="EB531" s="132"/>
      <c r="EL531" s="132"/>
      <c r="EV531" s="132"/>
      <c r="FF531" s="132"/>
      <c r="FP531" s="132"/>
      <c r="FZ531" s="132"/>
      <c r="GJ531" s="132"/>
      <c r="GT531" s="132"/>
      <c r="HD531" s="132"/>
      <c r="HN531" s="132"/>
      <c r="HX531" s="132"/>
      <c r="IH531" s="132"/>
    </row>
    <row xmlns:x14ac="http://schemas.microsoft.com/office/spreadsheetml/2009/9/ac" r="532" s="3" customFormat="true" x14ac:dyDescent="0.25">
      <c r="A532" s="401"/>
      <c r="B532" s="132"/>
      <c r="L532" s="132"/>
      <c r="V532" s="132"/>
      <c r="AF532" s="132"/>
      <c r="AP532" s="132"/>
      <c r="AZ532" s="132"/>
      <c r="BA532" s="132"/>
      <c r="BJ532" s="132"/>
      <c r="BT532" s="132"/>
      <c r="CD532" s="132"/>
      <c r="CN532" s="132"/>
      <c r="CX532" s="132"/>
      <c r="DH532" s="132"/>
      <c r="DR532" s="132"/>
      <c r="EB532" s="132"/>
      <c r="EL532" s="132"/>
      <c r="EV532" s="132"/>
      <c r="FF532" s="132"/>
      <c r="FP532" s="132"/>
      <c r="FZ532" s="132"/>
      <c r="GJ532" s="132"/>
      <c r="GT532" s="132"/>
      <c r="HD532" s="132"/>
      <c r="HN532" s="132"/>
      <c r="HX532" s="132"/>
      <c r="IH532" s="132"/>
    </row>
    <row xmlns:x14ac="http://schemas.microsoft.com/office/spreadsheetml/2009/9/ac" r="533" s="3" customFormat="true" x14ac:dyDescent="0.25">
      <c r="A533" s="401"/>
      <c r="B533" s="132"/>
      <c r="L533" s="132"/>
      <c r="V533" s="132"/>
      <c r="AF533" s="132"/>
      <c r="AP533" s="132"/>
      <c r="AZ533" s="132"/>
      <c r="BA533" s="132"/>
      <c r="BJ533" s="132"/>
      <c r="BT533" s="132"/>
      <c r="CD533" s="132"/>
      <c r="CN533" s="132"/>
      <c r="CX533" s="132"/>
      <c r="DH533" s="132"/>
      <c r="DR533" s="132"/>
      <c r="EB533" s="132"/>
      <c r="EL533" s="132"/>
      <c r="EV533" s="132"/>
      <c r="FF533" s="132"/>
      <c r="FP533" s="132"/>
      <c r="FZ533" s="132"/>
      <c r="GJ533" s="132"/>
      <c r="GT533" s="132"/>
      <c r="HD533" s="132"/>
      <c r="HN533" s="132"/>
      <c r="HX533" s="132"/>
      <c r="IH533" s="132"/>
    </row>
    <row xmlns:x14ac="http://schemas.microsoft.com/office/spreadsheetml/2009/9/ac" r="534" s="3" customFormat="true" x14ac:dyDescent="0.25">
      <c r="A534" s="401"/>
      <c r="B534" s="132"/>
      <c r="L534" s="132"/>
      <c r="V534" s="132"/>
      <c r="AF534" s="132"/>
      <c r="AP534" s="132"/>
      <c r="AZ534" s="132"/>
      <c r="BA534" s="132"/>
      <c r="BJ534" s="132"/>
      <c r="BT534" s="132"/>
      <c r="CD534" s="132"/>
      <c r="CN534" s="132"/>
      <c r="CX534" s="132"/>
      <c r="DH534" s="132"/>
      <c r="DR534" s="132"/>
      <c r="EB534" s="132"/>
      <c r="EL534" s="132"/>
      <c r="EV534" s="132"/>
      <c r="FF534" s="132"/>
      <c r="FP534" s="132"/>
      <c r="FZ534" s="132"/>
      <c r="GJ534" s="132"/>
      <c r="GT534" s="132"/>
      <c r="HD534" s="132"/>
      <c r="HN534" s="132"/>
      <c r="HX534" s="132"/>
      <c r="IH534" s="132"/>
    </row>
    <row xmlns:x14ac="http://schemas.microsoft.com/office/spreadsheetml/2009/9/ac" r="535" s="3" customFormat="true" x14ac:dyDescent="0.25">
      <c r="A535" s="401"/>
      <c r="B535" s="132"/>
      <c r="L535" s="132"/>
      <c r="V535" s="132"/>
      <c r="AF535" s="132"/>
      <c r="AP535" s="132"/>
      <c r="AZ535" s="132"/>
      <c r="BA535" s="132"/>
      <c r="BJ535" s="132"/>
      <c r="BT535" s="132"/>
      <c r="CD535" s="132"/>
      <c r="CN535" s="132"/>
      <c r="CX535" s="132"/>
      <c r="DH535" s="132"/>
      <c r="DR535" s="132"/>
      <c r="EB535" s="132"/>
      <c r="EL535" s="132"/>
      <c r="EV535" s="132"/>
      <c r="FF535" s="132"/>
      <c r="FP535" s="132"/>
      <c r="FZ535" s="132"/>
      <c r="GJ535" s="132"/>
      <c r="GT535" s="132"/>
      <c r="HD535" s="132"/>
      <c r="HN535" s="132"/>
      <c r="HX535" s="132"/>
      <c r="IH535" s="132"/>
    </row>
    <row xmlns:x14ac="http://schemas.microsoft.com/office/spreadsheetml/2009/9/ac" r="536" s="3" customFormat="true" x14ac:dyDescent="0.25">
      <c r="A536" s="401"/>
      <c r="B536" s="132"/>
      <c r="L536" s="132"/>
      <c r="V536" s="132"/>
      <c r="AF536" s="132"/>
      <c r="AP536" s="132"/>
      <c r="AZ536" s="132"/>
      <c r="BA536" s="132"/>
      <c r="BJ536" s="132"/>
      <c r="BT536" s="132"/>
      <c r="CD536" s="132"/>
      <c r="CN536" s="132"/>
      <c r="CX536" s="132"/>
      <c r="DH536" s="132"/>
      <c r="DR536" s="132"/>
      <c r="EB536" s="132"/>
      <c r="EL536" s="132"/>
      <c r="EV536" s="132"/>
      <c r="FF536" s="132"/>
      <c r="FP536" s="132"/>
      <c r="FZ536" s="132"/>
      <c r="GJ536" s="132"/>
      <c r="GT536" s="132"/>
      <c r="HD536" s="132"/>
      <c r="HN536" s="132"/>
      <c r="HX536" s="132"/>
      <c r="IH536" s="132"/>
    </row>
    <row xmlns:x14ac="http://schemas.microsoft.com/office/spreadsheetml/2009/9/ac" r="537" s="3" customFormat="true" x14ac:dyDescent="0.25">
      <c r="A537" s="401"/>
      <c r="B537" s="132"/>
      <c r="L537" s="132"/>
      <c r="V537" s="132"/>
      <c r="AF537" s="132"/>
      <c r="AP537" s="132"/>
      <c r="AZ537" s="132"/>
      <c r="BA537" s="132"/>
      <c r="BJ537" s="132"/>
      <c r="BT537" s="132"/>
      <c r="CD537" s="132"/>
      <c r="CN537" s="132"/>
      <c r="CX537" s="132"/>
      <c r="DH537" s="132"/>
      <c r="DR537" s="132"/>
      <c r="EB537" s="132"/>
      <c r="EL537" s="132"/>
      <c r="EV537" s="132"/>
      <c r="FF537" s="132"/>
      <c r="FP537" s="132"/>
      <c r="FZ537" s="132"/>
      <c r="GJ537" s="132"/>
      <c r="GT537" s="132"/>
      <c r="HD537" s="132"/>
      <c r="HN537" s="132"/>
      <c r="HX537" s="132"/>
      <c r="IH537" s="132"/>
    </row>
    <row xmlns:x14ac="http://schemas.microsoft.com/office/spreadsheetml/2009/9/ac" r="538" s="3" customFormat="true" x14ac:dyDescent="0.25">
      <c r="A538" s="401"/>
      <c r="B538" s="132"/>
      <c r="L538" s="132"/>
      <c r="V538" s="132"/>
      <c r="AF538" s="132"/>
      <c r="AP538" s="132"/>
      <c r="AZ538" s="132"/>
      <c r="BA538" s="132"/>
      <c r="BJ538" s="132"/>
      <c r="BT538" s="132"/>
      <c r="CD538" s="132"/>
      <c r="CN538" s="132"/>
      <c r="CX538" s="132"/>
      <c r="DH538" s="132"/>
      <c r="DR538" s="132"/>
      <c r="EB538" s="132"/>
      <c r="EL538" s="132"/>
      <c r="EV538" s="132"/>
      <c r="FF538" s="132"/>
      <c r="FP538" s="132"/>
      <c r="FZ538" s="132"/>
      <c r="GJ538" s="132"/>
      <c r="GT538" s="132"/>
      <c r="HD538" s="132"/>
      <c r="HN538" s="132"/>
      <c r="HX538" s="132"/>
      <c r="IH538" s="132"/>
    </row>
    <row xmlns:x14ac="http://schemas.microsoft.com/office/spreadsheetml/2009/9/ac" r="539" s="3" customFormat="true" x14ac:dyDescent="0.25">
      <c r="A539" s="401"/>
      <c r="B539" s="132"/>
      <c r="L539" s="132"/>
      <c r="V539" s="132"/>
      <c r="AF539" s="132"/>
      <c r="AP539" s="132"/>
      <c r="AZ539" s="132"/>
      <c r="BA539" s="132"/>
      <c r="BJ539" s="132"/>
      <c r="BT539" s="132"/>
      <c r="CD539" s="132"/>
      <c r="CN539" s="132"/>
      <c r="CX539" s="132"/>
      <c r="DH539" s="132"/>
      <c r="DR539" s="132"/>
      <c r="EB539" s="132"/>
      <c r="EL539" s="132"/>
      <c r="EV539" s="132"/>
      <c r="FF539" s="132"/>
      <c r="FP539" s="132"/>
      <c r="FZ539" s="132"/>
      <c r="GJ539" s="132"/>
      <c r="GT539" s="132"/>
      <c r="HD539" s="132"/>
      <c r="HN539" s="132"/>
      <c r="HX539" s="132"/>
      <c r="IH539" s="132"/>
    </row>
    <row xmlns:x14ac="http://schemas.microsoft.com/office/spreadsheetml/2009/9/ac" r="540" s="3" customFormat="true" x14ac:dyDescent="0.25">
      <c r="A540" s="401"/>
      <c r="B540" s="132"/>
      <c r="L540" s="132"/>
      <c r="V540" s="132"/>
      <c r="AF540" s="132"/>
      <c r="AP540" s="132"/>
      <c r="AZ540" s="132"/>
      <c r="BA540" s="132"/>
      <c r="BJ540" s="132"/>
      <c r="BT540" s="132"/>
      <c r="CD540" s="132"/>
      <c r="CN540" s="132"/>
      <c r="CX540" s="132"/>
      <c r="DH540" s="132"/>
      <c r="DR540" s="132"/>
      <c r="EB540" s="132"/>
      <c r="EL540" s="132"/>
      <c r="EV540" s="132"/>
      <c r="FF540" s="132"/>
      <c r="FP540" s="132"/>
      <c r="FZ540" s="132"/>
      <c r="GJ540" s="132"/>
      <c r="GT540" s="132"/>
      <c r="HD540" s="132"/>
      <c r="HN540" s="132"/>
      <c r="HX540" s="132"/>
      <c r="IH540" s="132"/>
    </row>
    <row xmlns:x14ac="http://schemas.microsoft.com/office/spreadsheetml/2009/9/ac" r="541" s="3" customFormat="true" x14ac:dyDescent="0.25">
      <c r="A541" s="401"/>
      <c r="B541" s="132"/>
      <c r="L541" s="132"/>
      <c r="V541" s="132"/>
      <c r="AF541" s="132"/>
      <c r="AP541" s="132"/>
      <c r="AZ541" s="132"/>
      <c r="BA541" s="132"/>
      <c r="BJ541" s="132"/>
      <c r="BT541" s="132"/>
      <c r="CD541" s="132"/>
      <c r="CN541" s="132"/>
      <c r="CX541" s="132"/>
      <c r="DH541" s="132"/>
      <c r="DR541" s="132"/>
      <c r="EB541" s="132"/>
      <c r="EL541" s="132"/>
      <c r="EV541" s="132"/>
      <c r="FF541" s="132"/>
      <c r="FP541" s="132"/>
      <c r="FZ541" s="132"/>
      <c r="GJ541" s="132"/>
      <c r="GT541" s="132"/>
      <c r="HD541" s="132"/>
      <c r="HN541" s="132"/>
      <c r="HX541" s="132"/>
      <c r="IH541" s="132"/>
    </row>
    <row xmlns:x14ac="http://schemas.microsoft.com/office/spreadsheetml/2009/9/ac" r="542" s="3" customFormat="true" x14ac:dyDescent="0.25">
      <c r="A542" s="401"/>
      <c r="B542" s="132"/>
      <c r="L542" s="132"/>
      <c r="V542" s="132"/>
      <c r="AF542" s="132"/>
      <c r="AP542" s="132"/>
      <c r="AZ542" s="132"/>
      <c r="BA542" s="132"/>
      <c r="BJ542" s="132"/>
      <c r="BT542" s="132"/>
      <c r="CD542" s="132"/>
      <c r="CN542" s="132"/>
      <c r="CX542" s="132"/>
      <c r="DH542" s="132"/>
      <c r="DR542" s="132"/>
      <c r="EB542" s="132"/>
      <c r="EL542" s="132"/>
      <c r="EV542" s="132"/>
      <c r="FF542" s="132"/>
      <c r="FP542" s="132"/>
      <c r="FZ542" s="132"/>
      <c r="GJ542" s="132"/>
      <c r="GT542" s="132"/>
      <c r="HD542" s="132"/>
      <c r="HN542" s="132"/>
      <c r="HX542" s="132"/>
      <c r="IH542" s="132"/>
    </row>
    <row xmlns:x14ac="http://schemas.microsoft.com/office/spreadsheetml/2009/9/ac" r="543" s="3" customFormat="true" x14ac:dyDescent="0.25">
      <c r="A543" s="401"/>
      <c r="B543" s="132"/>
      <c r="L543" s="132"/>
      <c r="V543" s="132"/>
      <c r="AF543" s="132"/>
      <c r="AP543" s="132"/>
      <c r="AZ543" s="132"/>
      <c r="BA543" s="132"/>
      <c r="BJ543" s="132"/>
      <c r="BT543" s="132"/>
      <c r="CD543" s="132"/>
      <c r="CN543" s="132"/>
      <c r="CX543" s="132"/>
      <c r="DH543" s="132"/>
      <c r="DR543" s="132"/>
      <c r="EB543" s="132"/>
      <c r="EL543" s="132"/>
      <c r="EV543" s="132"/>
      <c r="FF543" s="132"/>
      <c r="FP543" s="132"/>
      <c r="FZ543" s="132"/>
      <c r="GJ543" s="132"/>
      <c r="GT543" s="132"/>
      <c r="HD543" s="132"/>
      <c r="HN543" s="132"/>
      <c r="HX543" s="132"/>
      <c r="IH543" s="132"/>
    </row>
    <row xmlns:x14ac="http://schemas.microsoft.com/office/spreadsheetml/2009/9/ac" r="544" s="3" customFormat="true" x14ac:dyDescent="0.25">
      <c r="A544" s="401"/>
      <c r="B544" s="132"/>
      <c r="L544" s="132"/>
      <c r="V544" s="132"/>
      <c r="AF544" s="132"/>
      <c r="AP544" s="132"/>
      <c r="AZ544" s="132"/>
      <c r="BA544" s="132"/>
      <c r="BJ544" s="132"/>
      <c r="BT544" s="132"/>
      <c r="CD544" s="132"/>
      <c r="CN544" s="132"/>
      <c r="CX544" s="132"/>
      <c r="DH544" s="132"/>
      <c r="DR544" s="132"/>
      <c r="EB544" s="132"/>
      <c r="EL544" s="132"/>
      <c r="EV544" s="132"/>
      <c r="FF544" s="132"/>
      <c r="FP544" s="132"/>
      <c r="FZ544" s="132"/>
      <c r="GJ544" s="132"/>
      <c r="GT544" s="132"/>
      <c r="HD544" s="132"/>
      <c r="HN544" s="132"/>
      <c r="HX544" s="132"/>
      <c r="IH544" s="132"/>
    </row>
    <row xmlns:x14ac="http://schemas.microsoft.com/office/spreadsheetml/2009/9/ac" r="545" s="3" customFormat="true" x14ac:dyDescent="0.25">
      <c r="A545" s="401"/>
      <c r="B545" s="132"/>
      <c r="L545" s="132"/>
      <c r="V545" s="132"/>
      <c r="AF545" s="132"/>
      <c r="AP545" s="132"/>
      <c r="AZ545" s="132"/>
      <c r="BA545" s="132"/>
      <c r="BJ545" s="132"/>
      <c r="BT545" s="132"/>
      <c r="CD545" s="132"/>
      <c r="CN545" s="132"/>
      <c r="CX545" s="132"/>
      <c r="DH545" s="132"/>
      <c r="DR545" s="132"/>
      <c r="EB545" s="132"/>
      <c r="EL545" s="132"/>
      <c r="EV545" s="132"/>
      <c r="FF545" s="132"/>
      <c r="FP545" s="132"/>
      <c r="FZ545" s="132"/>
      <c r="GJ545" s="132"/>
      <c r="GT545" s="132"/>
      <c r="HD545" s="132"/>
      <c r="HN545" s="132"/>
      <c r="HX545" s="132"/>
      <c r="IH545" s="132"/>
    </row>
    <row xmlns:x14ac="http://schemas.microsoft.com/office/spreadsheetml/2009/9/ac" r="546" s="3" customFormat="true" x14ac:dyDescent="0.25">
      <c r="A546" s="401"/>
      <c r="B546" s="132"/>
      <c r="L546" s="132"/>
      <c r="V546" s="132"/>
      <c r="AF546" s="132"/>
      <c r="AP546" s="132"/>
      <c r="AZ546" s="132"/>
      <c r="BA546" s="132"/>
      <c r="BJ546" s="132"/>
      <c r="BT546" s="132"/>
      <c r="CD546" s="132"/>
      <c r="CN546" s="132"/>
      <c r="CX546" s="132"/>
      <c r="DH546" s="132"/>
      <c r="DR546" s="132"/>
      <c r="EB546" s="132"/>
      <c r="EL546" s="132"/>
      <c r="EV546" s="132"/>
      <c r="FF546" s="132"/>
      <c r="FP546" s="132"/>
      <c r="FZ546" s="132"/>
      <c r="GJ546" s="132"/>
      <c r="GT546" s="132"/>
      <c r="HD546" s="132"/>
      <c r="HN546" s="132"/>
      <c r="HX546" s="132"/>
      <c r="IH546" s="132"/>
    </row>
    <row xmlns:x14ac="http://schemas.microsoft.com/office/spreadsheetml/2009/9/ac" r="547" s="3" customFormat="true" x14ac:dyDescent="0.25">
      <c r="A547" s="401"/>
      <c r="B547" s="132"/>
      <c r="L547" s="132"/>
      <c r="V547" s="132"/>
      <c r="AF547" s="132"/>
      <c r="AP547" s="132"/>
      <c r="AZ547" s="132"/>
      <c r="BA547" s="132"/>
      <c r="BJ547" s="132"/>
      <c r="BT547" s="132"/>
      <c r="CD547" s="132"/>
      <c r="CN547" s="132"/>
      <c r="CX547" s="132"/>
      <c r="DH547" s="132"/>
      <c r="DR547" s="132"/>
      <c r="EB547" s="132"/>
      <c r="EL547" s="132"/>
      <c r="EV547" s="132"/>
      <c r="FF547" s="132"/>
      <c r="FP547" s="132"/>
      <c r="FZ547" s="132"/>
      <c r="GJ547" s="132"/>
      <c r="GT547" s="132"/>
      <c r="HD547" s="132"/>
      <c r="HN547" s="132"/>
      <c r="HX547" s="132"/>
      <c r="IH547" s="132"/>
    </row>
    <row xmlns:x14ac="http://schemas.microsoft.com/office/spreadsheetml/2009/9/ac" r="548" s="3" customFormat="true" x14ac:dyDescent="0.25">
      <c r="A548" s="401"/>
      <c r="B548" s="132"/>
      <c r="L548" s="132"/>
      <c r="V548" s="132"/>
      <c r="AF548" s="132"/>
      <c r="AP548" s="132"/>
      <c r="AZ548" s="132"/>
      <c r="BA548" s="132"/>
      <c r="BJ548" s="132"/>
      <c r="BT548" s="132"/>
      <c r="CD548" s="132"/>
      <c r="CN548" s="132"/>
      <c r="CX548" s="132"/>
      <c r="DH548" s="132"/>
      <c r="DR548" s="132"/>
      <c r="EB548" s="132"/>
      <c r="EL548" s="132"/>
      <c r="EV548" s="132"/>
      <c r="FF548" s="132"/>
      <c r="FP548" s="132"/>
      <c r="FZ548" s="132"/>
      <c r="GJ548" s="132"/>
      <c r="GT548" s="132"/>
      <c r="HD548" s="132"/>
      <c r="HN548" s="132"/>
      <c r="HX548" s="132"/>
      <c r="IH548" s="132"/>
    </row>
    <row xmlns:x14ac="http://schemas.microsoft.com/office/spreadsheetml/2009/9/ac" r="549" s="3" customFormat="true" x14ac:dyDescent="0.25">
      <c r="A549" s="401"/>
      <c r="B549" s="132"/>
      <c r="L549" s="132"/>
      <c r="V549" s="132"/>
      <c r="AF549" s="132"/>
      <c r="AP549" s="132"/>
      <c r="AZ549" s="132"/>
      <c r="BA549" s="132"/>
      <c r="BJ549" s="132"/>
      <c r="BT549" s="132"/>
      <c r="CD549" s="132"/>
      <c r="CN549" s="132"/>
      <c r="CX549" s="132"/>
      <c r="DH549" s="132"/>
      <c r="DR549" s="132"/>
      <c r="EB549" s="132"/>
      <c r="EL549" s="132"/>
      <c r="EV549" s="132"/>
      <c r="FF549" s="132"/>
      <c r="FP549" s="132"/>
      <c r="FZ549" s="132"/>
      <c r="GJ549" s="132"/>
      <c r="GT549" s="132"/>
      <c r="HD549" s="132"/>
      <c r="HN549" s="132"/>
      <c r="HX549" s="132"/>
      <c r="IH549" s="132"/>
    </row>
    <row xmlns:x14ac="http://schemas.microsoft.com/office/spreadsheetml/2009/9/ac" r="550" s="3" customFormat="true" x14ac:dyDescent="0.25">
      <c r="A550" s="401"/>
      <c r="B550" s="132"/>
      <c r="L550" s="132"/>
      <c r="V550" s="132"/>
      <c r="AF550" s="132"/>
      <c r="AP550" s="132"/>
      <c r="AZ550" s="132"/>
      <c r="BA550" s="132"/>
      <c r="BJ550" s="132"/>
      <c r="BT550" s="132"/>
      <c r="CD550" s="132"/>
      <c r="CN550" s="132"/>
      <c r="CX550" s="132"/>
      <c r="DH550" s="132"/>
      <c r="DR550" s="132"/>
      <c r="EB550" s="132"/>
      <c r="EL550" s="132"/>
      <c r="EV550" s="132"/>
      <c r="FF550" s="132"/>
      <c r="FP550" s="132"/>
      <c r="FZ550" s="132"/>
      <c r="GJ550" s="132"/>
      <c r="GT550" s="132"/>
      <c r="HD550" s="132"/>
      <c r="HN550" s="132"/>
      <c r="HX550" s="132"/>
      <c r="IH550" s="132"/>
    </row>
    <row xmlns:x14ac="http://schemas.microsoft.com/office/spreadsheetml/2009/9/ac" r="551" s="3" customFormat="true" x14ac:dyDescent="0.25">
      <c r="A551" s="401"/>
      <c r="B551" s="132"/>
      <c r="L551" s="132"/>
      <c r="V551" s="132"/>
      <c r="AF551" s="132"/>
      <c r="AP551" s="132"/>
      <c r="AZ551" s="132"/>
      <c r="BA551" s="132"/>
      <c r="BJ551" s="132"/>
      <c r="BT551" s="132"/>
      <c r="CD551" s="132"/>
      <c r="CN551" s="132"/>
      <c r="CX551" s="132"/>
      <c r="DH551" s="132"/>
      <c r="DR551" s="132"/>
      <c r="EB551" s="132"/>
      <c r="EL551" s="132"/>
      <c r="EV551" s="132"/>
      <c r="FF551" s="132"/>
      <c r="FP551" s="132"/>
      <c r="FZ551" s="132"/>
      <c r="GJ551" s="132"/>
      <c r="GT551" s="132"/>
      <c r="HD551" s="132"/>
      <c r="HN551" s="132"/>
      <c r="HX551" s="132"/>
      <c r="IH551" s="132"/>
    </row>
    <row xmlns:x14ac="http://schemas.microsoft.com/office/spreadsheetml/2009/9/ac" r="552" s="3" customFormat="true" x14ac:dyDescent="0.25">
      <c r="A552" s="401"/>
      <c r="B552" s="132"/>
      <c r="L552" s="132"/>
      <c r="V552" s="132"/>
      <c r="AF552" s="132"/>
      <c r="AP552" s="132"/>
      <c r="AZ552" s="132"/>
      <c r="BA552" s="132"/>
      <c r="BJ552" s="132"/>
      <c r="BT552" s="132"/>
      <c r="CD552" s="132"/>
      <c r="CN552" s="132"/>
      <c r="CX552" s="132"/>
      <c r="DH552" s="132"/>
      <c r="DR552" s="132"/>
      <c r="EB552" s="132"/>
      <c r="EL552" s="132"/>
      <c r="EV552" s="132"/>
      <c r="FF552" s="132"/>
      <c r="FP552" s="132"/>
      <c r="FZ552" s="132"/>
      <c r="GJ552" s="132"/>
      <c r="GT552" s="132"/>
      <c r="HD552" s="132"/>
      <c r="HN552" s="132"/>
      <c r="HX552" s="132"/>
      <c r="IH552" s="132"/>
    </row>
    <row xmlns:x14ac="http://schemas.microsoft.com/office/spreadsheetml/2009/9/ac" r="553" s="3" customFormat="true" x14ac:dyDescent="0.25">
      <c r="A553" s="401"/>
      <c r="B553" s="132"/>
      <c r="L553" s="132"/>
      <c r="V553" s="132"/>
      <c r="AF553" s="132"/>
      <c r="AP553" s="132"/>
      <c r="AZ553" s="132"/>
      <c r="BA553" s="132"/>
      <c r="BJ553" s="132"/>
      <c r="BT553" s="132"/>
      <c r="CD553" s="132"/>
      <c r="CN553" s="132"/>
      <c r="CX553" s="132"/>
      <c r="DH553" s="132"/>
      <c r="DR553" s="132"/>
      <c r="EB553" s="132"/>
      <c r="EL553" s="132"/>
      <c r="EV553" s="132"/>
      <c r="FF553" s="132"/>
      <c r="FP553" s="132"/>
      <c r="FZ553" s="132"/>
      <c r="GJ553" s="132"/>
      <c r="GT553" s="132"/>
      <c r="HD553" s="132"/>
      <c r="HN553" s="132"/>
      <c r="HX553" s="132"/>
      <c r="IH553" s="132"/>
    </row>
    <row xmlns:x14ac="http://schemas.microsoft.com/office/spreadsheetml/2009/9/ac" r="554" s="3" customFormat="true" x14ac:dyDescent="0.25">
      <c r="A554" s="401"/>
      <c r="B554" s="132"/>
      <c r="L554" s="132"/>
      <c r="V554" s="132"/>
      <c r="AF554" s="132"/>
      <c r="AP554" s="132"/>
      <c r="AZ554" s="132"/>
      <c r="BA554" s="132"/>
      <c r="BJ554" s="132"/>
      <c r="BT554" s="132"/>
      <c r="CD554" s="132"/>
      <c r="CN554" s="132"/>
      <c r="CX554" s="132"/>
      <c r="DH554" s="132"/>
      <c r="DR554" s="132"/>
      <c r="EB554" s="132"/>
      <c r="EL554" s="132"/>
      <c r="EV554" s="132"/>
      <c r="FF554" s="132"/>
      <c r="FP554" s="132"/>
      <c r="FZ554" s="132"/>
      <c r="GJ554" s="132"/>
      <c r="GT554" s="132"/>
      <c r="HD554" s="132"/>
      <c r="HN554" s="132"/>
      <c r="HX554" s="132"/>
      <c r="IH554" s="132"/>
    </row>
    <row xmlns:x14ac="http://schemas.microsoft.com/office/spreadsheetml/2009/9/ac" r="555" s="3" customFormat="true" x14ac:dyDescent="0.25">
      <c r="A555" s="401"/>
      <c r="B555" s="132"/>
      <c r="L555" s="132"/>
      <c r="V555" s="132"/>
      <c r="AF555" s="132"/>
      <c r="AP555" s="132"/>
      <c r="AZ555" s="132"/>
      <c r="BA555" s="132"/>
      <c r="BJ555" s="132"/>
      <c r="BT555" s="132"/>
      <c r="CD555" s="132"/>
      <c r="CN555" s="132"/>
      <c r="CX555" s="132"/>
      <c r="DH555" s="132"/>
      <c r="DR555" s="132"/>
      <c r="EB555" s="132"/>
      <c r="EL555" s="132"/>
      <c r="EV555" s="132"/>
      <c r="FF555" s="132"/>
      <c r="FP555" s="132"/>
      <c r="FZ555" s="132"/>
      <c r="GJ555" s="132"/>
      <c r="GT555" s="132"/>
      <c r="HD555" s="132"/>
      <c r="HN555" s="132"/>
      <c r="HX555" s="132"/>
      <c r="IH555" s="132"/>
    </row>
    <row xmlns:x14ac="http://schemas.microsoft.com/office/spreadsheetml/2009/9/ac" r="556" s="3" customFormat="true" x14ac:dyDescent="0.25">
      <c r="A556" s="401"/>
      <c r="B556" s="132"/>
      <c r="L556" s="132"/>
      <c r="V556" s="132"/>
      <c r="AF556" s="132"/>
      <c r="AP556" s="132"/>
      <c r="AZ556" s="132"/>
      <c r="BA556" s="132"/>
      <c r="BJ556" s="132"/>
      <c r="BT556" s="132"/>
      <c r="CD556" s="132"/>
      <c r="CN556" s="132"/>
      <c r="CX556" s="132"/>
      <c r="DH556" s="132"/>
      <c r="DR556" s="132"/>
      <c r="EB556" s="132"/>
      <c r="EL556" s="132"/>
      <c r="EV556" s="132"/>
      <c r="FF556" s="132"/>
      <c r="FP556" s="132"/>
      <c r="FZ556" s="132"/>
      <c r="GJ556" s="132"/>
      <c r="GT556" s="132"/>
      <c r="HD556" s="132"/>
      <c r="HN556" s="132"/>
      <c r="HX556" s="132"/>
      <c r="IH556" s="132"/>
    </row>
    <row xmlns:x14ac="http://schemas.microsoft.com/office/spreadsheetml/2009/9/ac" r="557" s="3" customFormat="true" x14ac:dyDescent="0.25">
      <c r="A557" s="401"/>
      <c r="B557" s="132"/>
      <c r="L557" s="132"/>
      <c r="V557" s="132"/>
      <c r="AF557" s="132"/>
      <c r="AP557" s="132"/>
      <c r="AZ557" s="132"/>
      <c r="BA557" s="132"/>
      <c r="BJ557" s="132"/>
      <c r="BT557" s="132"/>
      <c r="CD557" s="132"/>
      <c r="CN557" s="132"/>
      <c r="CX557" s="132"/>
      <c r="DH557" s="132"/>
      <c r="DR557" s="132"/>
      <c r="EB557" s="132"/>
      <c r="EL557" s="132"/>
      <c r="EV557" s="132"/>
      <c r="FF557" s="132"/>
      <c r="FP557" s="132"/>
      <c r="FZ557" s="132"/>
      <c r="GJ557" s="132"/>
      <c r="GT557" s="132"/>
      <c r="HD557" s="132"/>
      <c r="HN557" s="132"/>
      <c r="HX557" s="132"/>
      <c r="IH557" s="132"/>
    </row>
    <row xmlns:x14ac="http://schemas.microsoft.com/office/spreadsheetml/2009/9/ac" r="558" s="3" customFormat="true" x14ac:dyDescent="0.25">
      <c r="A558" s="401"/>
      <c r="B558" s="132"/>
      <c r="L558" s="132"/>
      <c r="V558" s="132"/>
      <c r="AF558" s="132"/>
      <c r="AP558" s="132"/>
      <c r="AZ558" s="132"/>
      <c r="BA558" s="132"/>
      <c r="BJ558" s="132"/>
      <c r="BT558" s="132"/>
      <c r="CD558" s="132"/>
      <c r="CN558" s="132"/>
      <c r="CX558" s="132"/>
      <c r="DH558" s="132"/>
      <c r="DR558" s="132"/>
      <c r="EB558" s="132"/>
      <c r="EL558" s="132"/>
      <c r="EV558" s="132"/>
      <c r="FF558" s="132"/>
      <c r="FP558" s="132"/>
      <c r="FZ558" s="132"/>
      <c r="GJ558" s="132"/>
      <c r="GT558" s="132"/>
      <c r="HD558" s="132"/>
      <c r="HN558" s="132"/>
      <c r="HX558" s="132"/>
      <c r="IH558" s="132"/>
    </row>
    <row xmlns:x14ac="http://schemas.microsoft.com/office/spreadsheetml/2009/9/ac" r="559" s="3" customFormat="true" x14ac:dyDescent="0.25">
      <c r="A559" s="401"/>
      <c r="B559" s="132"/>
      <c r="L559" s="132"/>
      <c r="V559" s="132"/>
      <c r="AF559" s="132"/>
      <c r="AP559" s="132"/>
      <c r="AZ559" s="132"/>
      <c r="BA559" s="132"/>
      <c r="BJ559" s="132"/>
      <c r="BT559" s="132"/>
      <c r="CD559" s="132"/>
      <c r="CN559" s="132"/>
      <c r="CX559" s="132"/>
      <c r="DH559" s="132"/>
      <c r="DR559" s="132"/>
      <c r="EB559" s="132"/>
      <c r="EL559" s="132"/>
      <c r="EV559" s="132"/>
      <c r="FF559" s="132"/>
      <c r="FP559" s="132"/>
      <c r="FZ559" s="132"/>
      <c r="GJ559" s="132"/>
      <c r="GT559" s="132"/>
      <c r="HD559" s="132"/>
      <c r="HN559" s="132"/>
      <c r="HX559" s="132"/>
      <c r="IH559" s="132"/>
    </row>
    <row xmlns:x14ac="http://schemas.microsoft.com/office/spreadsheetml/2009/9/ac" r="560" s="3" customFormat="true" x14ac:dyDescent="0.25">
      <c r="A560" s="401"/>
      <c r="B560" s="132"/>
      <c r="L560" s="132"/>
      <c r="V560" s="132"/>
      <c r="AF560" s="132"/>
      <c r="AP560" s="132"/>
      <c r="AZ560" s="132"/>
      <c r="BA560" s="132"/>
      <c r="BJ560" s="132"/>
      <c r="BT560" s="132"/>
      <c r="CD560" s="132"/>
      <c r="CN560" s="132"/>
      <c r="CX560" s="132"/>
      <c r="DH560" s="132"/>
      <c r="DR560" s="132"/>
      <c r="EB560" s="132"/>
      <c r="EL560" s="132"/>
      <c r="EV560" s="132"/>
      <c r="FF560" s="132"/>
      <c r="FP560" s="132"/>
      <c r="FZ560" s="132"/>
      <c r="GJ560" s="132"/>
      <c r="GT560" s="132"/>
      <c r="HD560" s="132"/>
      <c r="HN560" s="132"/>
      <c r="HX560" s="132"/>
      <c r="IH560" s="132"/>
    </row>
    <row xmlns:x14ac="http://schemas.microsoft.com/office/spreadsheetml/2009/9/ac" r="561" s="3" customFormat="true" x14ac:dyDescent="0.25">
      <c r="A561" s="401"/>
      <c r="B561" s="132"/>
      <c r="L561" s="132"/>
      <c r="V561" s="132"/>
      <c r="AF561" s="132"/>
      <c r="AP561" s="132"/>
      <c r="AZ561" s="132"/>
      <c r="BA561" s="132"/>
      <c r="BJ561" s="132"/>
      <c r="BT561" s="132"/>
      <c r="CD561" s="132"/>
      <c r="CN561" s="132"/>
      <c r="CX561" s="132"/>
      <c r="DH561" s="132"/>
      <c r="DR561" s="132"/>
      <c r="EB561" s="132"/>
      <c r="EL561" s="132"/>
      <c r="EV561" s="132"/>
      <c r="FF561" s="132"/>
      <c r="FP561" s="132"/>
      <c r="FZ561" s="132"/>
      <c r="GJ561" s="132"/>
      <c r="GT561" s="132"/>
      <c r="HD561" s="132"/>
      <c r="HN561" s="132"/>
      <c r="HX561" s="132"/>
      <c r="IH561" s="132"/>
    </row>
    <row xmlns:x14ac="http://schemas.microsoft.com/office/spreadsheetml/2009/9/ac" r="562" s="3" customFormat="true" x14ac:dyDescent="0.25">
      <c r="A562" s="401"/>
      <c r="B562" s="132"/>
      <c r="L562" s="132"/>
      <c r="V562" s="132"/>
      <c r="AF562" s="132"/>
      <c r="AP562" s="132"/>
      <c r="AZ562" s="132"/>
      <c r="BA562" s="132"/>
      <c r="BJ562" s="132"/>
      <c r="BT562" s="132"/>
      <c r="CD562" s="132"/>
      <c r="CN562" s="132"/>
      <c r="CX562" s="132"/>
      <c r="DH562" s="132"/>
      <c r="DR562" s="132"/>
      <c r="EB562" s="132"/>
      <c r="EL562" s="132"/>
      <c r="EV562" s="132"/>
      <c r="FF562" s="132"/>
      <c r="FP562" s="132"/>
      <c r="FZ562" s="132"/>
      <c r="GJ562" s="132"/>
      <c r="GT562" s="132"/>
      <c r="HD562" s="132"/>
      <c r="HN562" s="132"/>
      <c r="HX562" s="132"/>
      <c r="IH562" s="132"/>
    </row>
    <row xmlns:x14ac="http://schemas.microsoft.com/office/spreadsheetml/2009/9/ac" r="563" s="3" customFormat="true" x14ac:dyDescent="0.25">
      <c r="A563" s="401"/>
      <c r="B563" s="132"/>
      <c r="L563" s="132"/>
      <c r="V563" s="132"/>
      <c r="AF563" s="132"/>
      <c r="AP563" s="132"/>
      <c r="AZ563" s="132"/>
      <c r="BA563" s="132"/>
      <c r="BJ563" s="132"/>
      <c r="BT563" s="132"/>
      <c r="CD563" s="132"/>
      <c r="CN563" s="132"/>
      <c r="CX563" s="132"/>
      <c r="DH563" s="132"/>
      <c r="DR563" s="132"/>
      <c r="EB563" s="132"/>
      <c r="EL563" s="132"/>
      <c r="EV563" s="132"/>
      <c r="FF563" s="132"/>
      <c r="FP563" s="132"/>
      <c r="FZ563" s="132"/>
      <c r="GJ563" s="132"/>
      <c r="GT563" s="132"/>
      <c r="HD563" s="132"/>
      <c r="HN563" s="132"/>
      <c r="HX563" s="132"/>
      <c r="IH563" s="132"/>
    </row>
    <row xmlns:x14ac="http://schemas.microsoft.com/office/spreadsheetml/2009/9/ac" r="564" s="3" customFormat="true" x14ac:dyDescent="0.25">
      <c r="A564" s="401"/>
      <c r="B564" s="132"/>
      <c r="L564" s="132"/>
      <c r="V564" s="132"/>
      <c r="AF564" s="132"/>
      <c r="AP564" s="132"/>
      <c r="AZ564" s="132"/>
      <c r="BA564" s="132"/>
      <c r="BJ564" s="132"/>
      <c r="BT564" s="132"/>
      <c r="CD564" s="132"/>
      <c r="CN564" s="132"/>
      <c r="CX564" s="132"/>
      <c r="DH564" s="132"/>
      <c r="DR564" s="132"/>
      <c r="EB564" s="132"/>
      <c r="EL564" s="132"/>
      <c r="EV564" s="132"/>
      <c r="FF564" s="132"/>
      <c r="FP564" s="132"/>
      <c r="FZ564" s="132"/>
      <c r="GJ564" s="132"/>
      <c r="GT564" s="132"/>
      <c r="HD564" s="132"/>
      <c r="HN564" s="132"/>
      <c r="HX564" s="132"/>
      <c r="IH564" s="132"/>
    </row>
    <row xmlns:x14ac="http://schemas.microsoft.com/office/spreadsheetml/2009/9/ac" r="565" s="3" customFormat="true" x14ac:dyDescent="0.25">
      <c r="A565" s="401"/>
      <c r="B565" s="132"/>
      <c r="L565" s="132"/>
      <c r="V565" s="132"/>
      <c r="AF565" s="132"/>
      <c r="AP565" s="132"/>
      <c r="AZ565" s="132"/>
      <c r="BA565" s="132"/>
      <c r="BJ565" s="132"/>
      <c r="BT565" s="132"/>
      <c r="CD565" s="132"/>
      <c r="CN565" s="132"/>
      <c r="CX565" s="132"/>
      <c r="DH565" s="132"/>
      <c r="DR565" s="132"/>
      <c r="EB565" s="132"/>
      <c r="EL565" s="132"/>
      <c r="EV565" s="132"/>
      <c r="FF565" s="132"/>
      <c r="FP565" s="132"/>
      <c r="FZ565" s="132"/>
      <c r="GJ565" s="132"/>
      <c r="GT565" s="132"/>
      <c r="HD565" s="132"/>
      <c r="HN565" s="132"/>
      <c r="HX565" s="132"/>
      <c r="IH565" s="132"/>
    </row>
    <row xmlns:x14ac="http://schemas.microsoft.com/office/spreadsheetml/2009/9/ac" r="566" s="3" customFormat="true" x14ac:dyDescent="0.25">
      <c r="A566" s="401"/>
      <c r="B566" s="132"/>
      <c r="L566" s="132"/>
      <c r="V566" s="132"/>
      <c r="AF566" s="132"/>
      <c r="AP566" s="132"/>
      <c r="AZ566" s="132"/>
      <c r="BA566" s="132"/>
      <c r="BJ566" s="132"/>
      <c r="BT566" s="132"/>
      <c r="CD566" s="132"/>
      <c r="CN566" s="132"/>
      <c r="CX566" s="132"/>
      <c r="DH566" s="132"/>
      <c r="DR566" s="132"/>
      <c r="EB566" s="132"/>
      <c r="EL566" s="132"/>
      <c r="EV566" s="132"/>
      <c r="FF566" s="132"/>
      <c r="FP566" s="132"/>
      <c r="FZ566" s="132"/>
      <c r="GJ566" s="132"/>
      <c r="GT566" s="132"/>
      <c r="HD566" s="132"/>
      <c r="HN566" s="132"/>
      <c r="HX566" s="132"/>
      <c r="IH566" s="132"/>
    </row>
    <row xmlns:x14ac="http://schemas.microsoft.com/office/spreadsheetml/2009/9/ac" r="567" s="3" customFormat="true" x14ac:dyDescent="0.25">
      <c r="A567" s="401"/>
      <c r="B567" s="132"/>
      <c r="L567" s="132"/>
      <c r="V567" s="132"/>
      <c r="AF567" s="132"/>
      <c r="AP567" s="132"/>
      <c r="AZ567" s="132"/>
      <c r="BA567" s="132"/>
      <c r="BJ567" s="132"/>
      <c r="BT567" s="132"/>
      <c r="CD567" s="132"/>
      <c r="CN567" s="132"/>
      <c r="CX567" s="132"/>
      <c r="DH567" s="132"/>
      <c r="DR567" s="132"/>
      <c r="EB567" s="132"/>
      <c r="EL567" s="132"/>
      <c r="EV567" s="132"/>
      <c r="FF567" s="132"/>
      <c r="FP567" s="132"/>
      <c r="FZ567" s="132"/>
      <c r="GJ567" s="132"/>
      <c r="GT567" s="132"/>
      <c r="HD567" s="132"/>
      <c r="HN567" s="132"/>
      <c r="HX567" s="132"/>
      <c r="IH567" s="132"/>
    </row>
    <row xmlns:x14ac="http://schemas.microsoft.com/office/spreadsheetml/2009/9/ac" r="568" s="3" customFormat="true" x14ac:dyDescent="0.25">
      <c r="A568" s="401"/>
      <c r="B568" s="132"/>
      <c r="L568" s="132"/>
      <c r="V568" s="132"/>
      <c r="AF568" s="132"/>
      <c r="AP568" s="132"/>
      <c r="AZ568" s="132"/>
      <c r="BA568" s="132"/>
      <c r="BJ568" s="132"/>
      <c r="BT568" s="132"/>
      <c r="CD568" s="132"/>
      <c r="CN568" s="132"/>
      <c r="CX568" s="132"/>
      <c r="DH568" s="132"/>
      <c r="DR568" s="132"/>
      <c r="EB568" s="132"/>
      <c r="EL568" s="132"/>
      <c r="EV568" s="132"/>
      <c r="FF568" s="132"/>
      <c r="FP568" s="132"/>
      <c r="FZ568" s="132"/>
      <c r="GJ568" s="132"/>
      <c r="GT568" s="132"/>
      <c r="HD568" s="132"/>
      <c r="HN568" s="132"/>
      <c r="HX568" s="132"/>
      <c r="IH568" s="132"/>
    </row>
    <row xmlns:x14ac="http://schemas.microsoft.com/office/spreadsheetml/2009/9/ac" r="569" s="3" customFormat="true" x14ac:dyDescent="0.25">
      <c r="A569" s="401"/>
      <c r="B569" s="132"/>
      <c r="L569" s="132"/>
      <c r="V569" s="132"/>
      <c r="AF569" s="132"/>
      <c r="AP569" s="132"/>
      <c r="AZ569" s="132"/>
      <c r="BA569" s="132"/>
      <c r="BJ569" s="132"/>
      <c r="BT569" s="132"/>
      <c r="CD569" s="132"/>
      <c r="CN569" s="132"/>
      <c r="CX569" s="132"/>
      <c r="DH569" s="132"/>
      <c r="DR569" s="132"/>
      <c r="EB569" s="132"/>
      <c r="EL569" s="132"/>
      <c r="EV569" s="132"/>
      <c r="FF569" s="132"/>
      <c r="FP569" s="132"/>
      <c r="FZ569" s="132"/>
      <c r="GJ569" s="132"/>
      <c r="GT569" s="132"/>
      <c r="HD569" s="132"/>
      <c r="HN569" s="132"/>
      <c r="HX569" s="132"/>
      <c r="IH569" s="132"/>
    </row>
    <row xmlns:x14ac="http://schemas.microsoft.com/office/spreadsheetml/2009/9/ac" r="570" s="3" customFormat="true" x14ac:dyDescent="0.25">
      <c r="A570" s="401"/>
      <c r="B570" s="132"/>
      <c r="L570" s="132"/>
      <c r="V570" s="132"/>
      <c r="AF570" s="132"/>
      <c r="AP570" s="132"/>
      <c r="AZ570" s="132"/>
      <c r="BA570" s="132"/>
      <c r="BJ570" s="132"/>
      <c r="BT570" s="132"/>
      <c r="CD570" s="132"/>
      <c r="CN570" s="132"/>
      <c r="CX570" s="132"/>
      <c r="DH570" s="132"/>
      <c r="DR570" s="132"/>
      <c r="EB570" s="132"/>
      <c r="EL570" s="132"/>
      <c r="EV570" s="132"/>
      <c r="FF570" s="132"/>
      <c r="FP570" s="132"/>
      <c r="FZ570" s="132"/>
      <c r="GJ570" s="132"/>
      <c r="GT570" s="132"/>
      <c r="HD570" s="132"/>
      <c r="HN570" s="132"/>
      <c r="HX570" s="132"/>
      <c r="IH570" s="132"/>
    </row>
    <row xmlns:x14ac="http://schemas.microsoft.com/office/spreadsheetml/2009/9/ac" r="571" s="3" customFormat="true" x14ac:dyDescent="0.25">
      <c r="A571" s="401"/>
      <c r="B571" s="132"/>
      <c r="L571" s="132"/>
      <c r="V571" s="132"/>
      <c r="AF571" s="132"/>
      <c r="AP571" s="132"/>
      <c r="AZ571" s="132"/>
      <c r="BA571" s="132"/>
      <c r="BJ571" s="132"/>
      <c r="BT571" s="132"/>
      <c r="CD571" s="132"/>
      <c r="CN571" s="132"/>
      <c r="CX571" s="132"/>
      <c r="DH571" s="132"/>
      <c r="DR571" s="132"/>
      <c r="EB571" s="132"/>
      <c r="EL571" s="132"/>
      <c r="EV571" s="132"/>
      <c r="FF571" s="132"/>
      <c r="FP571" s="132"/>
      <c r="FZ571" s="132"/>
      <c r="GJ571" s="132"/>
      <c r="GT571" s="132"/>
      <c r="HD571" s="132"/>
      <c r="HN571" s="132"/>
      <c r="HX571" s="132"/>
      <c r="IH571" s="132"/>
    </row>
    <row xmlns:x14ac="http://schemas.microsoft.com/office/spreadsheetml/2009/9/ac" r="572" s="3" customFormat="true" x14ac:dyDescent="0.25">
      <c r="A572" s="401"/>
      <c r="B572" s="132"/>
      <c r="L572" s="132"/>
      <c r="V572" s="132"/>
      <c r="AF572" s="132"/>
      <c r="AP572" s="132"/>
      <c r="AZ572" s="132"/>
      <c r="BA572" s="132"/>
      <c r="BJ572" s="132"/>
      <c r="BT572" s="132"/>
      <c r="CD572" s="132"/>
      <c r="CN572" s="132"/>
      <c r="CX572" s="132"/>
      <c r="DH572" s="132"/>
      <c r="DR572" s="132"/>
      <c r="EB572" s="132"/>
      <c r="EL572" s="132"/>
      <c r="EV572" s="132"/>
      <c r="FF572" s="132"/>
      <c r="FP572" s="132"/>
      <c r="FZ572" s="132"/>
      <c r="GJ572" s="132"/>
      <c r="GT572" s="132"/>
      <c r="HD572" s="132"/>
      <c r="HN572" s="132"/>
      <c r="HX572" s="132"/>
      <c r="IH572" s="132"/>
    </row>
    <row xmlns:x14ac="http://schemas.microsoft.com/office/spreadsheetml/2009/9/ac" r="573" s="3" customFormat="true" x14ac:dyDescent="0.25">
      <c r="A573" s="401"/>
      <c r="B573" s="132"/>
      <c r="L573" s="132"/>
      <c r="V573" s="132"/>
      <c r="AF573" s="132"/>
      <c r="AP573" s="132"/>
      <c r="AZ573" s="132"/>
      <c r="BA573" s="132"/>
      <c r="BJ573" s="132"/>
      <c r="BT573" s="132"/>
      <c r="CD573" s="132"/>
      <c r="CN573" s="132"/>
      <c r="CX573" s="132"/>
      <c r="DH573" s="132"/>
      <c r="DR573" s="132"/>
      <c r="EB573" s="132"/>
      <c r="EL573" s="132"/>
      <c r="EV573" s="132"/>
      <c r="FF573" s="132"/>
      <c r="FP573" s="132"/>
      <c r="FZ573" s="132"/>
      <c r="GJ573" s="132"/>
      <c r="GT573" s="132"/>
      <c r="HD573" s="132"/>
      <c r="HN573" s="132"/>
      <c r="HX573" s="132"/>
      <c r="IH573" s="132"/>
    </row>
    <row xmlns:x14ac="http://schemas.microsoft.com/office/spreadsheetml/2009/9/ac" r="574" s="3" customFormat="true" x14ac:dyDescent="0.25">
      <c r="A574" s="401"/>
      <c r="B574" s="132"/>
      <c r="L574" s="132"/>
      <c r="V574" s="132"/>
      <c r="AF574" s="132"/>
      <c r="AP574" s="132"/>
      <c r="AZ574" s="132"/>
      <c r="BA574" s="132"/>
      <c r="BJ574" s="132"/>
      <c r="BT574" s="132"/>
      <c r="CD574" s="132"/>
      <c r="CN574" s="132"/>
      <c r="CX574" s="132"/>
      <c r="DH574" s="132"/>
      <c r="DR574" s="132"/>
      <c r="EB574" s="132"/>
      <c r="EL574" s="132"/>
      <c r="EV574" s="132"/>
      <c r="FF574" s="132"/>
      <c r="FP574" s="132"/>
      <c r="FZ574" s="132"/>
      <c r="GJ574" s="132"/>
      <c r="GT574" s="132"/>
      <c r="HD574" s="132"/>
      <c r="HN574" s="132"/>
      <c r="HX574" s="132"/>
      <c r="IH574" s="132"/>
    </row>
    <row xmlns:x14ac="http://schemas.microsoft.com/office/spreadsheetml/2009/9/ac" r="575" s="3" customFormat="true" x14ac:dyDescent="0.25">
      <c r="A575" s="401"/>
      <c r="B575" s="132"/>
      <c r="L575" s="132"/>
      <c r="V575" s="132"/>
      <c r="AF575" s="132"/>
      <c r="AP575" s="132"/>
      <c r="AZ575" s="132"/>
      <c r="BA575" s="132"/>
      <c r="BJ575" s="132"/>
      <c r="BT575" s="132"/>
      <c r="CD575" s="132"/>
      <c r="CN575" s="132"/>
      <c r="CX575" s="132"/>
      <c r="DH575" s="132"/>
      <c r="DR575" s="132"/>
      <c r="EB575" s="132"/>
      <c r="EL575" s="132"/>
      <c r="EV575" s="132"/>
      <c r="FF575" s="132"/>
      <c r="FP575" s="132"/>
      <c r="FZ575" s="132"/>
      <c r="GJ575" s="132"/>
      <c r="GT575" s="132"/>
      <c r="HD575" s="132"/>
      <c r="HN575" s="132"/>
      <c r="HX575" s="132"/>
      <c r="IH575" s="132"/>
    </row>
    <row xmlns:x14ac="http://schemas.microsoft.com/office/spreadsheetml/2009/9/ac" r="576" s="3" customFormat="true" x14ac:dyDescent="0.25">
      <c r="A576" s="401"/>
      <c r="B576" s="132"/>
      <c r="L576" s="132"/>
      <c r="V576" s="132"/>
      <c r="AF576" s="132"/>
      <c r="AP576" s="132"/>
      <c r="AZ576" s="132"/>
      <c r="BA576" s="132"/>
      <c r="BJ576" s="132"/>
      <c r="BT576" s="132"/>
      <c r="CD576" s="132"/>
      <c r="CN576" s="132"/>
      <c r="CX576" s="132"/>
      <c r="DH576" s="132"/>
      <c r="DR576" s="132"/>
      <c r="EB576" s="132"/>
      <c r="EL576" s="132"/>
      <c r="EV576" s="132"/>
      <c r="FF576" s="132"/>
      <c r="FP576" s="132"/>
      <c r="FZ576" s="132"/>
      <c r="GJ576" s="132"/>
      <c r="GT576" s="132"/>
      <c r="HD576" s="132"/>
      <c r="HN576" s="132"/>
      <c r="HX576" s="132"/>
      <c r="IH576" s="132"/>
    </row>
    <row xmlns:x14ac="http://schemas.microsoft.com/office/spreadsheetml/2009/9/ac" r="577" s="3" customFormat="true" x14ac:dyDescent="0.25">
      <c r="A577" s="401"/>
      <c r="B577" s="132"/>
      <c r="L577" s="132"/>
      <c r="V577" s="132"/>
      <c r="AF577" s="132"/>
      <c r="AP577" s="132"/>
      <c r="AZ577" s="132"/>
      <c r="BA577" s="132"/>
      <c r="BJ577" s="132"/>
      <c r="BT577" s="132"/>
      <c r="CD577" s="132"/>
      <c r="CN577" s="132"/>
      <c r="CX577" s="132"/>
      <c r="DH577" s="132"/>
      <c r="DR577" s="132"/>
      <c r="EB577" s="132"/>
      <c r="EL577" s="132"/>
      <c r="EV577" s="132"/>
      <c r="FF577" s="132"/>
      <c r="FP577" s="132"/>
      <c r="FZ577" s="132"/>
      <c r="GJ577" s="132"/>
      <c r="GT577" s="132"/>
      <c r="HD577" s="132"/>
      <c r="HN577" s="132"/>
      <c r="HX577" s="132"/>
      <c r="IH577" s="132"/>
    </row>
    <row xmlns:x14ac="http://schemas.microsoft.com/office/spreadsheetml/2009/9/ac" r="578" s="3" customFormat="true" x14ac:dyDescent="0.25">
      <c r="A578" s="401"/>
      <c r="B578" s="132"/>
      <c r="L578" s="132"/>
      <c r="V578" s="132"/>
      <c r="AF578" s="132"/>
      <c r="AP578" s="132"/>
      <c r="AZ578" s="132"/>
      <c r="BA578" s="132"/>
      <c r="BJ578" s="132"/>
      <c r="BT578" s="132"/>
      <c r="CD578" s="132"/>
      <c r="CN578" s="132"/>
      <c r="CX578" s="132"/>
      <c r="DH578" s="132"/>
      <c r="DR578" s="132"/>
      <c r="EB578" s="132"/>
      <c r="EL578" s="132"/>
      <c r="EV578" s="132"/>
      <c r="FF578" s="132"/>
      <c r="FP578" s="132"/>
      <c r="FZ578" s="132"/>
      <c r="GJ578" s="132"/>
      <c r="GT578" s="132"/>
      <c r="HD578" s="132"/>
      <c r="HN578" s="132"/>
      <c r="HX578" s="132"/>
      <c r="IH578" s="132"/>
    </row>
    <row xmlns:x14ac="http://schemas.microsoft.com/office/spreadsheetml/2009/9/ac" r="579" s="3" customFormat="true" x14ac:dyDescent="0.25">
      <c r="A579" s="401"/>
      <c r="B579" s="132"/>
      <c r="L579" s="132"/>
      <c r="V579" s="132"/>
      <c r="AF579" s="132"/>
      <c r="AP579" s="132"/>
      <c r="AZ579" s="132"/>
      <c r="BA579" s="132"/>
      <c r="BJ579" s="132"/>
      <c r="BT579" s="132"/>
      <c r="CD579" s="132"/>
      <c r="CN579" s="132"/>
      <c r="CX579" s="132"/>
      <c r="DH579" s="132"/>
      <c r="DR579" s="132"/>
      <c r="EB579" s="132"/>
      <c r="EL579" s="132"/>
      <c r="EV579" s="132"/>
      <c r="FF579" s="132"/>
      <c r="FP579" s="132"/>
      <c r="FZ579" s="132"/>
      <c r="GJ579" s="132"/>
      <c r="GT579" s="132"/>
      <c r="HD579" s="132"/>
      <c r="HN579" s="132"/>
      <c r="HX579" s="132"/>
      <c r="IH579" s="132"/>
    </row>
    <row xmlns:x14ac="http://schemas.microsoft.com/office/spreadsheetml/2009/9/ac" r="580" s="3" customFormat="true" x14ac:dyDescent="0.25">
      <c r="A580" s="401"/>
      <c r="B580" s="132"/>
      <c r="L580" s="132"/>
      <c r="V580" s="132"/>
      <c r="AF580" s="132"/>
      <c r="AP580" s="132"/>
      <c r="AZ580" s="132"/>
      <c r="BA580" s="132"/>
      <c r="BJ580" s="132"/>
      <c r="BT580" s="132"/>
      <c r="CD580" s="132"/>
      <c r="CN580" s="132"/>
      <c r="CX580" s="132"/>
      <c r="DH580" s="132"/>
      <c r="DR580" s="132"/>
      <c r="EB580" s="132"/>
      <c r="EL580" s="132"/>
      <c r="EV580" s="132"/>
      <c r="FF580" s="132"/>
      <c r="FP580" s="132"/>
      <c r="FZ580" s="132"/>
      <c r="GJ580" s="132"/>
      <c r="GT580" s="132"/>
      <c r="HD580" s="132"/>
      <c r="HN580" s="132"/>
      <c r="HX580" s="132"/>
      <c r="IH580" s="132"/>
    </row>
    <row xmlns:x14ac="http://schemas.microsoft.com/office/spreadsheetml/2009/9/ac" r="581" s="3" customFormat="true" x14ac:dyDescent="0.25">
      <c r="A581" s="401"/>
      <c r="B581" s="132"/>
      <c r="L581" s="132"/>
      <c r="V581" s="132"/>
      <c r="AF581" s="132"/>
      <c r="AP581" s="132"/>
      <c r="AZ581" s="132"/>
      <c r="BA581" s="132"/>
      <c r="BJ581" s="132"/>
      <c r="BT581" s="132"/>
      <c r="CD581" s="132"/>
      <c r="CN581" s="132"/>
      <c r="CX581" s="132"/>
      <c r="DH581" s="132"/>
      <c r="DR581" s="132"/>
      <c r="EB581" s="132"/>
      <c r="EL581" s="132"/>
      <c r="EV581" s="132"/>
      <c r="FF581" s="132"/>
      <c r="FP581" s="132"/>
      <c r="FZ581" s="132"/>
      <c r="GJ581" s="132"/>
      <c r="GT581" s="132"/>
      <c r="HD581" s="132"/>
      <c r="HN581" s="132"/>
      <c r="HX581" s="132"/>
      <c r="IH581" s="132"/>
    </row>
    <row xmlns:x14ac="http://schemas.microsoft.com/office/spreadsheetml/2009/9/ac" r="582" s="3" customFormat="true" x14ac:dyDescent="0.25">
      <c r="A582" s="401"/>
      <c r="B582" s="132"/>
      <c r="L582" s="132"/>
      <c r="V582" s="132"/>
      <c r="AF582" s="132"/>
      <c r="AP582" s="132"/>
      <c r="AZ582" s="132"/>
      <c r="BA582" s="132"/>
      <c r="BJ582" s="132"/>
      <c r="BT582" s="132"/>
      <c r="CD582" s="132"/>
      <c r="CN582" s="132"/>
      <c r="CX582" s="132"/>
      <c r="DH582" s="132"/>
      <c r="DR582" s="132"/>
      <c r="EB582" s="132"/>
      <c r="EL582" s="132"/>
      <c r="EV582" s="132"/>
      <c r="FF582" s="132"/>
      <c r="FP582" s="132"/>
      <c r="FZ582" s="132"/>
      <c r="GJ582" s="132"/>
      <c r="GT582" s="132"/>
      <c r="HD582" s="132"/>
      <c r="HN582" s="132"/>
      <c r="HX582" s="132"/>
      <c r="IH582" s="132"/>
    </row>
    <row xmlns:x14ac="http://schemas.microsoft.com/office/spreadsheetml/2009/9/ac" r="583" s="3" customFormat="true" x14ac:dyDescent="0.25">
      <c r="A583" s="401"/>
      <c r="B583" s="132"/>
      <c r="L583" s="132"/>
      <c r="V583" s="132"/>
      <c r="AF583" s="132"/>
      <c r="AP583" s="132"/>
      <c r="AZ583" s="132"/>
      <c r="BA583" s="132"/>
      <c r="BJ583" s="132"/>
      <c r="BT583" s="132"/>
      <c r="CD583" s="132"/>
      <c r="CN583" s="132"/>
      <c r="CX583" s="132"/>
      <c r="DH583" s="132"/>
      <c r="DR583" s="132"/>
      <c r="EB583" s="132"/>
      <c r="EL583" s="132"/>
      <c r="EV583" s="132"/>
      <c r="FF583" s="132"/>
      <c r="FP583" s="132"/>
      <c r="FZ583" s="132"/>
      <c r="GJ583" s="132"/>
      <c r="GT583" s="132"/>
      <c r="HD583" s="132"/>
      <c r="HN583" s="132"/>
      <c r="HX583" s="132"/>
      <c r="IH583" s="132"/>
    </row>
    <row xmlns:x14ac="http://schemas.microsoft.com/office/spreadsheetml/2009/9/ac" r="584" s="3" customFormat="true" x14ac:dyDescent="0.25">
      <c r="A584" s="401"/>
      <c r="B584" s="132"/>
      <c r="L584" s="132"/>
      <c r="V584" s="132"/>
      <c r="AF584" s="132"/>
      <c r="AP584" s="132"/>
      <c r="AZ584" s="132"/>
      <c r="BA584" s="132"/>
      <c r="BJ584" s="132"/>
      <c r="BT584" s="132"/>
      <c r="CD584" s="132"/>
      <c r="CN584" s="132"/>
      <c r="CX584" s="132"/>
      <c r="DH584" s="132"/>
      <c r="DR584" s="132"/>
      <c r="EB584" s="132"/>
      <c r="EL584" s="132"/>
      <c r="EV584" s="132"/>
      <c r="FF584" s="132"/>
      <c r="FP584" s="132"/>
      <c r="FZ584" s="132"/>
      <c r="GJ584" s="132"/>
      <c r="GT584" s="132"/>
      <c r="HD584" s="132"/>
      <c r="HN584" s="132"/>
      <c r="HX584" s="132"/>
      <c r="IH584" s="132"/>
    </row>
    <row xmlns:x14ac="http://schemas.microsoft.com/office/spreadsheetml/2009/9/ac" r="585" s="3" customFormat="true" x14ac:dyDescent="0.25">
      <c r="A585" s="401"/>
      <c r="B585" s="132"/>
      <c r="L585" s="132"/>
      <c r="V585" s="132"/>
      <c r="AF585" s="132"/>
      <c r="AP585" s="132"/>
      <c r="AZ585" s="132"/>
      <c r="BA585" s="132"/>
      <c r="BJ585" s="132"/>
      <c r="BT585" s="132"/>
      <c r="CD585" s="132"/>
      <c r="CN585" s="132"/>
      <c r="CX585" s="132"/>
      <c r="DH585" s="132"/>
      <c r="DR585" s="132"/>
      <c r="EB585" s="132"/>
      <c r="EL585" s="132"/>
      <c r="EV585" s="132"/>
      <c r="FF585" s="132"/>
      <c r="FP585" s="132"/>
      <c r="FZ585" s="132"/>
      <c r="GJ585" s="132"/>
      <c r="GT585" s="132"/>
      <c r="HD585" s="132"/>
      <c r="HN585" s="132"/>
      <c r="HX585" s="132"/>
      <c r="IH585" s="132"/>
    </row>
    <row xmlns:x14ac="http://schemas.microsoft.com/office/spreadsheetml/2009/9/ac" r="586" s="3" customFormat="true" x14ac:dyDescent="0.25">
      <c r="A586" s="401"/>
      <c r="B586" s="132"/>
      <c r="L586" s="132"/>
      <c r="V586" s="132"/>
      <c r="AF586" s="132"/>
      <c r="AP586" s="132"/>
      <c r="AZ586" s="132"/>
      <c r="BA586" s="132"/>
      <c r="BJ586" s="132"/>
      <c r="BT586" s="132"/>
      <c r="CD586" s="132"/>
      <c r="CN586" s="132"/>
      <c r="CX586" s="132"/>
      <c r="DH586" s="132"/>
      <c r="DR586" s="132"/>
      <c r="EB586" s="132"/>
      <c r="EL586" s="132"/>
      <c r="EV586" s="132"/>
      <c r="FF586" s="132"/>
      <c r="FP586" s="132"/>
      <c r="FZ586" s="132"/>
      <c r="GJ586" s="132"/>
      <c r="GT586" s="132"/>
      <c r="HD586" s="132"/>
      <c r="HN586" s="132"/>
      <c r="HX586" s="132"/>
      <c r="IH586" s="132"/>
    </row>
    <row xmlns:x14ac="http://schemas.microsoft.com/office/spreadsheetml/2009/9/ac" r="587" s="3" customFormat="true" x14ac:dyDescent="0.25">
      <c r="A587" s="401"/>
      <c r="B587" s="132"/>
      <c r="L587" s="132"/>
      <c r="V587" s="132"/>
      <c r="AF587" s="132"/>
      <c r="AP587" s="132"/>
      <c r="AZ587" s="132"/>
      <c r="BA587" s="132"/>
      <c r="BJ587" s="132"/>
      <c r="BT587" s="132"/>
      <c r="CD587" s="132"/>
      <c r="CN587" s="132"/>
      <c r="CX587" s="132"/>
      <c r="DH587" s="132"/>
      <c r="DR587" s="132"/>
      <c r="EB587" s="132"/>
      <c r="EL587" s="132"/>
      <c r="EV587" s="132"/>
      <c r="FF587" s="132"/>
      <c r="FP587" s="132"/>
      <c r="FZ587" s="132"/>
      <c r="GJ587" s="132"/>
      <c r="GT587" s="132"/>
      <c r="HD587" s="132"/>
      <c r="HN587" s="132"/>
      <c r="HX587" s="132"/>
      <c r="IH587" s="132"/>
    </row>
    <row xmlns:x14ac="http://schemas.microsoft.com/office/spreadsheetml/2009/9/ac" r="588" s="3" customFormat="true" x14ac:dyDescent="0.25">
      <c r="A588" s="401"/>
      <c r="B588" s="132"/>
      <c r="L588" s="132"/>
      <c r="V588" s="132"/>
      <c r="AF588" s="132"/>
      <c r="AP588" s="132"/>
      <c r="AZ588" s="132"/>
      <c r="BA588" s="132"/>
      <c r="BJ588" s="132"/>
      <c r="BT588" s="132"/>
      <c r="CD588" s="132"/>
      <c r="CN588" s="132"/>
      <c r="CX588" s="132"/>
      <c r="DH588" s="132"/>
      <c r="DR588" s="132"/>
      <c r="EB588" s="132"/>
      <c r="EL588" s="132"/>
      <c r="EV588" s="132"/>
      <c r="FF588" s="132"/>
      <c r="FP588" s="132"/>
      <c r="FZ588" s="132"/>
      <c r="GJ588" s="132"/>
      <c r="GT588" s="132"/>
      <c r="HD588" s="132"/>
      <c r="HN588" s="132"/>
      <c r="HX588" s="132"/>
      <c r="IH588" s="132"/>
    </row>
    <row xmlns:x14ac="http://schemas.microsoft.com/office/spreadsheetml/2009/9/ac" r="589" s="3" customFormat="true" x14ac:dyDescent="0.25">
      <c r="A589" s="401"/>
      <c r="B589" s="132"/>
      <c r="L589" s="132"/>
      <c r="V589" s="132"/>
      <c r="AF589" s="132"/>
      <c r="AP589" s="132"/>
      <c r="AZ589" s="132"/>
      <c r="BA589" s="132"/>
      <c r="BJ589" s="132"/>
      <c r="BT589" s="132"/>
      <c r="CD589" s="132"/>
      <c r="CN589" s="132"/>
      <c r="CX589" s="132"/>
      <c r="DH589" s="132"/>
      <c r="DR589" s="132"/>
      <c r="EB589" s="132"/>
      <c r="EL589" s="132"/>
      <c r="EV589" s="132"/>
      <c r="FF589" s="132"/>
      <c r="FP589" s="132"/>
      <c r="FZ589" s="132"/>
      <c r="GJ589" s="132"/>
      <c r="GT589" s="132"/>
      <c r="HD589" s="132"/>
      <c r="HN589" s="132"/>
      <c r="HX589" s="132"/>
      <c r="IH589" s="132"/>
    </row>
    <row xmlns:x14ac="http://schemas.microsoft.com/office/spreadsheetml/2009/9/ac" r="590" s="3" customFormat="true" x14ac:dyDescent="0.25">
      <c r="A590" s="401"/>
      <c r="B590" s="132"/>
      <c r="L590" s="132"/>
      <c r="V590" s="132"/>
      <c r="AF590" s="132"/>
      <c r="AP590" s="132"/>
      <c r="AZ590" s="132"/>
      <c r="BA590" s="132"/>
      <c r="BJ590" s="132"/>
      <c r="BT590" s="132"/>
      <c r="CD590" s="132"/>
      <c r="CN590" s="132"/>
      <c r="CX590" s="132"/>
      <c r="DH590" s="132"/>
      <c r="DR590" s="132"/>
      <c r="EB590" s="132"/>
      <c r="EL590" s="132"/>
      <c r="EV590" s="132"/>
      <c r="FF590" s="132"/>
      <c r="FP590" s="132"/>
      <c r="FZ590" s="132"/>
      <c r="GJ590" s="132"/>
      <c r="GT590" s="132"/>
      <c r="HD590" s="132"/>
      <c r="HN590" s="132"/>
      <c r="HX590" s="132"/>
      <c r="IH590" s="132"/>
    </row>
    <row xmlns:x14ac="http://schemas.microsoft.com/office/spreadsheetml/2009/9/ac" r="591" s="3" customFormat="true" x14ac:dyDescent="0.25">
      <c r="A591" s="401"/>
      <c r="B591" s="132"/>
      <c r="L591" s="132"/>
      <c r="V591" s="132"/>
      <c r="AF591" s="132"/>
      <c r="AP591" s="132"/>
      <c r="AZ591" s="132"/>
      <c r="BA591" s="132"/>
      <c r="BJ591" s="132"/>
      <c r="BT591" s="132"/>
      <c r="CD591" s="132"/>
      <c r="CN591" s="132"/>
      <c r="CX591" s="132"/>
      <c r="DH591" s="132"/>
      <c r="DR591" s="132"/>
      <c r="EB591" s="132"/>
      <c r="EL591" s="132"/>
      <c r="EV591" s="132"/>
      <c r="FF591" s="132"/>
      <c r="FP591" s="132"/>
      <c r="FZ591" s="132"/>
      <c r="GJ591" s="132"/>
      <c r="GT591" s="132"/>
      <c r="HD591" s="132"/>
      <c r="HN591" s="132"/>
      <c r="HX591" s="132"/>
      <c r="IH591" s="132"/>
    </row>
    <row xmlns:x14ac="http://schemas.microsoft.com/office/spreadsheetml/2009/9/ac" r="592" s="3" customFormat="true" x14ac:dyDescent="0.25">
      <c r="A592" s="401"/>
      <c r="B592" s="132"/>
      <c r="L592" s="132"/>
      <c r="V592" s="132"/>
      <c r="AF592" s="132"/>
      <c r="AP592" s="132"/>
      <c r="AZ592" s="132"/>
      <c r="BA592" s="132"/>
      <c r="BJ592" s="132"/>
      <c r="BT592" s="132"/>
      <c r="CD592" s="132"/>
      <c r="CN592" s="132"/>
      <c r="CX592" s="132"/>
      <c r="DH592" s="132"/>
      <c r="DR592" s="132"/>
      <c r="EB592" s="132"/>
      <c r="EL592" s="132"/>
      <c r="EV592" s="132"/>
      <c r="FF592" s="132"/>
      <c r="FP592" s="132"/>
      <c r="FZ592" s="132"/>
      <c r="GJ592" s="132"/>
      <c r="GT592" s="132"/>
      <c r="HD592" s="132"/>
      <c r="HN592" s="132"/>
      <c r="HX592" s="132"/>
      <c r="IH592" s="132"/>
    </row>
    <row xmlns:x14ac="http://schemas.microsoft.com/office/spreadsheetml/2009/9/ac" r="593" s="3" customFormat="true" x14ac:dyDescent="0.25">
      <c r="A593" s="401"/>
      <c r="B593" s="132"/>
      <c r="L593" s="132"/>
      <c r="V593" s="132"/>
      <c r="AF593" s="132"/>
      <c r="AP593" s="132"/>
      <c r="AZ593" s="132"/>
      <c r="BA593" s="132"/>
      <c r="BJ593" s="132"/>
      <c r="BT593" s="132"/>
      <c r="CD593" s="132"/>
      <c r="CN593" s="132"/>
      <c r="CX593" s="132"/>
      <c r="DH593" s="132"/>
      <c r="DR593" s="132"/>
      <c r="EB593" s="132"/>
      <c r="EL593" s="132"/>
      <c r="EV593" s="132"/>
      <c r="FF593" s="132"/>
      <c r="FP593" s="132"/>
      <c r="FZ593" s="132"/>
      <c r="GJ593" s="132"/>
      <c r="GT593" s="132"/>
      <c r="HD593" s="132"/>
      <c r="HN593" s="132"/>
      <c r="HX593" s="132"/>
      <c r="IH593" s="132"/>
    </row>
    <row xmlns:x14ac="http://schemas.microsoft.com/office/spreadsheetml/2009/9/ac" r="594" s="3" customFormat="true" x14ac:dyDescent="0.25">
      <c r="A594" s="401"/>
      <c r="B594" s="132"/>
      <c r="L594" s="132"/>
      <c r="V594" s="132"/>
      <c r="AF594" s="132"/>
      <c r="AP594" s="132"/>
      <c r="AZ594" s="132"/>
      <c r="BA594" s="132"/>
      <c r="BJ594" s="132"/>
      <c r="BT594" s="132"/>
      <c r="CD594" s="132"/>
      <c r="CN594" s="132"/>
      <c r="CX594" s="132"/>
      <c r="DH594" s="132"/>
      <c r="DR594" s="132"/>
      <c r="EB594" s="132"/>
      <c r="EL594" s="132"/>
      <c r="EV594" s="132"/>
      <c r="FF594" s="132"/>
      <c r="FP594" s="132"/>
      <c r="FZ594" s="132"/>
      <c r="GJ594" s="132"/>
      <c r="GT594" s="132"/>
      <c r="HD594" s="132"/>
      <c r="HN594" s="132"/>
      <c r="HX594" s="132"/>
      <c r="IH594" s="132"/>
    </row>
    <row xmlns:x14ac="http://schemas.microsoft.com/office/spreadsheetml/2009/9/ac" r="595" s="3" customFormat="true" x14ac:dyDescent="0.25">
      <c r="A595" s="401"/>
      <c r="B595" s="132"/>
      <c r="L595" s="132"/>
      <c r="V595" s="132"/>
      <c r="AF595" s="132"/>
      <c r="AP595" s="132"/>
      <c r="AZ595" s="132"/>
      <c r="BA595" s="132"/>
      <c r="BJ595" s="132"/>
      <c r="BT595" s="132"/>
      <c r="CD595" s="132"/>
      <c r="CN595" s="132"/>
      <c r="CX595" s="132"/>
      <c r="DH595" s="132"/>
      <c r="DR595" s="132"/>
      <c r="EB595" s="132"/>
      <c r="EL595" s="132"/>
      <c r="EV595" s="132"/>
      <c r="FF595" s="132"/>
      <c r="FP595" s="132"/>
      <c r="FZ595" s="132"/>
      <c r="GJ595" s="132"/>
      <c r="GT595" s="132"/>
      <c r="HD595" s="132"/>
      <c r="HN595" s="132"/>
      <c r="HX595" s="132"/>
      <c r="IH595" s="132"/>
    </row>
    <row xmlns:x14ac="http://schemas.microsoft.com/office/spreadsheetml/2009/9/ac" r="596" s="3" customFormat="true" x14ac:dyDescent="0.25">
      <c r="A596" s="401"/>
      <c r="B596" s="132"/>
      <c r="L596" s="132"/>
      <c r="V596" s="132"/>
      <c r="AF596" s="132"/>
      <c r="AP596" s="132"/>
      <c r="AZ596" s="132"/>
      <c r="BA596" s="132"/>
      <c r="BJ596" s="132"/>
      <c r="BT596" s="132"/>
      <c r="CD596" s="132"/>
      <c r="CN596" s="132"/>
      <c r="CX596" s="132"/>
      <c r="DH596" s="132"/>
      <c r="DR596" s="132"/>
      <c r="EB596" s="132"/>
      <c r="EL596" s="132"/>
      <c r="EV596" s="132"/>
      <c r="FF596" s="132"/>
      <c r="FP596" s="132"/>
      <c r="FZ596" s="132"/>
      <c r="GJ596" s="132"/>
      <c r="GT596" s="132"/>
      <c r="HD596" s="132"/>
      <c r="HN596" s="132"/>
      <c r="HX596" s="132"/>
      <c r="IH596" s="132"/>
    </row>
    <row xmlns:x14ac="http://schemas.microsoft.com/office/spreadsheetml/2009/9/ac" r="597" s="3" customFormat="true" x14ac:dyDescent="0.25">
      <c r="A597" s="401"/>
      <c r="B597" s="132"/>
      <c r="L597" s="132"/>
      <c r="V597" s="132"/>
      <c r="AF597" s="132"/>
      <c r="AP597" s="132"/>
      <c r="AZ597" s="132"/>
      <c r="BA597" s="132"/>
      <c r="BJ597" s="132"/>
      <c r="BT597" s="132"/>
      <c r="CD597" s="132"/>
      <c r="CN597" s="132"/>
      <c r="CX597" s="132"/>
      <c r="DH597" s="132"/>
      <c r="DR597" s="132"/>
      <c r="EB597" s="132"/>
      <c r="EL597" s="132"/>
      <c r="EV597" s="132"/>
      <c r="FF597" s="132"/>
      <c r="FP597" s="132"/>
      <c r="FZ597" s="132"/>
      <c r="GJ597" s="132"/>
      <c r="GT597" s="132"/>
      <c r="HD597" s="132"/>
      <c r="HN597" s="132"/>
      <c r="HX597" s="132"/>
      <c r="IH597" s="132"/>
    </row>
    <row xmlns:x14ac="http://schemas.microsoft.com/office/spreadsheetml/2009/9/ac" r="598" s="3" customFormat="true" x14ac:dyDescent="0.25">
      <c r="A598" s="401"/>
      <c r="B598" s="132"/>
      <c r="L598" s="132"/>
      <c r="V598" s="132"/>
      <c r="AF598" s="132"/>
      <c r="AP598" s="132"/>
      <c r="AZ598" s="132"/>
      <c r="BA598" s="132"/>
      <c r="BJ598" s="132"/>
      <c r="BT598" s="132"/>
      <c r="CD598" s="132"/>
      <c r="CN598" s="132"/>
      <c r="CX598" s="132"/>
      <c r="DH598" s="132"/>
      <c r="DR598" s="132"/>
      <c r="EB598" s="132"/>
      <c r="EL598" s="132"/>
      <c r="EV598" s="132"/>
      <c r="FF598" s="132"/>
      <c r="FP598" s="132"/>
      <c r="FZ598" s="132"/>
      <c r="GJ598" s="132"/>
      <c r="GT598" s="132"/>
      <c r="HD598" s="132"/>
      <c r="HN598" s="132"/>
      <c r="HX598" s="132"/>
      <c r="IH598" s="132"/>
    </row>
    <row xmlns:x14ac="http://schemas.microsoft.com/office/spreadsheetml/2009/9/ac" r="599" s="3" customFormat="true" x14ac:dyDescent="0.25">
      <c r="A599" s="401"/>
      <c r="B599" s="132"/>
      <c r="L599" s="132"/>
      <c r="V599" s="132"/>
      <c r="AF599" s="132"/>
      <c r="AP599" s="132"/>
      <c r="AZ599" s="132"/>
      <c r="BA599" s="132"/>
      <c r="BJ599" s="132"/>
      <c r="BT599" s="132"/>
      <c r="CD599" s="132"/>
      <c r="CN599" s="132"/>
      <c r="CX599" s="132"/>
      <c r="DH599" s="132"/>
      <c r="DR599" s="132"/>
      <c r="EB599" s="132"/>
      <c r="EL599" s="132"/>
      <c r="EV599" s="132"/>
      <c r="FF599" s="132"/>
      <c r="FP599" s="132"/>
      <c r="FZ599" s="132"/>
      <c r="GJ599" s="132"/>
      <c r="GT599" s="132"/>
      <c r="HD599" s="132"/>
      <c r="HN599" s="132"/>
      <c r="HX599" s="132"/>
      <c r="IH599" s="132"/>
    </row>
    <row xmlns:x14ac="http://schemas.microsoft.com/office/spreadsheetml/2009/9/ac" r="600" s="3" customFormat="true" x14ac:dyDescent="0.25">
      <c r="A600" s="401"/>
      <c r="B600" s="132"/>
      <c r="L600" s="132"/>
      <c r="V600" s="132"/>
      <c r="AF600" s="132"/>
      <c r="AP600" s="132"/>
      <c r="AZ600" s="132"/>
      <c r="BA600" s="132"/>
      <c r="BJ600" s="132"/>
      <c r="BT600" s="132"/>
      <c r="CD600" s="132"/>
      <c r="CN600" s="132"/>
      <c r="CX600" s="132"/>
      <c r="DH600" s="132"/>
      <c r="DR600" s="132"/>
      <c r="EB600" s="132"/>
      <c r="EL600" s="132"/>
      <c r="EV600" s="132"/>
      <c r="FF600" s="132"/>
      <c r="FP600" s="132"/>
      <c r="FZ600" s="132"/>
      <c r="GJ600" s="132"/>
      <c r="GT600" s="132"/>
      <c r="HD600" s="132"/>
      <c r="HN600" s="132"/>
      <c r="HX600" s="132"/>
      <c r="IH600" s="132"/>
    </row>
    <row xmlns:x14ac="http://schemas.microsoft.com/office/spreadsheetml/2009/9/ac" r="601" s="3" customFormat="true" x14ac:dyDescent="0.25">
      <c r="A601" s="401"/>
      <c r="B601" s="132"/>
      <c r="L601" s="132"/>
      <c r="V601" s="132"/>
      <c r="AF601" s="132"/>
      <c r="AP601" s="132"/>
      <c r="AZ601" s="132"/>
      <c r="BA601" s="132"/>
      <c r="BJ601" s="132"/>
      <c r="BT601" s="132"/>
      <c r="CD601" s="132"/>
      <c r="CN601" s="132"/>
      <c r="CX601" s="132"/>
      <c r="DH601" s="132"/>
      <c r="DR601" s="132"/>
      <c r="EB601" s="132"/>
      <c r="EL601" s="132"/>
      <c r="EV601" s="132"/>
      <c r="FF601" s="132"/>
      <c r="FP601" s="132"/>
      <c r="FZ601" s="132"/>
      <c r="GJ601" s="132"/>
      <c r="GT601" s="132"/>
      <c r="HD601" s="132"/>
      <c r="HN601" s="132"/>
      <c r="HX601" s="132"/>
      <c r="IH601" s="132"/>
    </row>
    <row xmlns:x14ac="http://schemas.microsoft.com/office/spreadsheetml/2009/9/ac" r="602" s="3" customFormat="true" x14ac:dyDescent="0.25">
      <c r="A602" s="401"/>
      <c r="B602" s="132"/>
      <c r="L602" s="132"/>
      <c r="V602" s="132"/>
      <c r="AF602" s="132"/>
      <c r="AP602" s="132"/>
      <c r="AZ602" s="132"/>
      <c r="BA602" s="132"/>
      <c r="BJ602" s="132"/>
      <c r="BT602" s="132"/>
      <c r="CD602" s="132"/>
      <c r="CN602" s="132"/>
      <c r="CX602" s="132"/>
      <c r="DH602" s="132"/>
      <c r="DR602" s="132"/>
      <c r="EB602" s="132"/>
      <c r="EL602" s="132"/>
      <c r="EV602" s="132"/>
      <c r="FF602" s="132"/>
      <c r="FP602" s="132"/>
      <c r="FZ602" s="132"/>
      <c r="GJ602" s="132"/>
      <c r="GT602" s="132"/>
      <c r="HD602" s="132"/>
      <c r="HN602" s="132"/>
      <c r="HX602" s="132"/>
      <c r="IH602" s="132"/>
    </row>
    <row xmlns:x14ac="http://schemas.microsoft.com/office/spreadsheetml/2009/9/ac" r="603" s="3" customFormat="true" x14ac:dyDescent="0.25">
      <c r="A603" s="401"/>
      <c r="B603" s="132"/>
      <c r="L603" s="132"/>
      <c r="V603" s="132"/>
      <c r="AF603" s="132"/>
      <c r="AP603" s="132"/>
      <c r="AZ603" s="132"/>
      <c r="BA603" s="132"/>
      <c r="BJ603" s="132"/>
      <c r="BT603" s="132"/>
      <c r="CD603" s="132"/>
      <c r="CN603" s="132"/>
      <c r="CX603" s="132"/>
      <c r="DH603" s="132"/>
      <c r="DR603" s="132"/>
      <c r="EB603" s="132"/>
      <c r="EL603" s="132"/>
      <c r="EV603" s="132"/>
      <c r="FF603" s="132"/>
      <c r="FP603" s="132"/>
      <c r="FZ603" s="132"/>
      <c r="GJ603" s="132"/>
      <c r="GT603" s="132"/>
      <c r="HD603" s="132"/>
      <c r="HN603" s="132"/>
      <c r="HX603" s="132"/>
      <c r="IH603" s="132"/>
    </row>
    <row xmlns:x14ac="http://schemas.microsoft.com/office/spreadsheetml/2009/9/ac" r="604" s="3" customFormat="true" x14ac:dyDescent="0.25">
      <c r="A604" s="401"/>
      <c r="B604" s="132"/>
      <c r="L604" s="132"/>
      <c r="V604" s="132"/>
      <c r="AF604" s="132"/>
      <c r="AP604" s="132"/>
      <c r="AZ604" s="132"/>
      <c r="BA604" s="132"/>
      <c r="BJ604" s="132"/>
      <c r="BT604" s="132"/>
      <c r="CD604" s="132"/>
      <c r="CN604" s="132"/>
      <c r="CX604" s="132"/>
      <c r="DH604" s="132"/>
      <c r="DR604" s="132"/>
      <c r="EB604" s="132"/>
      <c r="EL604" s="132"/>
      <c r="EV604" s="132"/>
      <c r="FF604" s="132"/>
      <c r="FP604" s="132"/>
      <c r="FZ604" s="132"/>
      <c r="GJ604" s="132"/>
      <c r="GT604" s="132"/>
      <c r="HD604" s="132"/>
      <c r="HN604" s="132"/>
      <c r="HX604" s="132"/>
      <c r="IH604" s="132"/>
    </row>
    <row xmlns:x14ac="http://schemas.microsoft.com/office/spreadsheetml/2009/9/ac" r="605" s="3" customFormat="true" x14ac:dyDescent="0.25">
      <c r="A605" s="401"/>
      <c r="B605" s="132"/>
      <c r="L605" s="132"/>
      <c r="V605" s="132"/>
      <c r="AF605" s="132"/>
      <c r="AP605" s="132"/>
      <c r="AZ605" s="132"/>
      <c r="BA605" s="132"/>
      <c r="BJ605" s="132"/>
      <c r="BT605" s="132"/>
      <c r="CD605" s="132"/>
      <c r="CN605" s="132"/>
      <c r="CX605" s="132"/>
      <c r="DH605" s="132"/>
      <c r="DR605" s="132"/>
      <c r="EB605" s="132"/>
      <c r="EL605" s="132"/>
      <c r="EV605" s="132"/>
      <c r="FF605" s="132"/>
      <c r="FP605" s="132"/>
      <c r="FZ605" s="132"/>
      <c r="GJ605" s="132"/>
      <c r="GT605" s="132"/>
      <c r="HD605" s="132"/>
      <c r="HN605" s="132"/>
      <c r="HX605" s="132"/>
      <c r="IH605" s="132"/>
    </row>
    <row xmlns:x14ac="http://schemas.microsoft.com/office/spreadsheetml/2009/9/ac" r="606" s="3" customFormat="true" x14ac:dyDescent="0.25">
      <c r="A606" s="401"/>
      <c r="B606" s="132"/>
      <c r="L606" s="132"/>
      <c r="V606" s="132"/>
      <c r="AF606" s="132"/>
      <c r="AP606" s="132"/>
      <c r="AZ606" s="132"/>
      <c r="BA606" s="132"/>
      <c r="BJ606" s="132"/>
      <c r="BT606" s="132"/>
      <c r="CD606" s="132"/>
      <c r="CN606" s="132"/>
      <c r="CX606" s="132"/>
      <c r="DH606" s="132"/>
      <c r="DR606" s="132"/>
      <c r="EB606" s="132"/>
      <c r="EL606" s="132"/>
      <c r="EV606" s="132"/>
      <c r="FF606" s="132"/>
      <c r="FP606" s="132"/>
      <c r="FZ606" s="132"/>
      <c r="GJ606" s="132"/>
      <c r="GT606" s="132"/>
      <c r="HD606" s="132"/>
      <c r="HN606" s="132"/>
      <c r="HX606" s="132"/>
      <c r="IH606" s="132"/>
    </row>
    <row xmlns:x14ac="http://schemas.microsoft.com/office/spreadsheetml/2009/9/ac" r="607" s="3" customFormat="true" x14ac:dyDescent="0.25">
      <c r="A607" s="401"/>
      <c r="B607" s="132"/>
      <c r="L607" s="132"/>
      <c r="V607" s="132"/>
      <c r="AF607" s="132"/>
      <c r="AP607" s="132"/>
      <c r="AZ607" s="132"/>
      <c r="BA607" s="132"/>
      <c r="BJ607" s="132"/>
      <c r="BT607" s="132"/>
      <c r="CD607" s="132"/>
      <c r="CN607" s="132"/>
      <c r="CX607" s="132"/>
      <c r="DH607" s="132"/>
      <c r="DR607" s="132"/>
      <c r="EB607" s="132"/>
      <c r="EL607" s="132"/>
      <c r="EV607" s="132"/>
      <c r="FF607" s="132"/>
      <c r="FP607" s="132"/>
      <c r="FZ607" s="132"/>
      <c r="GJ607" s="132"/>
      <c r="GT607" s="132"/>
      <c r="HD607" s="132"/>
      <c r="HN607" s="132"/>
      <c r="HX607" s="132"/>
      <c r="IH607" s="132"/>
    </row>
    <row xmlns:x14ac="http://schemas.microsoft.com/office/spreadsheetml/2009/9/ac" r="608" s="3" customFormat="true" x14ac:dyDescent="0.25">
      <c r="A608" s="401"/>
      <c r="B608" s="132"/>
      <c r="L608" s="132"/>
      <c r="V608" s="132"/>
      <c r="AF608" s="132"/>
      <c r="AP608" s="132"/>
      <c r="AZ608" s="132"/>
      <c r="BA608" s="132"/>
      <c r="BJ608" s="132"/>
      <c r="BT608" s="132"/>
      <c r="CD608" s="132"/>
      <c r="CN608" s="132"/>
      <c r="CX608" s="132"/>
      <c r="DH608" s="132"/>
      <c r="DR608" s="132"/>
      <c r="EB608" s="132"/>
      <c r="EL608" s="132"/>
      <c r="EV608" s="132"/>
      <c r="FF608" s="132"/>
      <c r="FP608" s="132"/>
      <c r="FZ608" s="132"/>
      <c r="GJ608" s="132"/>
      <c r="GT608" s="132"/>
      <c r="HD608" s="132"/>
      <c r="HN608" s="132"/>
      <c r="HX608" s="132"/>
      <c r="IH608" s="132"/>
    </row>
    <row xmlns:x14ac="http://schemas.microsoft.com/office/spreadsheetml/2009/9/ac" r="609" s="3" customFormat="true" x14ac:dyDescent="0.25">
      <c r="A609" s="401"/>
      <c r="B609" s="132"/>
      <c r="L609" s="132"/>
      <c r="V609" s="132"/>
      <c r="AF609" s="132"/>
      <c r="AP609" s="132"/>
      <c r="AZ609" s="132"/>
      <c r="BA609" s="132"/>
      <c r="BJ609" s="132"/>
      <c r="BT609" s="132"/>
      <c r="CD609" s="132"/>
      <c r="CN609" s="132"/>
      <c r="CX609" s="132"/>
      <c r="DH609" s="132"/>
      <c r="DR609" s="132"/>
      <c r="EB609" s="132"/>
      <c r="EL609" s="132"/>
      <c r="EV609" s="132"/>
      <c r="FF609" s="132"/>
      <c r="FP609" s="132"/>
      <c r="FZ609" s="132"/>
      <c r="GJ609" s="132"/>
      <c r="GT609" s="132"/>
      <c r="HD609" s="132"/>
      <c r="HN609" s="132"/>
      <c r="HX609" s="132"/>
      <c r="IH609" s="132"/>
    </row>
    <row xmlns:x14ac="http://schemas.microsoft.com/office/spreadsheetml/2009/9/ac" r="610" s="3" customFormat="true" x14ac:dyDescent="0.25">
      <c r="A610" s="401"/>
      <c r="B610" s="132"/>
      <c r="L610" s="132"/>
      <c r="V610" s="132"/>
      <c r="AF610" s="132"/>
      <c r="AP610" s="132"/>
      <c r="AZ610" s="132"/>
      <c r="BA610" s="132"/>
      <c r="BJ610" s="132"/>
      <c r="BT610" s="132"/>
      <c r="CD610" s="132"/>
      <c r="CN610" s="132"/>
      <c r="CX610" s="132"/>
      <c r="DH610" s="132"/>
      <c r="DR610" s="132"/>
      <c r="EB610" s="132"/>
      <c r="EL610" s="132"/>
      <c r="EV610" s="132"/>
      <c r="FF610" s="132"/>
      <c r="FP610" s="132"/>
      <c r="FZ610" s="132"/>
      <c r="GJ610" s="132"/>
      <c r="GT610" s="132"/>
      <c r="HD610" s="132"/>
      <c r="HN610" s="132"/>
      <c r="HX610" s="132"/>
      <c r="IH610" s="132"/>
    </row>
    <row xmlns:x14ac="http://schemas.microsoft.com/office/spreadsheetml/2009/9/ac" r="611" s="3" customFormat="true" x14ac:dyDescent="0.25">
      <c r="A611" s="401"/>
      <c r="B611" s="132"/>
      <c r="L611" s="132"/>
      <c r="V611" s="132"/>
      <c r="AF611" s="132"/>
      <c r="AP611" s="132"/>
      <c r="AZ611" s="132"/>
      <c r="BA611" s="132"/>
      <c r="BJ611" s="132"/>
      <c r="BT611" s="132"/>
      <c r="CD611" s="132"/>
      <c r="CN611" s="132"/>
      <c r="CX611" s="132"/>
      <c r="DH611" s="132"/>
      <c r="DR611" s="132"/>
      <c r="EB611" s="132"/>
      <c r="EL611" s="132"/>
      <c r="EV611" s="132"/>
      <c r="FF611" s="132"/>
      <c r="FP611" s="132"/>
      <c r="FZ611" s="132"/>
      <c r="GJ611" s="132"/>
      <c r="GT611" s="132"/>
      <c r="HD611" s="132"/>
      <c r="HN611" s="132"/>
      <c r="HX611" s="132"/>
      <c r="IH611" s="132"/>
    </row>
    <row xmlns:x14ac="http://schemas.microsoft.com/office/spreadsheetml/2009/9/ac" r="612" s="3" customFormat="true" x14ac:dyDescent="0.25">
      <c r="A612" s="401"/>
      <c r="B612" s="132"/>
      <c r="L612" s="132"/>
      <c r="V612" s="132"/>
      <c r="AF612" s="132"/>
      <c r="AP612" s="132"/>
      <c r="AZ612" s="132"/>
      <c r="BA612" s="132"/>
      <c r="BJ612" s="132"/>
      <c r="BT612" s="132"/>
      <c r="CD612" s="132"/>
      <c r="CN612" s="132"/>
      <c r="CX612" s="132"/>
      <c r="DH612" s="132"/>
      <c r="DR612" s="132"/>
      <c r="EB612" s="132"/>
      <c r="EL612" s="132"/>
      <c r="EV612" s="132"/>
      <c r="FF612" s="132"/>
      <c r="FP612" s="132"/>
      <c r="FZ612" s="132"/>
      <c r="GJ612" s="132"/>
      <c r="GT612" s="132"/>
      <c r="HD612" s="132"/>
      <c r="HN612" s="132"/>
      <c r="HX612" s="132"/>
      <c r="IH612" s="132"/>
    </row>
    <row xmlns:x14ac="http://schemas.microsoft.com/office/spreadsheetml/2009/9/ac" r="613" s="3" customFormat="true" x14ac:dyDescent="0.25">
      <c r="A613" s="401"/>
      <c r="B613" s="132"/>
      <c r="L613" s="132"/>
      <c r="V613" s="132"/>
      <c r="AF613" s="132"/>
      <c r="AP613" s="132"/>
      <c r="AZ613" s="132"/>
      <c r="BA613" s="132"/>
      <c r="BJ613" s="132"/>
      <c r="BT613" s="132"/>
      <c r="CD613" s="132"/>
      <c r="CN613" s="132"/>
      <c r="CX613" s="132"/>
      <c r="DH613" s="132"/>
      <c r="DR613" s="132"/>
      <c r="EB613" s="132"/>
      <c r="EL613" s="132"/>
      <c r="EV613" s="132"/>
      <c r="FF613" s="132"/>
      <c r="FP613" s="132"/>
      <c r="FZ613" s="132"/>
      <c r="GJ613" s="132"/>
      <c r="GT613" s="132"/>
      <c r="HD613" s="132"/>
      <c r="HN613" s="132"/>
      <c r="HX613" s="132"/>
      <c r="IH613" s="132"/>
    </row>
    <row xmlns:x14ac="http://schemas.microsoft.com/office/spreadsheetml/2009/9/ac" r="614" s="3" customFormat="true" x14ac:dyDescent="0.25">
      <c r="A614" s="401"/>
      <c r="B614" s="132"/>
      <c r="L614" s="132"/>
      <c r="V614" s="132"/>
      <c r="AF614" s="132"/>
      <c r="AP614" s="132"/>
      <c r="AZ614" s="132"/>
      <c r="BA614" s="132"/>
      <c r="BJ614" s="132"/>
      <c r="BT614" s="132"/>
      <c r="CD614" s="132"/>
      <c r="CN614" s="132"/>
      <c r="CX614" s="132"/>
      <c r="DH614" s="132"/>
      <c r="DR614" s="132"/>
      <c r="EB614" s="132"/>
      <c r="EL614" s="132"/>
      <c r="EV614" s="132"/>
      <c r="FF614" s="132"/>
      <c r="FP614" s="132"/>
      <c r="FZ614" s="132"/>
      <c r="GJ614" s="132"/>
      <c r="GT614" s="132"/>
      <c r="HD614" s="132"/>
      <c r="HN614" s="132"/>
      <c r="HX614" s="132"/>
      <c r="IH614" s="132"/>
    </row>
    <row xmlns:x14ac="http://schemas.microsoft.com/office/spreadsheetml/2009/9/ac" r="615" s="3" customFormat="true" x14ac:dyDescent="0.25">
      <c r="A615" s="401"/>
      <c r="B615" s="132"/>
      <c r="L615" s="132"/>
      <c r="V615" s="132"/>
      <c r="AF615" s="132"/>
      <c r="AP615" s="132"/>
      <c r="AZ615" s="132"/>
      <c r="BA615" s="132"/>
      <c r="BJ615" s="132"/>
      <c r="BT615" s="132"/>
      <c r="CD615" s="132"/>
      <c r="CN615" s="132"/>
      <c r="CX615" s="132"/>
      <c r="DH615" s="132"/>
      <c r="DR615" s="132"/>
      <c r="EB615" s="132"/>
      <c r="EL615" s="132"/>
      <c r="EV615" s="132"/>
      <c r="FF615" s="132"/>
      <c r="FP615" s="132"/>
      <c r="FZ615" s="132"/>
      <c r="GJ615" s="132"/>
      <c r="GT615" s="132"/>
      <c r="HD615" s="132"/>
      <c r="HN615" s="132"/>
      <c r="HX615" s="132"/>
      <c r="IH615" s="132"/>
    </row>
    <row xmlns:x14ac="http://schemas.microsoft.com/office/spreadsheetml/2009/9/ac" r="616" s="3" customFormat="true" x14ac:dyDescent="0.25">
      <c r="A616" s="401"/>
      <c r="B616" s="132"/>
      <c r="L616" s="132"/>
      <c r="V616" s="132"/>
      <c r="AF616" s="132"/>
      <c r="AP616" s="132"/>
      <c r="AZ616" s="132"/>
      <c r="BA616" s="132"/>
      <c r="BJ616" s="132"/>
      <c r="BT616" s="132"/>
      <c r="CD616" s="132"/>
      <c r="CN616" s="132"/>
      <c r="CX616" s="132"/>
      <c r="DH616" s="132"/>
      <c r="DR616" s="132"/>
      <c r="EB616" s="132"/>
      <c r="EL616" s="132"/>
      <c r="EV616" s="132"/>
      <c r="FF616" s="132"/>
      <c r="FP616" s="132"/>
      <c r="FZ616" s="132"/>
      <c r="GJ616" s="132"/>
      <c r="GT616" s="132"/>
      <c r="HD616" s="132"/>
      <c r="HN616" s="132"/>
      <c r="HX616" s="132"/>
      <c r="IH616" s="132"/>
    </row>
    <row xmlns:x14ac="http://schemas.microsoft.com/office/spreadsheetml/2009/9/ac" r="617" s="3" customFormat="true" x14ac:dyDescent="0.25">
      <c r="A617" s="401"/>
      <c r="B617" s="132"/>
      <c r="L617" s="132"/>
      <c r="V617" s="132"/>
      <c r="AF617" s="132"/>
      <c r="AP617" s="132"/>
      <c r="AZ617" s="132"/>
      <c r="BA617" s="132"/>
      <c r="BJ617" s="132"/>
      <c r="BT617" s="132"/>
      <c r="CD617" s="132"/>
      <c r="CN617" s="132"/>
      <c r="CX617" s="132"/>
      <c r="DH617" s="132"/>
      <c r="DR617" s="132"/>
      <c r="EB617" s="132"/>
      <c r="EL617" s="132"/>
      <c r="EV617" s="132"/>
      <c r="FF617" s="132"/>
      <c r="FP617" s="132"/>
      <c r="FZ617" s="132"/>
      <c r="GJ617" s="132"/>
      <c r="GT617" s="132"/>
      <c r="HD617" s="132"/>
      <c r="HN617" s="132"/>
      <c r="HX617" s="132"/>
      <c r="IH617" s="132"/>
    </row>
    <row xmlns:x14ac="http://schemas.microsoft.com/office/spreadsheetml/2009/9/ac" r="618" s="3" customFormat="true" x14ac:dyDescent="0.25">
      <c r="A618" s="401"/>
      <c r="B618" s="132"/>
      <c r="L618" s="132"/>
      <c r="V618" s="132"/>
      <c r="AF618" s="132"/>
      <c r="AP618" s="132"/>
      <c r="AZ618" s="132"/>
      <c r="BA618" s="132"/>
      <c r="BJ618" s="132"/>
      <c r="BT618" s="132"/>
      <c r="CD618" s="132"/>
      <c r="CN618" s="132"/>
      <c r="CX618" s="132"/>
      <c r="DH618" s="132"/>
      <c r="DR618" s="132"/>
      <c r="EB618" s="132"/>
      <c r="EL618" s="132"/>
      <c r="EV618" s="132"/>
      <c r="FF618" s="132"/>
      <c r="FP618" s="132"/>
      <c r="FZ618" s="132"/>
      <c r="GJ618" s="132"/>
      <c r="GT618" s="132"/>
      <c r="HD618" s="132"/>
      <c r="HN618" s="132"/>
      <c r="HX618" s="132"/>
      <c r="IH618" s="132"/>
    </row>
    <row xmlns:x14ac="http://schemas.microsoft.com/office/spreadsheetml/2009/9/ac" r="619" s="3" customFormat="true" x14ac:dyDescent="0.25">
      <c r="A619" s="401"/>
      <c r="B619" s="132"/>
      <c r="L619" s="132"/>
      <c r="V619" s="132"/>
      <c r="AF619" s="132"/>
      <c r="AP619" s="132"/>
      <c r="AZ619" s="132"/>
      <c r="BA619" s="132"/>
      <c r="BJ619" s="132"/>
      <c r="BT619" s="132"/>
      <c r="CD619" s="132"/>
      <c r="CN619" s="132"/>
      <c r="CX619" s="132"/>
      <c r="DH619" s="132"/>
      <c r="DR619" s="132"/>
      <c r="EB619" s="132"/>
      <c r="EL619" s="132"/>
      <c r="EV619" s="132"/>
      <c r="FF619" s="132"/>
      <c r="FP619" s="132"/>
      <c r="FZ619" s="132"/>
      <c r="GJ619" s="132"/>
      <c r="GT619" s="132"/>
      <c r="HD619" s="132"/>
      <c r="HN619" s="132"/>
      <c r="HX619" s="132"/>
      <c r="IH619" s="132"/>
    </row>
    <row xmlns:x14ac="http://schemas.microsoft.com/office/spreadsheetml/2009/9/ac" r="620" s="3" customFormat="true" x14ac:dyDescent="0.25">
      <c r="A620" s="401"/>
      <c r="B620" s="132"/>
      <c r="L620" s="132"/>
      <c r="V620" s="132"/>
      <c r="AF620" s="132"/>
      <c r="AP620" s="132"/>
      <c r="AZ620" s="132"/>
      <c r="BA620" s="132"/>
      <c r="BJ620" s="132"/>
      <c r="BT620" s="132"/>
      <c r="CD620" s="132"/>
      <c r="CN620" s="132"/>
      <c r="CX620" s="132"/>
      <c r="DH620" s="132"/>
      <c r="DR620" s="132"/>
      <c r="EB620" s="132"/>
      <c r="EL620" s="132"/>
      <c r="EV620" s="132"/>
      <c r="FF620" s="132"/>
      <c r="FP620" s="132"/>
      <c r="FZ620" s="132"/>
      <c r="GJ620" s="132"/>
      <c r="GT620" s="132"/>
      <c r="HD620" s="132"/>
      <c r="HN620" s="132"/>
      <c r="HX620" s="132"/>
      <c r="IH620" s="132"/>
    </row>
    <row xmlns:x14ac="http://schemas.microsoft.com/office/spreadsheetml/2009/9/ac" r="621" s="3" customFormat="true" x14ac:dyDescent="0.25">
      <c r="A621" s="401"/>
      <c r="B621" s="132"/>
      <c r="L621" s="132"/>
      <c r="V621" s="132"/>
      <c r="AF621" s="132"/>
      <c r="AP621" s="132"/>
      <c r="AZ621" s="132"/>
      <c r="BA621" s="132"/>
      <c r="BJ621" s="132"/>
      <c r="BT621" s="132"/>
      <c r="CD621" s="132"/>
      <c r="CN621" s="132"/>
      <c r="CX621" s="132"/>
      <c r="DH621" s="132"/>
      <c r="DR621" s="132"/>
      <c r="EB621" s="132"/>
      <c r="EL621" s="132"/>
      <c r="EV621" s="132"/>
      <c r="FF621" s="132"/>
      <c r="FP621" s="132"/>
      <c r="FZ621" s="132"/>
      <c r="GJ621" s="132"/>
      <c r="GT621" s="132"/>
      <c r="HD621" s="132"/>
      <c r="HN621" s="132"/>
      <c r="HX621" s="132"/>
      <c r="IH621" s="132"/>
    </row>
    <row xmlns:x14ac="http://schemas.microsoft.com/office/spreadsheetml/2009/9/ac" r="622" s="3" customFormat="true" x14ac:dyDescent="0.25">
      <c r="A622" s="401"/>
      <c r="B622" s="132"/>
      <c r="L622" s="132"/>
      <c r="V622" s="132"/>
      <c r="AF622" s="132"/>
      <c r="AP622" s="132"/>
      <c r="AZ622" s="132"/>
      <c r="BA622" s="132"/>
      <c r="BJ622" s="132"/>
      <c r="BT622" s="132"/>
      <c r="CD622" s="132"/>
      <c r="CN622" s="132"/>
      <c r="CX622" s="132"/>
      <c r="DH622" s="132"/>
      <c r="DR622" s="132"/>
      <c r="EB622" s="132"/>
      <c r="EL622" s="132"/>
      <c r="EV622" s="132"/>
      <c r="FF622" s="132"/>
      <c r="FP622" s="132"/>
      <c r="FZ622" s="132"/>
      <c r="GJ622" s="132"/>
      <c r="GT622" s="132"/>
      <c r="HD622" s="132"/>
      <c r="HN622" s="132"/>
      <c r="HX622" s="132"/>
      <c r="IH622" s="132"/>
    </row>
    <row xmlns:x14ac="http://schemas.microsoft.com/office/spreadsheetml/2009/9/ac" r="623" s="3" customFormat="true" x14ac:dyDescent="0.25">
      <c r="A623" s="401"/>
      <c r="B623" s="132"/>
      <c r="L623" s="132"/>
      <c r="V623" s="132"/>
      <c r="AF623" s="132"/>
      <c r="AP623" s="132"/>
      <c r="AZ623" s="132"/>
      <c r="BA623" s="132"/>
      <c r="BJ623" s="132"/>
      <c r="BT623" s="132"/>
      <c r="CD623" s="132"/>
      <c r="CN623" s="132"/>
      <c r="CX623" s="132"/>
      <c r="DH623" s="132"/>
      <c r="DR623" s="132"/>
      <c r="EB623" s="132"/>
      <c r="EL623" s="132"/>
      <c r="EV623" s="132"/>
      <c r="FF623" s="132"/>
      <c r="FP623" s="132"/>
      <c r="FZ623" s="132"/>
      <c r="GJ623" s="132"/>
      <c r="GT623" s="132"/>
      <c r="HD623" s="132"/>
      <c r="HN623" s="132"/>
      <c r="HX623" s="132"/>
      <c r="IH623" s="132"/>
    </row>
    <row xmlns:x14ac="http://schemas.microsoft.com/office/spreadsheetml/2009/9/ac" r="624" s="3" customFormat="true" x14ac:dyDescent="0.25">
      <c r="A624" s="401"/>
      <c r="B624" s="132"/>
      <c r="L624" s="132"/>
      <c r="V624" s="132"/>
      <c r="AF624" s="132"/>
      <c r="AP624" s="132"/>
      <c r="AZ624" s="132"/>
      <c r="BA624" s="132"/>
      <c r="BJ624" s="132"/>
      <c r="BT624" s="132"/>
      <c r="CD624" s="132"/>
      <c r="CN624" s="132"/>
      <c r="CX624" s="132"/>
      <c r="DH624" s="132"/>
      <c r="DR624" s="132"/>
      <c r="EB624" s="132"/>
      <c r="EL624" s="132"/>
      <c r="EV624" s="132"/>
      <c r="FF624" s="132"/>
      <c r="FP624" s="132"/>
      <c r="FZ624" s="132"/>
      <c r="GJ624" s="132"/>
      <c r="GT624" s="132"/>
      <c r="HD624" s="132"/>
      <c r="HN624" s="132"/>
      <c r="HX624" s="132"/>
      <c r="IH624" s="132"/>
    </row>
    <row xmlns:x14ac="http://schemas.microsoft.com/office/spreadsheetml/2009/9/ac" r="625" s="3" customFormat="true" x14ac:dyDescent="0.25">
      <c r="A625" s="401"/>
      <c r="B625" s="132"/>
      <c r="L625" s="132"/>
      <c r="V625" s="132"/>
      <c r="AF625" s="132"/>
      <c r="AP625" s="132"/>
      <c r="AZ625" s="132"/>
      <c r="BA625" s="132"/>
      <c r="BJ625" s="132"/>
      <c r="BT625" s="132"/>
      <c r="CD625" s="132"/>
      <c r="CN625" s="132"/>
      <c r="CX625" s="132"/>
      <c r="DH625" s="132"/>
      <c r="DR625" s="132"/>
      <c r="EB625" s="132"/>
      <c r="EL625" s="132"/>
      <c r="EV625" s="132"/>
      <c r="FF625" s="132"/>
      <c r="FP625" s="132"/>
      <c r="FZ625" s="132"/>
      <c r="GJ625" s="132"/>
      <c r="GT625" s="132"/>
      <c r="HD625" s="132"/>
      <c r="HN625" s="132"/>
      <c r="HX625" s="132"/>
      <c r="IH625" s="132"/>
    </row>
    <row xmlns:x14ac="http://schemas.microsoft.com/office/spreadsheetml/2009/9/ac" r="626" s="3" customFormat="true" x14ac:dyDescent="0.25">
      <c r="A626" s="401"/>
      <c r="B626" s="132"/>
      <c r="L626" s="132"/>
      <c r="V626" s="132"/>
      <c r="AF626" s="132"/>
      <c r="AP626" s="132"/>
      <c r="AZ626" s="132"/>
      <c r="BA626" s="132"/>
      <c r="BJ626" s="132"/>
      <c r="BT626" s="132"/>
      <c r="CD626" s="132"/>
      <c r="CN626" s="132"/>
      <c r="CX626" s="132"/>
      <c r="DH626" s="132"/>
      <c r="DR626" s="132"/>
      <c r="EB626" s="132"/>
      <c r="EL626" s="132"/>
      <c r="EV626" s="132"/>
      <c r="FF626" s="132"/>
      <c r="FP626" s="132"/>
      <c r="FZ626" s="132"/>
      <c r="GJ626" s="132"/>
      <c r="GT626" s="132"/>
      <c r="HD626" s="132"/>
      <c r="HN626" s="132"/>
      <c r="HX626" s="132"/>
      <c r="IH626" s="132"/>
    </row>
    <row xmlns:x14ac="http://schemas.microsoft.com/office/spreadsheetml/2009/9/ac" r="627" s="3" customFormat="true" x14ac:dyDescent="0.25">
      <c r="A627" s="401"/>
      <c r="B627" s="132"/>
      <c r="L627" s="132"/>
      <c r="V627" s="132"/>
      <c r="AF627" s="132"/>
      <c r="AP627" s="132"/>
      <c r="AZ627" s="132"/>
      <c r="BA627" s="132"/>
      <c r="BJ627" s="132"/>
      <c r="BT627" s="132"/>
      <c r="CD627" s="132"/>
      <c r="CN627" s="132"/>
      <c r="CX627" s="132"/>
      <c r="DH627" s="132"/>
      <c r="DR627" s="132"/>
      <c r="EB627" s="132"/>
      <c r="EL627" s="132"/>
      <c r="EV627" s="132"/>
      <c r="FF627" s="132"/>
      <c r="FP627" s="132"/>
      <c r="FZ627" s="132"/>
      <c r="GJ627" s="132"/>
      <c r="GT627" s="132"/>
      <c r="HD627" s="132"/>
      <c r="HN627" s="132"/>
      <c r="HX627" s="132"/>
      <c r="IH627" s="132"/>
    </row>
    <row xmlns:x14ac="http://schemas.microsoft.com/office/spreadsheetml/2009/9/ac" r="628" s="3" customFormat="true" x14ac:dyDescent="0.25">
      <c r="A628" s="401"/>
      <c r="B628" s="132"/>
      <c r="L628" s="132"/>
      <c r="V628" s="132"/>
      <c r="AF628" s="132"/>
      <c r="AP628" s="132"/>
      <c r="AZ628" s="132"/>
      <c r="BA628" s="132"/>
      <c r="BJ628" s="132"/>
      <c r="BT628" s="132"/>
      <c r="CD628" s="132"/>
      <c r="CN628" s="132"/>
      <c r="CX628" s="132"/>
      <c r="DH628" s="132"/>
      <c r="DR628" s="132"/>
      <c r="EB628" s="132"/>
      <c r="EL628" s="132"/>
      <c r="EV628" s="132"/>
      <c r="FF628" s="132"/>
      <c r="FP628" s="132"/>
      <c r="FZ628" s="132"/>
      <c r="GJ628" s="132"/>
      <c r="GT628" s="132"/>
      <c r="HD628" s="132"/>
      <c r="HN628" s="132"/>
      <c r="HX628" s="132"/>
      <c r="IH628" s="132"/>
    </row>
    <row xmlns:x14ac="http://schemas.microsoft.com/office/spreadsheetml/2009/9/ac" r="629" s="3" customFormat="true" x14ac:dyDescent="0.25">
      <c r="A629" s="401"/>
      <c r="B629" s="132"/>
      <c r="L629" s="132"/>
      <c r="V629" s="132"/>
      <c r="AF629" s="132"/>
      <c r="AP629" s="132"/>
      <c r="AZ629" s="132"/>
      <c r="BA629" s="132"/>
      <c r="BJ629" s="132"/>
      <c r="BT629" s="132"/>
      <c r="CD629" s="132"/>
      <c r="CN629" s="132"/>
      <c r="CX629" s="132"/>
      <c r="DH629" s="132"/>
      <c r="DR629" s="132"/>
      <c r="EB629" s="132"/>
      <c r="EL629" s="132"/>
      <c r="EV629" s="132"/>
      <c r="FF629" s="132"/>
      <c r="FP629" s="132"/>
      <c r="FZ629" s="132"/>
      <c r="GJ629" s="132"/>
      <c r="GT629" s="132"/>
      <c r="HD629" s="132"/>
      <c r="HN629" s="132"/>
      <c r="HX629" s="132"/>
      <c r="IH629" s="132"/>
    </row>
    <row xmlns:x14ac="http://schemas.microsoft.com/office/spreadsheetml/2009/9/ac" r="630" s="3" customFormat="true" x14ac:dyDescent="0.25">
      <c r="A630" s="401"/>
      <c r="B630" s="132"/>
      <c r="L630" s="132"/>
      <c r="V630" s="132"/>
      <c r="AF630" s="132"/>
      <c r="AP630" s="132"/>
      <c r="AZ630" s="132"/>
      <c r="BA630" s="132"/>
      <c r="BJ630" s="132"/>
      <c r="BT630" s="132"/>
      <c r="CD630" s="132"/>
      <c r="CN630" s="132"/>
      <c r="CX630" s="132"/>
      <c r="DH630" s="132"/>
      <c r="DR630" s="132"/>
      <c r="EB630" s="132"/>
      <c r="EL630" s="132"/>
      <c r="EV630" s="132"/>
      <c r="FF630" s="132"/>
      <c r="FP630" s="132"/>
      <c r="FZ630" s="132"/>
      <c r="GJ630" s="132"/>
      <c r="GT630" s="132"/>
      <c r="HD630" s="132"/>
      <c r="HN630" s="132"/>
      <c r="HX630" s="132"/>
      <c r="IH630" s="132"/>
    </row>
    <row xmlns:x14ac="http://schemas.microsoft.com/office/spreadsheetml/2009/9/ac" r="631" s="3" customFormat="true" x14ac:dyDescent="0.25">
      <c r="A631" s="401"/>
      <c r="B631" s="132"/>
      <c r="L631" s="132"/>
      <c r="V631" s="132"/>
      <c r="AF631" s="132"/>
      <c r="AP631" s="132"/>
      <c r="AZ631" s="132"/>
      <c r="BA631" s="132"/>
      <c r="BJ631" s="132"/>
      <c r="BT631" s="132"/>
      <c r="CD631" s="132"/>
      <c r="CN631" s="132"/>
      <c r="CX631" s="132"/>
      <c r="DH631" s="132"/>
      <c r="DR631" s="132"/>
      <c r="EB631" s="132"/>
      <c r="EL631" s="132"/>
      <c r="EV631" s="132"/>
      <c r="FF631" s="132"/>
      <c r="FP631" s="132"/>
      <c r="FZ631" s="132"/>
      <c r="GJ631" s="132"/>
      <c r="GT631" s="132"/>
      <c r="HD631" s="132"/>
      <c r="HN631" s="132"/>
      <c r="HX631" s="132"/>
      <c r="IH631" s="132"/>
    </row>
    <row xmlns:x14ac="http://schemas.microsoft.com/office/spreadsheetml/2009/9/ac" r="632" s="3" customFormat="true" x14ac:dyDescent="0.25">
      <c r="A632" s="401"/>
      <c r="B632" s="132"/>
      <c r="L632" s="132"/>
      <c r="V632" s="132"/>
      <c r="AF632" s="132"/>
      <c r="AP632" s="132"/>
      <c r="AZ632" s="132"/>
      <c r="BA632" s="132"/>
      <c r="BJ632" s="132"/>
      <c r="BT632" s="132"/>
      <c r="CD632" s="132"/>
      <c r="CN632" s="132"/>
      <c r="CX632" s="132"/>
      <c r="DH632" s="132"/>
      <c r="DR632" s="132"/>
      <c r="EB632" s="132"/>
      <c r="EL632" s="132"/>
      <c r="EV632" s="132"/>
      <c r="FF632" s="132"/>
      <c r="FP632" s="132"/>
      <c r="FZ632" s="132"/>
      <c r="GJ632" s="132"/>
      <c r="GT632" s="132"/>
      <c r="HD632" s="132"/>
      <c r="HN632" s="132"/>
      <c r="HX632" s="132"/>
      <c r="IH632" s="132"/>
    </row>
    <row xmlns:x14ac="http://schemas.microsoft.com/office/spreadsheetml/2009/9/ac" r="633" s="3" customFormat="true" x14ac:dyDescent="0.25">
      <c r="A633" s="401"/>
      <c r="B633" s="132"/>
      <c r="L633" s="132"/>
      <c r="V633" s="132"/>
      <c r="AF633" s="132"/>
      <c r="AP633" s="132"/>
      <c r="AZ633" s="132"/>
      <c r="BA633" s="132"/>
      <c r="BJ633" s="132"/>
      <c r="BT633" s="132"/>
      <c r="CD633" s="132"/>
      <c r="CN633" s="132"/>
      <c r="CX633" s="132"/>
      <c r="DH633" s="132"/>
      <c r="DR633" s="132"/>
      <c r="EB633" s="132"/>
      <c r="EL633" s="132"/>
      <c r="EV633" s="132"/>
      <c r="FF633" s="132"/>
      <c r="FP633" s="132"/>
      <c r="FZ633" s="132"/>
      <c r="GJ633" s="132"/>
      <c r="GT633" s="132"/>
      <c r="HD633" s="132"/>
      <c r="HN633" s="132"/>
      <c r="HX633" s="132"/>
      <c r="IH633" s="132"/>
    </row>
    <row xmlns:x14ac="http://schemas.microsoft.com/office/spreadsheetml/2009/9/ac" r="634" s="3" customFormat="true" x14ac:dyDescent="0.25">
      <c r="A634" s="401"/>
      <c r="B634" s="132"/>
      <c r="L634" s="132"/>
      <c r="V634" s="132"/>
      <c r="AF634" s="132"/>
      <c r="AP634" s="132"/>
      <c r="AZ634" s="132"/>
      <c r="BA634" s="132"/>
      <c r="BJ634" s="132"/>
      <c r="BT634" s="132"/>
      <c r="CD634" s="132"/>
      <c r="CN634" s="132"/>
      <c r="CX634" s="132"/>
      <c r="DH634" s="132"/>
      <c r="DR634" s="132"/>
      <c r="EB634" s="132"/>
      <c r="EL634" s="132"/>
      <c r="EV634" s="132"/>
      <c r="FF634" s="132"/>
      <c r="FP634" s="132"/>
      <c r="FZ634" s="132"/>
      <c r="GJ634" s="132"/>
      <c r="GT634" s="132"/>
      <c r="HD634" s="132"/>
      <c r="HN634" s="132"/>
      <c r="HX634" s="132"/>
      <c r="IH634" s="132"/>
    </row>
    <row xmlns:x14ac="http://schemas.microsoft.com/office/spreadsheetml/2009/9/ac" r="635" s="3" customFormat="true" x14ac:dyDescent="0.25">
      <c r="A635" s="401"/>
      <c r="B635" s="132"/>
      <c r="L635" s="132"/>
      <c r="V635" s="132"/>
      <c r="AF635" s="132"/>
      <c r="AP635" s="132"/>
      <c r="AZ635" s="132"/>
      <c r="BA635" s="132"/>
      <c r="BJ635" s="132"/>
      <c r="BT635" s="132"/>
      <c r="CD635" s="132"/>
      <c r="CN635" s="132"/>
      <c r="CX635" s="132"/>
      <c r="DH635" s="132"/>
      <c r="DR635" s="132"/>
      <c r="EB635" s="132"/>
      <c r="EL635" s="132"/>
      <c r="EV635" s="132"/>
      <c r="FF635" s="132"/>
      <c r="FP635" s="132"/>
      <c r="FZ635" s="132"/>
      <c r="GJ635" s="132"/>
      <c r="GT635" s="132"/>
      <c r="HD635" s="132"/>
      <c r="HN635" s="132"/>
      <c r="HX635" s="132"/>
      <c r="IH635" s="132"/>
    </row>
    <row xmlns:x14ac="http://schemas.microsoft.com/office/spreadsheetml/2009/9/ac" r="636" s="3" customFormat="true" x14ac:dyDescent="0.25">
      <c r="A636" s="401"/>
      <c r="B636" s="132"/>
      <c r="L636" s="132"/>
      <c r="V636" s="132"/>
      <c r="AF636" s="132"/>
      <c r="AP636" s="132"/>
      <c r="AZ636" s="132"/>
      <c r="BA636" s="132"/>
      <c r="BJ636" s="132"/>
      <c r="BT636" s="132"/>
      <c r="CD636" s="132"/>
      <c r="CN636" s="132"/>
      <c r="CX636" s="132"/>
      <c r="DH636" s="132"/>
      <c r="DR636" s="132"/>
      <c r="EB636" s="132"/>
      <c r="EL636" s="132"/>
      <c r="EV636" s="132"/>
      <c r="FF636" s="132"/>
      <c r="FP636" s="132"/>
      <c r="FZ636" s="132"/>
      <c r="GJ636" s="132"/>
      <c r="GT636" s="132"/>
      <c r="HD636" s="132"/>
      <c r="HN636" s="132"/>
      <c r="HX636" s="132"/>
      <c r="IH636" s="132"/>
    </row>
    <row xmlns:x14ac="http://schemas.microsoft.com/office/spreadsheetml/2009/9/ac" r="637" s="3" customFormat="true" x14ac:dyDescent="0.25">
      <c r="A637" s="401"/>
      <c r="B637" s="132"/>
      <c r="L637" s="132"/>
      <c r="V637" s="132"/>
      <c r="AF637" s="132"/>
      <c r="AP637" s="132"/>
      <c r="AZ637" s="132"/>
      <c r="BA637" s="132"/>
      <c r="BJ637" s="132"/>
      <c r="BT637" s="132"/>
      <c r="CD637" s="132"/>
      <c r="CN637" s="132"/>
      <c r="CX637" s="132"/>
      <c r="DH637" s="132"/>
      <c r="DR637" s="132"/>
      <c r="EB637" s="132"/>
      <c r="EL637" s="132"/>
      <c r="EV637" s="132"/>
      <c r="FF637" s="132"/>
      <c r="FP637" s="132"/>
      <c r="FZ637" s="132"/>
      <c r="GJ637" s="132"/>
      <c r="GT637" s="132"/>
      <c r="HD637" s="132"/>
      <c r="HN637" s="132"/>
      <c r="HX637" s="132"/>
      <c r="IH637" s="132"/>
    </row>
  </sheetData>
  <mergeCells count="20">
    <mergeCell ref="FG26:FM26"/>
    <mergeCell ref="GA26:GG26"/>
    <mergeCell ref="BK26:BQ26"/>
    <mergeCell ref="BA26:BG26"/>
    <mergeCell ref="BU26:CA26"/>
    <mergeCell ref="FQ26:FW26"/>
    <mergeCell ref="A2:A3"/>
    <mergeCell ref="EM26:ES26"/>
    <mergeCell ref="EW26:FC26"/>
    <mergeCell ref="C26:I26"/>
    <mergeCell ref="M26:S26"/>
    <mergeCell ref="W26:AC26"/>
    <mergeCell ref="CY26:DE26"/>
    <mergeCell ref="CE26:CK26"/>
    <mergeCell ref="CO26:CU26"/>
    <mergeCell ref="EC26:EI26"/>
    <mergeCell ref="DI26:DO26"/>
    <mergeCell ref="DS26:DY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FA4" activePane="bottomRight" state="frozen"/>
      <selection pane="topRight" activeCell="B1" sqref="B1"/>
      <selection pane="bottomLeft" activeCell="A4" sqref="A4"/>
      <selection pane="bottomRight" activeCell="FT15" sqref="FT15"/>
    </sheetView>
  </sheetViews>
  <sheetFormatPr xmlns:x14ac="http://schemas.microsoft.com/office/spreadsheetml/2009/9/ac" defaultRowHeight="15.75" x14ac:dyDescent="0.25"/>
  <cols>
    <col min="1" max="1" width="20.375" customWidth="true"/>
    <col min="2" max="2" width="24.625" style="133" customWidth="true"/>
    <col min="3" max="3" width="29.75" customWidth="true"/>
    <col min="4" max="9" width="7.875" customWidth="true"/>
    <col min="10" max="11" width="1.125" customWidth="true"/>
    <col min="12" max="12" width="24.625" style="133" customWidth="true"/>
    <col min="13" max="13" width="29.75" customWidth="true"/>
    <col min="14" max="19" width="7.875" customWidth="true"/>
    <col min="20" max="21" width="1.125" customWidth="true"/>
    <col min="22" max="22" width="24.625" style="133" customWidth="true"/>
    <col min="23" max="23" width="29.75" customWidth="true"/>
    <col min="24" max="29" width="7.875" customWidth="true"/>
    <col min="30" max="31" width="1.125" customWidth="true"/>
    <col min="32" max="32" width="24.625" style="133" customWidth="true"/>
    <col min="33" max="33" width="29.75" customWidth="true"/>
    <col min="34" max="39" width="7.875" customWidth="true"/>
    <col min="40" max="41" width="1.125" customWidth="true"/>
    <col min="42" max="42" width="24.625" style="133" customWidth="true"/>
    <col min="43" max="43" width="29.75" customWidth="true"/>
    <col min="44" max="49" width="7.875" customWidth="true"/>
    <col min="50" max="51" width="1.125" customWidth="true"/>
    <col min="52" max="52" width="24.625" style="133" customWidth="true"/>
    <col min="53" max="53" width="29.75" style="133" customWidth="true"/>
    <col min="54" max="59" width="7.875" customWidth="true"/>
    <col min="60" max="61" width="1.125" customWidth="true"/>
    <col min="62" max="62" width="24.625" style="133" customWidth="true"/>
    <col min="63" max="63" width="29.75" customWidth="true"/>
    <col min="64" max="69" width="7.875" customWidth="true"/>
    <col min="70" max="71" width="1.125" customWidth="true"/>
    <col min="72" max="72" width="24.625" style="133" customWidth="true"/>
    <col min="73" max="73" width="29.75" customWidth="true"/>
    <col min="74" max="79" width="7.875" customWidth="true"/>
    <col min="80" max="81" width="1.125" customWidth="true"/>
    <col min="82" max="82" width="24.625" style="133" customWidth="true"/>
    <col min="83" max="83" width="29.75" customWidth="true"/>
    <col min="84" max="89" width="7.875" customWidth="true"/>
    <col min="90" max="91" width="1.125" customWidth="true"/>
    <col min="92" max="92" width="24.625" style="133" customWidth="true"/>
    <col min="93" max="93" width="29.75" customWidth="true"/>
    <col min="94" max="99" width="7.875" customWidth="true"/>
    <col min="100" max="101" width="1.125" customWidth="true"/>
    <col min="102" max="102" width="24.625" style="133" customWidth="true"/>
    <col min="103" max="103" width="29.75" customWidth="true"/>
    <col min="104" max="109" width="7.875" customWidth="true"/>
    <col min="110" max="111" width="1.125" customWidth="true"/>
    <col min="112" max="112" width="24.625" style="133" customWidth="true"/>
    <col min="113" max="113" width="29.75" customWidth="true"/>
    <col min="114" max="119" width="7.875" customWidth="true"/>
    <col min="120" max="121" width="1.125" customWidth="true"/>
    <col min="122" max="122" width="24.625" style="133" customWidth="true"/>
    <col min="123" max="123" width="29.75" customWidth="true"/>
    <col min="124" max="129" width="7.875" customWidth="true"/>
    <col min="130" max="131" width="1.125" customWidth="true"/>
    <col min="132" max="132" width="24.625" style="133" customWidth="true"/>
    <col min="133" max="133" width="29.75" customWidth="true"/>
    <col min="134" max="139" width="7.875" customWidth="true"/>
    <col min="140" max="141" width="1.125" customWidth="true"/>
    <col min="142" max="142" width="24.625" style="133" customWidth="true"/>
    <col min="143" max="143" width="29.75" customWidth="true"/>
    <col min="144" max="149" width="7.875" customWidth="true"/>
    <col min="150" max="151" width="1.125" customWidth="true"/>
    <col min="152" max="152" width="24.625" style="133" customWidth="true"/>
    <col min="153" max="153" width="29.75" customWidth="true"/>
    <col min="154" max="159" width="7.875" customWidth="true"/>
    <col min="160" max="161" width="1.125" customWidth="true"/>
    <col min="162" max="162" width="24.625" style="133" customWidth="true"/>
    <col min="163" max="163" width="29.75" customWidth="true"/>
    <col min="164" max="169" width="7.875" customWidth="true"/>
    <col min="170" max="171" width="1.125" customWidth="true"/>
    <col min="172" max="172" width="24.625" style="133" customWidth="true"/>
    <col min="173" max="173" width="29.75" customWidth="true"/>
    <col min="174" max="179" width="7.875" customWidth="true"/>
    <col min="180" max="181" width="1.125" customWidth="true"/>
    <col min="182" max="182" width="24.625" style="133" customWidth="true"/>
    <col min="183" max="183" width="29.75" customWidth="true"/>
    <col min="184" max="189" width="7.875" customWidth="true"/>
    <col min="190" max="191" width="1.125" customWidth="true"/>
    <col min="192" max="192" width="24.625" style="133" customWidth="true"/>
    <col min="193" max="193" width="29.75" customWidth="true"/>
    <col min="194" max="199" width="7.875" customWidth="true"/>
    <col min="200" max="201" width="1.125" customWidth="true"/>
    <col min="202" max="202" width="24.625" style="133" customWidth="true"/>
    <col min="203" max="203" width="29.75" customWidth="true"/>
    <col min="204" max="209" width="7.875" customWidth="true"/>
    <col min="210" max="211" width="1.125" customWidth="true"/>
    <col min="212" max="212" width="24.625" style="133" customWidth="true"/>
    <col min="213" max="213" width="29.75" customWidth="true"/>
    <col min="214" max="219" width="7.875" customWidth="true"/>
    <col min="220" max="221" width="1.125" customWidth="true"/>
    <col min="222" max="222" width="24.625" style="133" customWidth="true"/>
    <col min="223" max="223" width="29.75" customWidth="true"/>
    <col min="224" max="229" width="7.875" customWidth="true"/>
    <col min="230" max="231" width="1.125" customWidth="true"/>
    <col min="232" max="232" width="24.625" style="133" customWidth="true"/>
    <col min="233" max="233" width="29.75" customWidth="true"/>
    <col min="234" max="239" width="7.875" customWidth="true"/>
    <col min="240" max="241" width="1.125" customWidth="true"/>
    <col min="242" max="242" width="24.625" style="133" customWidth="true"/>
    <col min="243" max="243" width="29.75" customWidth="true"/>
    <col min="244" max="249" width="7.875" customWidth="true"/>
    <col min="250" max="251" width="1.125" customWidth="true"/>
  </cols>
  <sheetData>
    <row xmlns:x14ac="http://schemas.microsoft.com/office/spreadsheetml/2009/9/ac" r="1" s="334" customFormat="true" ht="30" customHeight="true" x14ac:dyDescent="0.25">
      <c r="B1" s="349" t="s">
        <v>23</v>
      </c>
      <c r="C1" s="576" t="s">
        <v>249</v>
      </c>
      <c r="D1" s="330" t="s">
        <v>143</v>
      </c>
      <c r="E1" s="330"/>
      <c r="F1" s="330"/>
      <c r="G1" s="330"/>
      <c r="H1" s="330"/>
      <c r="I1" s="333"/>
      <c r="J1" s="331"/>
      <c r="K1" s="332"/>
      <c r="L1" s="349" t="s">
        <v>23</v>
      </c>
      <c r="M1" s="576" t="s">
        <v>250</v>
      </c>
      <c r="N1" s="330" t="s">
        <v>143</v>
      </c>
      <c r="O1" s="330"/>
      <c r="P1" s="330"/>
      <c r="Q1" s="330"/>
      <c r="R1" s="330"/>
      <c r="S1" s="333"/>
      <c r="T1" s="331"/>
      <c r="U1" s="332"/>
      <c r="V1" s="349" t="s">
        <v>23</v>
      </c>
      <c r="W1" s="576" t="s">
        <v>251</v>
      </c>
      <c r="X1" s="330" t="s">
        <v>143</v>
      </c>
      <c r="Y1" s="330"/>
      <c r="Z1" s="330"/>
      <c r="AA1" s="330"/>
      <c r="AB1" s="330"/>
      <c r="AC1" s="333"/>
      <c r="AD1" s="331"/>
      <c r="AE1" s="332"/>
      <c r="AF1" s="349" t="s">
        <v>23</v>
      </c>
      <c r="AG1" s="576" t="s">
        <v>251</v>
      </c>
      <c r="AH1" s="330" t="s">
        <v>143</v>
      </c>
      <c r="AI1" s="330"/>
      <c r="AJ1" s="330"/>
      <c r="AK1" s="330"/>
      <c r="AL1" s="330"/>
      <c r="AM1" s="333"/>
      <c r="AN1" s="331"/>
      <c r="AO1" s="332"/>
      <c r="AP1" s="349" t="s">
        <v>23</v>
      </c>
      <c r="AQ1" s="576" t="s">
        <v>252</v>
      </c>
      <c r="AR1" s="330" t="s">
        <v>143</v>
      </c>
      <c r="AS1" s="330"/>
      <c r="AT1" s="330"/>
      <c r="AU1" s="330"/>
      <c r="AV1" s="330"/>
      <c r="AW1" s="333"/>
      <c r="AX1" s="331"/>
      <c r="AY1" s="332"/>
      <c r="AZ1" s="349" t="s">
        <v>23</v>
      </c>
      <c r="BA1" s="576" t="s">
        <v>252</v>
      </c>
      <c r="BB1" s="330" t="s">
        <v>143</v>
      </c>
      <c r="BC1" s="330"/>
      <c r="BD1" s="330"/>
      <c r="BE1" s="330"/>
      <c r="BF1" s="330"/>
      <c r="BG1" s="333"/>
      <c r="BH1" s="331"/>
      <c r="BI1" s="332"/>
      <c r="BJ1" s="349" t="s">
        <v>23</v>
      </c>
      <c r="BK1" s="576" t="s">
        <v>253</v>
      </c>
      <c r="BL1" s="330" t="s">
        <v>143</v>
      </c>
      <c r="BM1" s="330"/>
      <c r="BN1" s="330"/>
      <c r="BO1" s="330"/>
      <c r="BP1" s="330"/>
      <c r="BQ1" s="333"/>
      <c r="BR1" s="331"/>
      <c r="BS1" s="332"/>
      <c r="BT1" s="349" t="s">
        <v>23</v>
      </c>
      <c r="BU1" s="576" t="s">
        <v>254</v>
      </c>
      <c r="BV1" s="330" t="s">
        <v>143</v>
      </c>
      <c r="BW1" s="330"/>
      <c r="BX1" s="330"/>
      <c r="BY1" s="330"/>
      <c r="BZ1" s="330"/>
      <c r="CA1" s="333"/>
      <c r="CB1" s="331"/>
      <c r="CC1" s="332"/>
      <c r="CD1" s="349" t="s">
        <v>23</v>
      </c>
      <c r="CE1" s="576" t="s">
        <v>254</v>
      </c>
      <c r="CF1" s="330" t="s">
        <v>143</v>
      </c>
      <c r="CG1" s="330"/>
      <c r="CH1" s="330"/>
      <c r="CI1" s="330"/>
      <c r="CJ1" s="330"/>
      <c r="CK1" s="333"/>
      <c r="CL1" s="331"/>
      <c r="CM1" s="332"/>
      <c r="CN1" s="349" t="s">
        <v>23</v>
      </c>
      <c r="CO1" s="576" t="s">
        <v>255</v>
      </c>
      <c r="CP1" s="330" t="s">
        <v>143</v>
      </c>
      <c r="CQ1" s="330"/>
      <c r="CR1" s="330"/>
      <c r="CS1" s="330"/>
      <c r="CT1" s="330"/>
      <c r="CU1" s="333"/>
      <c r="CV1" s="331"/>
      <c r="CW1" s="332"/>
      <c r="CX1" s="349" t="s">
        <v>23</v>
      </c>
      <c r="CY1" s="576" t="s">
        <v>255</v>
      </c>
      <c r="CZ1" s="330" t="s">
        <v>143</v>
      </c>
      <c r="DA1" s="330"/>
      <c r="DB1" s="330"/>
      <c r="DC1" s="330"/>
      <c r="DD1" s="330"/>
      <c r="DE1" s="333"/>
      <c r="DF1" s="331"/>
      <c r="DG1" s="332"/>
      <c r="DH1" s="349" t="s">
        <v>23</v>
      </c>
      <c r="DI1" s="576" t="s">
        <v>256</v>
      </c>
      <c r="DJ1" s="330" t="s">
        <v>143</v>
      </c>
      <c r="DK1" s="330"/>
      <c r="DL1" s="330"/>
      <c r="DM1" s="330"/>
      <c r="DN1" s="330"/>
      <c r="DO1" s="333"/>
      <c r="DP1" s="331"/>
      <c r="DQ1" s="332"/>
      <c r="DR1" s="349" t="s">
        <v>23</v>
      </c>
      <c r="DS1" s="576" t="s">
        <v>257</v>
      </c>
      <c r="DT1" s="330" t="s">
        <v>143</v>
      </c>
      <c r="DU1" s="330"/>
      <c r="DV1" s="330"/>
      <c r="DW1" s="330"/>
      <c r="DX1" s="330"/>
      <c r="DY1" s="333"/>
      <c r="DZ1" s="331"/>
      <c r="EA1" s="332"/>
      <c r="EB1" s="349" t="s">
        <v>23</v>
      </c>
      <c r="EC1" s="576" t="s">
        <v>257</v>
      </c>
      <c r="ED1" s="330" t="s">
        <v>143</v>
      </c>
      <c r="EE1" s="330"/>
      <c r="EF1" s="330"/>
      <c r="EG1" s="330"/>
      <c r="EH1" s="330"/>
      <c r="EI1" s="333"/>
      <c r="EJ1" s="331"/>
      <c r="EK1" s="332"/>
      <c r="EL1" s="349" t="s">
        <v>23</v>
      </c>
      <c r="EM1" s="576">
        <v>2019</v>
      </c>
      <c r="EN1" s="330" t="s">
        <v>143</v>
      </c>
      <c r="EO1" s="330"/>
      <c r="EP1" s="330"/>
      <c r="EQ1" s="330"/>
      <c r="ER1" s="330"/>
      <c r="ES1" s="333"/>
      <c r="ET1" s="331"/>
      <c r="EU1" s="332"/>
      <c r="EV1" s="349" t="s">
        <v>23</v>
      </c>
      <c r="EW1" s="576">
        <v>2020</v>
      </c>
      <c r="EX1" s="330" t="s">
        <v>143</v>
      </c>
      <c r="EY1" s="330"/>
      <c r="EZ1" s="330"/>
      <c r="FA1" s="330"/>
      <c r="FB1" s="330"/>
      <c r="FC1" s="333"/>
      <c r="FD1" s="331"/>
      <c r="FE1" s="332"/>
      <c r="FF1" s="349" t="s">
        <v>23</v>
      </c>
      <c r="FG1" s="576">
        <v>2021</v>
      </c>
      <c r="FH1" s="330" t="s">
        <v>143</v>
      </c>
      <c r="FI1" s="330"/>
      <c r="FJ1" s="330"/>
      <c r="FK1" s="330"/>
      <c r="FL1" s="330"/>
      <c r="FM1" s="333"/>
      <c r="FN1" s="331"/>
      <c r="FO1" s="332"/>
      <c r="FP1" s="349" t="s">
        <v>23</v>
      </c>
      <c r="FQ1" s="576">
        <v>2022</v>
      </c>
      <c r="FR1" s="330" t="s">
        <v>143</v>
      </c>
      <c r="FS1" s="330"/>
      <c r="FT1" s="330"/>
      <c r="FU1" s="330"/>
      <c r="FV1" s="330"/>
      <c r="FW1" s="333"/>
      <c r="FX1" s="331"/>
      <c r="FY1" s="332"/>
      <c r="FZ1" s="349" t="s">
        <v>23</v>
      </c>
      <c r="GA1" s="576">
        <v>2022</v>
      </c>
      <c r="GB1" s="330" t="s">
        <v>143</v>
      </c>
      <c r="GC1" s="330"/>
      <c r="GD1" s="330"/>
      <c r="GE1" s="330"/>
      <c r="GF1" s="330"/>
      <c r="GG1" s="333"/>
      <c r="GH1" s="331"/>
      <c r="GI1" s="332"/>
    </row>
    <row xmlns:x14ac="http://schemas.microsoft.com/office/spreadsheetml/2009/9/ac" r="2" s="334" customFormat="true" ht="30" customHeight="true" x14ac:dyDescent="0.25">
      <c r="A2" s="588" t="s">
        <v>310</v>
      </c>
      <c r="B2" s="337" t="s">
        <v>235</v>
      </c>
      <c r="C2" s="280" t="s">
        <v>167</v>
      </c>
      <c r="D2" s="280" t="s">
        <v>185</v>
      </c>
      <c r="E2" s="338"/>
      <c r="F2" s="338"/>
      <c r="G2" s="338"/>
      <c r="H2" s="338"/>
      <c r="I2" s="339"/>
      <c r="J2" s="335" t="s">
        <v>258</v>
      </c>
      <c r="K2" s="380"/>
      <c r="L2" s="337" t="s">
        <v>236</v>
      </c>
      <c r="M2" s="280" t="s">
        <v>161</v>
      </c>
      <c r="N2" s="280" t="s">
        <v>144</v>
      </c>
      <c r="O2" s="338"/>
      <c r="P2" s="338"/>
      <c r="Q2" s="338"/>
      <c r="R2" s="338"/>
      <c r="S2" s="339"/>
      <c r="T2" s="335" t="s">
        <v>258</v>
      </c>
      <c r="U2" s="380"/>
      <c r="V2" s="337" t="s">
        <v>237</v>
      </c>
      <c r="W2" s="280" t="s">
        <v>167</v>
      </c>
      <c r="X2" s="280" t="s">
        <v>177</v>
      </c>
      <c r="Y2" s="338"/>
      <c r="Z2" s="338"/>
      <c r="AA2" s="338"/>
      <c r="AB2" s="338"/>
      <c r="AC2" s="339"/>
      <c r="AD2" s="335" t="s">
        <v>258</v>
      </c>
      <c r="AE2" s="380"/>
      <c r="AF2" s="337" t="s">
        <v>238</v>
      </c>
      <c r="AG2" s="280" t="s">
        <v>161</v>
      </c>
      <c r="AH2" s="280" t="s">
        <v>144</v>
      </c>
      <c r="AI2" s="338"/>
      <c r="AJ2" s="338"/>
      <c r="AK2" s="338"/>
      <c r="AL2" s="338"/>
      <c r="AM2" s="339"/>
      <c r="AN2" s="335" t="s">
        <v>258</v>
      </c>
      <c r="AO2" s="380"/>
      <c r="AP2" s="337" t="s">
        <v>239</v>
      </c>
      <c r="AQ2" s="280" t="s">
        <v>167</v>
      </c>
      <c r="AR2" s="280" t="s">
        <v>166</v>
      </c>
      <c r="AS2" s="338"/>
      <c r="AT2" s="338"/>
      <c r="AU2" s="338"/>
      <c r="AV2" s="338"/>
      <c r="AW2" s="339"/>
      <c r="AX2" s="335" t="s">
        <v>258</v>
      </c>
      <c r="AY2" s="380"/>
      <c r="AZ2" s="337" t="s">
        <v>240</v>
      </c>
      <c r="BA2" s="280" t="s">
        <v>161</v>
      </c>
      <c r="BB2" s="280" t="s">
        <v>144</v>
      </c>
      <c r="BC2" s="338"/>
      <c r="BD2" s="338"/>
      <c r="BE2" s="338"/>
      <c r="BF2" s="338"/>
      <c r="BG2" s="339"/>
      <c r="BH2" s="335" t="s">
        <v>258</v>
      </c>
      <c r="BI2" s="380"/>
      <c r="BJ2" s="337" t="s">
        <v>241</v>
      </c>
      <c r="BK2" s="280" t="s">
        <v>161</v>
      </c>
      <c r="BL2" s="280" t="s">
        <v>144</v>
      </c>
      <c r="BM2" s="338"/>
      <c r="BN2" s="338"/>
      <c r="BO2" s="338"/>
      <c r="BP2" s="338"/>
      <c r="BQ2" s="339"/>
      <c r="BR2" s="335" t="s">
        <v>258</v>
      </c>
      <c r="BS2" s="380"/>
      <c r="BT2" s="337" t="s">
        <v>242</v>
      </c>
      <c r="BU2" s="280" t="s">
        <v>167</v>
      </c>
      <c r="BV2" s="280" t="s">
        <v>177</v>
      </c>
      <c r="BW2" s="338"/>
      <c r="BX2" s="338"/>
      <c r="BY2" s="338"/>
      <c r="BZ2" s="338"/>
      <c r="CA2" s="339"/>
      <c r="CB2" s="335" t="s">
        <v>258</v>
      </c>
      <c r="CC2" s="380"/>
      <c r="CD2" s="337" t="s">
        <v>243</v>
      </c>
      <c r="CE2" s="280" t="s">
        <v>161</v>
      </c>
      <c r="CF2" s="280" t="s">
        <v>144</v>
      </c>
      <c r="CG2" s="338"/>
      <c r="CH2" s="338"/>
      <c r="CI2" s="338"/>
      <c r="CJ2" s="338"/>
      <c r="CK2" s="339"/>
      <c r="CL2" s="335" t="s">
        <v>258</v>
      </c>
      <c r="CM2" s="380"/>
      <c r="CN2" s="337" t="s">
        <v>244</v>
      </c>
      <c r="CO2" s="280" t="s">
        <v>167</v>
      </c>
      <c r="CP2" s="280" t="s">
        <v>177</v>
      </c>
      <c r="CQ2" s="338"/>
      <c r="CR2" s="338"/>
      <c r="CS2" s="338"/>
      <c r="CT2" s="338"/>
      <c r="CU2" s="339"/>
      <c r="CV2" s="335" t="s">
        <v>258</v>
      </c>
      <c r="CW2" s="380"/>
      <c r="CX2" s="337" t="s">
        <v>245</v>
      </c>
      <c r="CY2" s="280" t="s">
        <v>161</v>
      </c>
      <c r="CZ2" s="280" t="s">
        <v>144</v>
      </c>
      <c r="DA2" s="338"/>
      <c r="DB2" s="338"/>
      <c r="DC2" s="338"/>
      <c r="DD2" s="338"/>
      <c r="DE2" s="339"/>
      <c r="DF2" s="335" t="s">
        <v>258</v>
      </c>
      <c r="DG2" s="380"/>
      <c r="DH2" s="337" t="s">
        <v>246</v>
      </c>
      <c r="DI2" s="280" t="s">
        <v>161</v>
      </c>
      <c r="DJ2" s="280" t="s">
        <v>144</v>
      </c>
      <c r="DK2" s="338"/>
      <c r="DL2" s="338"/>
      <c r="DM2" s="338"/>
      <c r="DN2" s="338"/>
      <c r="DO2" s="339"/>
      <c r="DP2" s="335" t="s">
        <v>258</v>
      </c>
      <c r="DQ2" s="380"/>
      <c r="DR2" s="337" t="s">
        <v>247</v>
      </c>
      <c r="DS2" s="280" t="s">
        <v>161</v>
      </c>
      <c r="DT2" s="280" t="s">
        <v>144</v>
      </c>
      <c r="DU2" s="338"/>
      <c r="DV2" s="338"/>
      <c r="DW2" s="338"/>
      <c r="DX2" s="338"/>
      <c r="DY2" s="339"/>
      <c r="DZ2" s="335" t="s">
        <v>258</v>
      </c>
      <c r="EA2" s="380"/>
      <c r="EB2" s="337" t="s">
        <v>248</v>
      </c>
      <c r="EC2" s="280" t="s">
        <v>167</v>
      </c>
      <c r="ED2" s="280" t="s">
        <v>219</v>
      </c>
      <c r="EE2" s="338"/>
      <c r="EF2" s="338"/>
      <c r="EG2" s="338"/>
      <c r="EH2" s="338"/>
      <c r="EI2" s="339"/>
      <c r="EJ2" s="335" t="s">
        <v>258</v>
      </c>
      <c r="EK2" s="336"/>
      <c r="EL2" s="337" t="s">
        <v>275</v>
      </c>
      <c r="EM2" s="280" t="s">
        <v>161</v>
      </c>
      <c r="EN2" s="280" t="s">
        <v>144</v>
      </c>
      <c r="EO2" s="338"/>
      <c r="EP2" s="338"/>
      <c r="EQ2" s="338"/>
      <c r="ER2" s="338"/>
      <c r="ES2" s="339"/>
      <c r="ET2" s="335" t="s">
        <v>258</v>
      </c>
      <c r="EU2" s="380"/>
      <c r="EV2" s="337" t="s">
        <v>277</v>
      </c>
      <c r="EW2" s="280" t="s">
        <v>161</v>
      </c>
      <c r="EX2" s="280" t="s">
        <v>144</v>
      </c>
      <c r="EY2" s="338"/>
      <c r="EZ2" s="338"/>
      <c r="FA2" s="338"/>
      <c r="FB2" s="338"/>
      <c r="FC2" s="339"/>
      <c r="FD2" s="335" t="s">
        <v>258</v>
      </c>
      <c r="FE2" s="380"/>
      <c r="FF2" s="337" t="s">
        <v>336</v>
      </c>
      <c r="FG2" s="280" t="s">
        <v>161</v>
      </c>
      <c r="FH2" s="280" t="s">
        <v>144</v>
      </c>
      <c r="FI2" s="338"/>
      <c r="FJ2" s="338"/>
      <c r="FK2" s="338"/>
      <c r="FL2" s="338"/>
      <c r="FM2" s="339"/>
      <c r="FN2" s="335" t="s">
        <v>258</v>
      </c>
      <c r="FO2" s="380"/>
      <c r="FP2" s="337" t="s">
        <v>315</v>
      </c>
      <c r="FQ2" s="280" t="s">
        <v>316</v>
      </c>
      <c r="FR2" s="280" t="s">
        <v>317</v>
      </c>
      <c r="FS2" s="338"/>
      <c r="FT2" s="338"/>
      <c r="FU2" s="338"/>
      <c r="FV2" s="338"/>
      <c r="FW2" s="339"/>
      <c r="FX2" s="335" t="s">
        <v>258</v>
      </c>
      <c r="FY2" s="380"/>
      <c r="FZ2" s="337" t="s">
        <v>339</v>
      </c>
      <c r="GA2" s="280" t="s">
        <v>161</v>
      </c>
      <c r="GB2" s="280" t="s">
        <v>144</v>
      </c>
      <c r="GC2" s="338"/>
      <c r="GD2" s="338"/>
      <c r="GE2" s="338"/>
      <c r="GF2" s="338"/>
      <c r="GG2" s="339"/>
      <c r="GH2" s="335" t="s">
        <v>258</v>
      </c>
      <c r="GI2" s="380"/>
    </row>
    <row xmlns:x14ac="http://schemas.microsoft.com/office/spreadsheetml/2009/9/ac" r="3" s="272" customFormat="true" ht="18" customHeight="true" x14ac:dyDescent="0.25">
      <c r="A3" s="588"/>
      <c r="B3" s="379" t="s">
        <v>153</v>
      </c>
      <c r="C3" s="282" t="s">
        <v>55</v>
      </c>
      <c r="D3" s="283" t="s">
        <v>7</v>
      </c>
      <c r="E3" s="284" t="s">
        <v>1</v>
      </c>
      <c r="F3" s="284" t="s">
        <v>2</v>
      </c>
      <c r="G3" s="284" t="s">
        <v>17</v>
      </c>
      <c r="H3" s="284" t="s">
        <v>18</v>
      </c>
      <c r="I3" s="285" t="s">
        <v>19</v>
      </c>
      <c r="J3" s="270"/>
      <c r="K3" s="286"/>
      <c r="L3" s="379" t="s">
        <v>153</v>
      </c>
      <c r="M3" s="282" t="s">
        <v>55</v>
      </c>
      <c r="N3" s="283" t="s">
        <v>7</v>
      </c>
      <c r="O3" s="284" t="s">
        <v>1</v>
      </c>
      <c r="P3" s="284" t="s">
        <v>2</v>
      </c>
      <c r="Q3" s="284" t="s">
        <v>17</v>
      </c>
      <c r="R3" s="284" t="s">
        <v>18</v>
      </c>
      <c r="S3" s="285" t="s">
        <v>19</v>
      </c>
      <c r="T3" s="270"/>
      <c r="U3" s="286"/>
      <c r="V3" s="379" t="s">
        <v>153</v>
      </c>
      <c r="W3" s="282" t="s">
        <v>55</v>
      </c>
      <c r="X3" s="283" t="s">
        <v>7</v>
      </c>
      <c r="Y3" s="284" t="s">
        <v>1</v>
      </c>
      <c r="Z3" s="284" t="s">
        <v>2</v>
      </c>
      <c r="AA3" s="284" t="s">
        <v>17</v>
      </c>
      <c r="AB3" s="284" t="s">
        <v>18</v>
      </c>
      <c r="AC3" s="285" t="s">
        <v>19</v>
      </c>
      <c r="AD3" s="270"/>
      <c r="AE3" s="286"/>
      <c r="AF3" s="379" t="s">
        <v>153</v>
      </c>
      <c r="AG3" s="282" t="s">
        <v>55</v>
      </c>
      <c r="AH3" s="283" t="s">
        <v>7</v>
      </c>
      <c r="AI3" s="284" t="s">
        <v>1</v>
      </c>
      <c r="AJ3" s="284" t="s">
        <v>2</v>
      </c>
      <c r="AK3" s="284" t="s">
        <v>17</v>
      </c>
      <c r="AL3" s="284" t="s">
        <v>18</v>
      </c>
      <c r="AM3" s="285" t="s">
        <v>19</v>
      </c>
      <c r="AN3" s="270"/>
      <c r="AO3" s="286"/>
      <c r="AP3" s="379" t="s">
        <v>153</v>
      </c>
      <c r="AQ3" s="282" t="s">
        <v>55</v>
      </c>
      <c r="AR3" s="283" t="s">
        <v>7</v>
      </c>
      <c r="AS3" s="284" t="s">
        <v>1</v>
      </c>
      <c r="AT3" s="284" t="s">
        <v>2</v>
      </c>
      <c r="AU3" s="284" t="s">
        <v>17</v>
      </c>
      <c r="AV3" s="284" t="s">
        <v>18</v>
      </c>
      <c r="AW3" s="285" t="s">
        <v>19</v>
      </c>
      <c r="AX3" s="270"/>
      <c r="AY3" s="286"/>
      <c r="AZ3" s="379" t="s">
        <v>153</v>
      </c>
      <c r="BA3" s="282" t="s">
        <v>55</v>
      </c>
      <c r="BB3" s="283" t="s">
        <v>7</v>
      </c>
      <c r="BC3" s="284" t="s">
        <v>1</v>
      </c>
      <c r="BD3" s="284" t="s">
        <v>2</v>
      </c>
      <c r="BE3" s="284" t="s">
        <v>17</v>
      </c>
      <c r="BF3" s="284" t="s">
        <v>18</v>
      </c>
      <c r="BG3" s="285" t="s">
        <v>19</v>
      </c>
      <c r="BH3" s="270"/>
      <c r="BI3" s="286"/>
      <c r="BJ3" s="379" t="s">
        <v>153</v>
      </c>
      <c r="BK3" s="282" t="s">
        <v>55</v>
      </c>
      <c r="BL3" s="283" t="s">
        <v>7</v>
      </c>
      <c r="BM3" s="284" t="s">
        <v>1</v>
      </c>
      <c r="BN3" s="284" t="s">
        <v>2</v>
      </c>
      <c r="BO3" s="284" t="s">
        <v>17</v>
      </c>
      <c r="BP3" s="284" t="s">
        <v>18</v>
      </c>
      <c r="BQ3" s="285" t="s">
        <v>19</v>
      </c>
      <c r="BR3" s="270"/>
      <c r="BS3" s="286"/>
      <c r="BT3" s="379" t="s">
        <v>153</v>
      </c>
      <c r="BU3" s="282" t="s">
        <v>55</v>
      </c>
      <c r="BV3" s="283" t="s">
        <v>7</v>
      </c>
      <c r="BW3" s="284" t="s">
        <v>1</v>
      </c>
      <c r="BX3" s="284" t="s">
        <v>2</v>
      </c>
      <c r="BY3" s="284" t="s">
        <v>17</v>
      </c>
      <c r="BZ3" s="284" t="s">
        <v>18</v>
      </c>
      <c r="CA3" s="285" t="s">
        <v>19</v>
      </c>
      <c r="CB3" s="270"/>
      <c r="CC3" s="286"/>
      <c r="CD3" s="379" t="s">
        <v>153</v>
      </c>
      <c r="CE3" s="282" t="s">
        <v>55</v>
      </c>
      <c r="CF3" s="283" t="s">
        <v>7</v>
      </c>
      <c r="CG3" s="284" t="s">
        <v>1</v>
      </c>
      <c r="CH3" s="284" t="s">
        <v>2</v>
      </c>
      <c r="CI3" s="284" t="s">
        <v>17</v>
      </c>
      <c r="CJ3" s="284" t="s">
        <v>18</v>
      </c>
      <c r="CK3" s="285" t="s">
        <v>19</v>
      </c>
      <c r="CL3" s="270"/>
      <c r="CM3" s="286"/>
      <c r="CN3" s="379" t="s">
        <v>153</v>
      </c>
      <c r="CO3" s="282" t="s">
        <v>55</v>
      </c>
      <c r="CP3" s="283" t="s">
        <v>7</v>
      </c>
      <c r="CQ3" s="284" t="s">
        <v>1</v>
      </c>
      <c r="CR3" s="284" t="s">
        <v>2</v>
      </c>
      <c r="CS3" s="284" t="s">
        <v>17</v>
      </c>
      <c r="CT3" s="284" t="s">
        <v>18</v>
      </c>
      <c r="CU3" s="285" t="s">
        <v>19</v>
      </c>
      <c r="CV3" s="270"/>
      <c r="CW3" s="286"/>
      <c r="CX3" s="379" t="s">
        <v>153</v>
      </c>
      <c r="CY3" s="282" t="s">
        <v>55</v>
      </c>
      <c r="CZ3" s="283" t="s">
        <v>7</v>
      </c>
      <c r="DA3" s="284" t="s">
        <v>1</v>
      </c>
      <c r="DB3" s="284" t="s">
        <v>2</v>
      </c>
      <c r="DC3" s="284" t="s">
        <v>17</v>
      </c>
      <c r="DD3" s="284" t="s">
        <v>18</v>
      </c>
      <c r="DE3" s="285" t="s">
        <v>19</v>
      </c>
      <c r="DF3" s="270"/>
      <c r="DG3" s="286"/>
      <c r="DH3" s="379" t="s">
        <v>153</v>
      </c>
      <c r="DI3" s="282" t="s">
        <v>55</v>
      </c>
      <c r="DJ3" s="283" t="s">
        <v>7</v>
      </c>
      <c r="DK3" s="284" t="s">
        <v>1</v>
      </c>
      <c r="DL3" s="284" t="s">
        <v>2</v>
      </c>
      <c r="DM3" s="284" t="s">
        <v>17</v>
      </c>
      <c r="DN3" s="284" t="s">
        <v>18</v>
      </c>
      <c r="DO3" s="285" t="s">
        <v>19</v>
      </c>
      <c r="DP3" s="270"/>
      <c r="DQ3" s="286"/>
      <c r="DR3" s="379" t="s">
        <v>153</v>
      </c>
      <c r="DS3" s="282" t="s">
        <v>55</v>
      </c>
      <c r="DT3" s="283" t="s">
        <v>7</v>
      </c>
      <c r="DU3" s="284" t="s">
        <v>1</v>
      </c>
      <c r="DV3" s="284" t="s">
        <v>2</v>
      </c>
      <c r="DW3" s="284" t="s">
        <v>17</v>
      </c>
      <c r="DX3" s="284" t="s">
        <v>18</v>
      </c>
      <c r="DY3" s="285" t="s">
        <v>19</v>
      </c>
      <c r="DZ3" s="270"/>
      <c r="EA3" s="286"/>
      <c r="EB3" s="379" t="s">
        <v>153</v>
      </c>
      <c r="EC3" s="282" t="s">
        <v>55</v>
      </c>
      <c r="ED3" s="283" t="s">
        <v>7</v>
      </c>
      <c r="EE3" s="284" t="s">
        <v>1</v>
      </c>
      <c r="EF3" s="284" t="s">
        <v>2</v>
      </c>
      <c r="EG3" s="284" t="s">
        <v>17</v>
      </c>
      <c r="EH3" s="284" t="s">
        <v>18</v>
      </c>
      <c r="EI3" s="285" t="s">
        <v>19</v>
      </c>
      <c r="EJ3" s="270"/>
      <c r="EK3" s="286"/>
      <c r="EL3" s="379" t="s">
        <v>153</v>
      </c>
      <c r="EM3" s="282" t="s">
        <v>55</v>
      </c>
      <c r="EN3" s="283" t="s">
        <v>7</v>
      </c>
      <c r="EO3" s="284" t="s">
        <v>1</v>
      </c>
      <c r="EP3" s="284" t="s">
        <v>2</v>
      </c>
      <c r="EQ3" s="284" t="s">
        <v>17</v>
      </c>
      <c r="ER3" s="284" t="s">
        <v>18</v>
      </c>
      <c r="ES3" s="285" t="s">
        <v>19</v>
      </c>
      <c r="ET3" s="270"/>
      <c r="EU3" s="286"/>
      <c r="EV3" s="379" t="s">
        <v>153</v>
      </c>
      <c r="EW3" s="282" t="s">
        <v>55</v>
      </c>
      <c r="EX3" s="283" t="s">
        <v>7</v>
      </c>
      <c r="EY3" s="284" t="s">
        <v>1</v>
      </c>
      <c r="EZ3" s="284" t="s">
        <v>2</v>
      </c>
      <c r="FA3" s="284" t="s">
        <v>17</v>
      </c>
      <c r="FB3" s="284" t="s">
        <v>18</v>
      </c>
      <c r="FC3" s="285" t="s">
        <v>19</v>
      </c>
      <c r="FD3" s="270"/>
      <c r="FE3" s="286"/>
      <c r="FF3" s="379" t="s">
        <v>153</v>
      </c>
      <c r="FG3" s="282" t="s">
        <v>55</v>
      </c>
      <c r="FH3" s="283" t="s">
        <v>7</v>
      </c>
      <c r="FI3" s="284" t="s">
        <v>1</v>
      </c>
      <c r="FJ3" s="284" t="s">
        <v>2</v>
      </c>
      <c r="FK3" s="284" t="s">
        <v>17</v>
      </c>
      <c r="FL3" s="284" t="s">
        <v>18</v>
      </c>
      <c r="FM3" s="285" t="s">
        <v>19</v>
      </c>
      <c r="FN3" s="270"/>
      <c r="FO3" s="286"/>
      <c r="FP3" s="379" t="s">
        <v>153</v>
      </c>
      <c r="FQ3" s="282" t="s">
        <v>55</v>
      </c>
      <c r="FR3" s="283" t="s">
        <v>7</v>
      </c>
      <c r="FS3" s="284" t="s">
        <v>1</v>
      </c>
      <c r="FT3" s="284" t="s">
        <v>2</v>
      </c>
      <c r="FU3" s="284" t="s">
        <v>17</v>
      </c>
      <c r="FV3" s="284" t="s">
        <v>18</v>
      </c>
      <c r="FW3" s="285" t="s">
        <v>19</v>
      </c>
      <c r="FX3" s="270"/>
      <c r="FY3" s="286"/>
      <c r="FZ3" s="379" t="s">
        <v>153</v>
      </c>
      <c r="GA3" s="282" t="s">
        <v>55</v>
      </c>
      <c r="GB3" s="283" t="s">
        <v>7</v>
      </c>
      <c r="GC3" s="284" t="s">
        <v>1</v>
      </c>
      <c r="GD3" s="284" t="s">
        <v>2</v>
      </c>
      <c r="GE3" s="284" t="s">
        <v>17</v>
      </c>
      <c r="GF3" s="284" t="s">
        <v>18</v>
      </c>
      <c r="GG3" s="285" t="s">
        <v>19</v>
      </c>
      <c r="GH3" s="270"/>
      <c r="GI3" s="286"/>
      <c r="GJ3" s="271"/>
      <c r="GT3" s="271"/>
      <c r="HD3" s="271"/>
      <c r="HN3" s="271"/>
      <c r="HX3" s="271"/>
      <c r="IH3" s="271"/>
    </row>
    <row xmlns:x14ac="http://schemas.microsoft.com/office/spreadsheetml/2009/9/ac" r="4" s="4" customFormat="true" x14ac:dyDescent="0.25">
      <c r="A4" s="404" t="str">
        <f>IF(ISBLANK('Data Summary'!A6),"",'Data Summary'!A6)</f>
        <v>SEN_2006_EMIS</v>
      </c>
      <c r="B4" s="126"/>
      <c r="C4" s="15" t="s">
        <v>3</v>
      </c>
      <c r="D4" s="9">
        <f t="shared" ref="D4:I4" si="0">IF(COUNTA(D14)=0,"",D14)</f>
        <v>48.852626211116778</v>
      </c>
      <c r="E4" s="9">
        <f t="shared" si="0"/>
        <v>33.600534402137612</v>
      </c>
      <c r="F4" s="9">
        <f t="shared" si="0"/>
        <v>55.180634513112047</v>
      </c>
      <c r="G4" s="9" t="str">
        <f t="shared" si="0"/>
        <v/>
      </c>
      <c r="H4" s="9">
        <f t="shared" si="0"/>
        <v>50.532374100719423</v>
      </c>
      <c r="I4" s="29">
        <f t="shared" si="0"/>
        <v>35.794183445190157</v>
      </c>
      <c r="J4" s="24"/>
      <c r="K4" s="17"/>
      <c r="L4" s="126"/>
      <c r="M4" s="15" t="s">
        <v>3</v>
      </c>
      <c r="N4" s="9">
        <f t="shared" ref="N4:S4" si="1">IF(COUNTA(N14)=0,"",N14)</f>
        <v>44.2</v>
      </c>
      <c r="O4" s="9" t="str">
        <f t="shared" si="1"/>
        <v/>
      </c>
      <c r="P4" s="9" t="str">
        <f t="shared" si="1"/>
        <v/>
      </c>
      <c r="Q4" s="9" t="str">
        <f t="shared" si="1"/>
        <v/>
      </c>
      <c r="R4" s="9">
        <f t="shared" si="1"/>
        <v>44.2</v>
      </c>
      <c r="S4" s="29" t="str">
        <f t="shared" si="1"/>
        <v/>
      </c>
      <c r="T4" s="24"/>
      <c r="U4" s="17"/>
      <c r="V4" s="126"/>
      <c r="W4" s="15" t="s">
        <v>3</v>
      </c>
      <c r="X4" s="9">
        <f t="shared" ref="X4:AC4" si="2">IF(COUNTA(X14)=0,"",X14)</f>
        <v>39.200000000000003</v>
      </c>
      <c r="Y4" s="9">
        <f t="shared" si="2"/>
        <v>11.799999999999997</v>
      </c>
      <c r="Z4" s="9">
        <f t="shared" si="2"/>
        <v>44.6</v>
      </c>
      <c r="AA4" s="9" t="str">
        <f t="shared" si="2"/>
        <v/>
      </c>
      <c r="AB4" s="9">
        <f t="shared" si="2"/>
        <v>39.200000000000003</v>
      </c>
      <c r="AC4" s="29" t="str">
        <f t="shared" si="2"/>
        <v/>
      </c>
      <c r="AD4" s="24"/>
      <c r="AE4" s="17"/>
      <c r="AF4" s="126"/>
      <c r="AG4" s="15" t="s">
        <v>3</v>
      </c>
      <c r="AH4" s="9">
        <f t="shared" ref="AH4:AM4" si="3">IF(COUNTA(AH14)=0,"",AH14)</f>
        <v>38.045922585494182</v>
      </c>
      <c r="AI4" s="9" t="str">
        <f t="shared" si="3"/>
        <v/>
      </c>
      <c r="AJ4" s="9" t="str">
        <f t="shared" si="3"/>
        <v/>
      </c>
      <c r="AK4" s="9" t="str">
        <f t="shared" si="3"/>
        <v/>
      </c>
      <c r="AL4" s="9">
        <f t="shared" si="3"/>
        <v>39.200000000000003</v>
      </c>
      <c r="AM4" s="29">
        <f t="shared" si="3"/>
        <v>31.8</v>
      </c>
      <c r="AN4" s="24"/>
      <c r="AO4" s="17"/>
      <c r="AP4" s="126"/>
      <c r="AQ4" s="15" t="s">
        <v>3</v>
      </c>
      <c r="AR4" s="9">
        <f t="shared" ref="AR4:AW4" si="4">IF(COUNTA(AR14)=0,"",AR14)</f>
        <v>24.953025178504323</v>
      </c>
      <c r="AS4" s="9">
        <f t="shared" si="4"/>
        <v>2.307206068268016</v>
      </c>
      <c r="AT4" s="9">
        <f t="shared" si="4"/>
        <v>36.649417852522639</v>
      </c>
      <c r="AU4" s="9" t="str">
        <f t="shared" si="4"/>
        <v/>
      </c>
      <c r="AV4" s="9">
        <f t="shared" si="4"/>
        <v>27.393143365983974</v>
      </c>
      <c r="AW4" s="29">
        <f t="shared" si="4"/>
        <v>11.746987951807228</v>
      </c>
      <c r="AX4" s="24"/>
      <c r="AY4" s="17"/>
      <c r="AZ4" s="126"/>
      <c r="BA4" s="15" t="s">
        <v>3</v>
      </c>
      <c r="BB4" s="9" t="str">
        <f t="shared" ref="BB4:BG4" si="5">IF(COUNTA(BB14)=0,"",BB14)</f>
        <v/>
      </c>
      <c r="BC4" s="9" t="str">
        <f t="shared" si="5"/>
        <v/>
      </c>
      <c r="BD4" s="9" t="str">
        <f t="shared" si="5"/>
        <v/>
      </c>
      <c r="BE4" s="9" t="str">
        <f t="shared" si="5"/>
        <v/>
      </c>
      <c r="BF4" s="9" t="str">
        <f t="shared" si="5"/>
        <v/>
      </c>
      <c r="BG4" s="29">
        <f t="shared" si="5"/>
        <v>25.5</v>
      </c>
      <c r="BH4" s="24"/>
      <c r="BI4" s="17"/>
      <c r="BJ4" s="126"/>
      <c r="BK4" s="15" t="s">
        <v>3</v>
      </c>
      <c r="BL4" s="9">
        <f t="shared" ref="BL4:BQ4" si="6">IF(COUNTA(BL14)=0,"",BL14)</f>
        <v>25.895452837279219</v>
      </c>
      <c r="BM4" s="9" t="str">
        <f t="shared" si="6"/>
        <v/>
      </c>
      <c r="BN4" s="9" t="str">
        <f t="shared" si="6"/>
        <v/>
      </c>
      <c r="BO4" s="9" t="str">
        <f t="shared" si="6"/>
        <v/>
      </c>
      <c r="BP4" s="9">
        <f t="shared" si="6"/>
        <v>26.8</v>
      </c>
      <c r="BQ4" s="29">
        <f t="shared" si="6"/>
        <v>21</v>
      </c>
      <c r="BR4" s="24"/>
      <c r="BS4" s="17"/>
      <c r="BT4" s="126"/>
      <c r="BU4" s="15" t="s">
        <v>3</v>
      </c>
      <c r="BV4" s="9" t="str">
        <f t="shared" ref="BV4:CA4" si="7">IF(COUNTA(BV14)=0,"",BV14)</f>
        <v/>
      </c>
      <c r="BW4" s="9" t="str">
        <f t="shared" si="7"/>
        <v/>
      </c>
      <c r="BX4" s="9" t="str">
        <f t="shared" si="7"/>
        <v/>
      </c>
      <c r="BY4" s="9" t="str">
        <f t="shared" si="7"/>
        <v/>
      </c>
      <c r="BZ4" s="9" t="str">
        <f t="shared" si="7"/>
        <v/>
      </c>
      <c r="CA4" s="29">
        <f t="shared" si="7"/>
        <v>16.307330195023535</v>
      </c>
      <c r="CB4" s="24"/>
      <c r="CC4" s="17"/>
      <c r="CD4" s="126"/>
      <c r="CE4" s="15" t="s">
        <v>3</v>
      </c>
      <c r="CF4" s="9">
        <f t="shared" ref="CF4:CK4" si="8">IF(COUNTA(CF14)=0,"",CF14)</f>
        <v>24.861518226230739</v>
      </c>
      <c r="CG4" s="9" t="str">
        <f t="shared" si="8"/>
        <v/>
      </c>
      <c r="CH4" s="9" t="str">
        <f t="shared" si="8"/>
        <v/>
      </c>
      <c r="CI4" s="9" t="str">
        <f t="shared" si="8"/>
        <v/>
      </c>
      <c r="CJ4" s="9">
        <f t="shared" si="8"/>
        <v>26</v>
      </c>
      <c r="CK4" s="29">
        <f t="shared" si="8"/>
        <v>18.7</v>
      </c>
      <c r="CL4" s="24"/>
      <c r="CM4" s="17"/>
      <c r="CN4" s="126"/>
      <c r="CO4" s="15" t="s">
        <v>3</v>
      </c>
      <c r="CP4" s="9">
        <f t="shared" ref="CP4:CU4" si="9">IF(COUNTA(CP14)=0,"",CP14)</f>
        <v>32.039518788804074</v>
      </c>
      <c r="CQ4" s="9">
        <f t="shared" si="9"/>
        <v>14.900000000000006</v>
      </c>
      <c r="CR4" s="9">
        <f t="shared" si="9"/>
        <v>29.900000000000006</v>
      </c>
      <c r="CS4" s="9">
        <f t="shared" si="9"/>
        <v>61.677930000000003</v>
      </c>
      <c r="CT4" s="9">
        <f t="shared" si="9"/>
        <v>27.200000000000003</v>
      </c>
      <c r="CU4" s="29">
        <f t="shared" si="9"/>
        <v>15.307551988325429</v>
      </c>
      <c r="CV4" s="24"/>
      <c r="CW4" s="17"/>
      <c r="CX4" s="126"/>
      <c r="CY4" s="15" t="s">
        <v>3</v>
      </c>
      <c r="CZ4" s="9" t="str">
        <f t="shared" ref="CZ4:DE4" si="10">IF(COUNTA(CZ14)=0,"",CZ14)</f>
        <v/>
      </c>
      <c r="DA4" s="9" t="str">
        <f t="shared" si="10"/>
        <v/>
      </c>
      <c r="DB4" s="9" t="str">
        <f t="shared" si="10"/>
        <v/>
      </c>
      <c r="DC4" s="9" t="str">
        <f t="shared" si="10"/>
        <v/>
      </c>
      <c r="DD4" s="9" t="str">
        <f t="shared" si="10"/>
        <v/>
      </c>
      <c r="DE4" s="29" t="str">
        <f t="shared" si="10"/>
        <v/>
      </c>
      <c r="DF4" s="24"/>
      <c r="DG4" s="17"/>
      <c r="DH4" s="126"/>
      <c r="DI4" s="15" t="s">
        <v>3</v>
      </c>
      <c r="DJ4" s="9" t="str">
        <f t="shared" ref="DJ4:DO4" si="11">IF(COUNTA(DJ14)=0,"",DJ14)</f>
        <v/>
      </c>
      <c r="DK4" s="9" t="str">
        <f t="shared" si="11"/>
        <v/>
      </c>
      <c r="DL4" s="9" t="str">
        <f t="shared" si="11"/>
        <v/>
      </c>
      <c r="DM4" s="9" t="str">
        <f t="shared" si="11"/>
        <v/>
      </c>
      <c r="DN4" s="9" t="str">
        <f t="shared" si="11"/>
        <v/>
      </c>
      <c r="DO4" s="29" t="str">
        <f t="shared" si="11"/>
        <v/>
      </c>
      <c r="DP4" s="24"/>
      <c r="DQ4" s="17"/>
      <c r="DR4" s="126"/>
      <c r="DS4" s="15" t="s">
        <v>3</v>
      </c>
      <c r="DT4" s="9" t="str">
        <f t="shared" ref="DT4:DY4" si="12">IF(COUNTA(DT14)=0,"",DT14)</f>
        <v/>
      </c>
      <c r="DU4" s="9" t="str">
        <f t="shared" si="12"/>
        <v/>
      </c>
      <c r="DV4" s="9" t="str">
        <f t="shared" si="12"/>
        <v/>
      </c>
      <c r="DW4" s="9" t="str">
        <f t="shared" si="12"/>
        <v/>
      </c>
      <c r="DX4" s="9" t="str">
        <f t="shared" si="12"/>
        <v/>
      </c>
      <c r="DY4" s="29" t="str">
        <f t="shared" si="12"/>
        <v/>
      </c>
      <c r="DZ4" s="24"/>
      <c r="EA4" s="17"/>
      <c r="EB4" s="126"/>
      <c r="EC4" s="15" t="s">
        <v>3</v>
      </c>
      <c r="ED4" s="9">
        <f t="shared" ref="ED4:EI4" si="13">IF(COUNTA(ED14)=0,"",ED14)</f>
        <v>21.876185395131714</v>
      </c>
      <c r="EE4" s="9">
        <f t="shared" si="13"/>
        <v>7.2000000000000028</v>
      </c>
      <c r="EF4" s="9">
        <f t="shared" si="13"/>
        <v>25.700000000000003</v>
      </c>
      <c r="EG4" s="9">
        <f t="shared" si="13"/>
        <v>22</v>
      </c>
      <c r="EH4" s="9">
        <f t="shared" si="13"/>
        <v>22.700000000000003</v>
      </c>
      <c r="EI4" s="29">
        <f t="shared" si="13"/>
        <v>15.799999999999997</v>
      </c>
      <c r="EJ4" s="24"/>
      <c r="EK4" s="17"/>
      <c r="EL4" s="126"/>
      <c r="EM4" s="15" t="s">
        <v>3</v>
      </c>
      <c r="EN4" s="9" t="str">
        <f t="shared" ref="EN4:ES4" si="14">IF(COUNTA(EN14)=0,"",EN14)</f>
        <v/>
      </c>
      <c r="EO4" s="9" t="str">
        <f t="shared" si="14"/>
        <v/>
      </c>
      <c r="EP4" s="9" t="str">
        <f t="shared" si="14"/>
        <v/>
      </c>
      <c r="EQ4" s="9" t="str">
        <f t="shared" si="14"/>
        <v/>
      </c>
      <c r="ER4" s="9" t="str">
        <f t="shared" si="14"/>
        <v/>
      </c>
      <c r="ES4" s="29" t="str">
        <f t="shared" si="14"/>
        <v/>
      </c>
      <c r="ET4" s="24"/>
      <c r="EU4" s="17"/>
      <c r="EV4" s="126"/>
      <c r="EW4" s="15" t="s">
        <v>3</v>
      </c>
      <c r="EX4" s="9" t="str">
        <f t="shared" ref="EX4:FC4" si="15">IF(COUNTA(EX14)=0,"",EX14)</f>
        <v/>
      </c>
      <c r="EY4" s="9" t="str">
        <f t="shared" si="15"/>
        <v/>
      </c>
      <c r="EZ4" s="9" t="str">
        <f t="shared" si="15"/>
        <v/>
      </c>
      <c r="FA4" s="9" t="str">
        <f t="shared" si="15"/>
        <v/>
      </c>
      <c r="FB4" s="9" t="str">
        <f t="shared" si="15"/>
        <v/>
      </c>
      <c r="FC4" s="29" t="str">
        <f t="shared" si="15"/>
        <v/>
      </c>
      <c r="FD4" s="24"/>
      <c r="FE4" s="17"/>
      <c r="FF4" s="126"/>
      <c r="FG4" s="15" t="s">
        <v>3</v>
      </c>
      <c r="FH4" s="9" t="str">
        <f t="shared" ref="FH4:FM4" si="16">IF(COUNTA(FH14)=0,"",FH14)</f>
        <v/>
      </c>
      <c r="FI4" s="9" t="str">
        <f t="shared" si="16"/>
        <v/>
      </c>
      <c r="FJ4" s="9" t="str">
        <f t="shared" si="16"/>
        <v/>
      </c>
      <c r="FK4" s="9" t="str">
        <f t="shared" si="16"/>
        <v/>
      </c>
      <c r="FL4" s="9" t="str">
        <f t="shared" si="16"/>
        <v/>
      </c>
      <c r="FM4" s="29" t="str">
        <f t="shared" si="16"/>
        <v/>
      </c>
      <c r="FN4" s="24"/>
      <c r="FO4" s="17"/>
      <c r="FP4" s="126"/>
      <c r="FQ4" s="15" t="s">
        <v>3</v>
      </c>
      <c r="FR4" s="9">
        <f t="shared" ref="FR4:FW4" si="17">IF(COUNTA(FR14)=0,"",FR14)</f>
        <v>21.1</v>
      </c>
      <c r="FS4" s="9">
        <f t="shared" si="17"/>
        <v>17.899999999999999</v>
      </c>
      <c r="FT4" s="9">
        <f t="shared" si="17"/>
        <v>24.4</v>
      </c>
      <c r="FU4" s="9" t="str">
        <f t="shared" si="17"/>
        <v/>
      </c>
      <c r="FV4" s="9" t="str">
        <f t="shared" si="17"/>
        <v/>
      </c>
      <c r="FW4" s="29" t="str">
        <f t="shared" si="17"/>
        <v/>
      </c>
      <c r="FX4" s="24"/>
      <c r="FY4" s="17"/>
      <c r="FZ4" s="126"/>
      <c r="GA4" s="15" t="s">
        <v>3</v>
      </c>
      <c r="GB4" s="9" t="str">
        <f t="shared" ref="GB4:GG4" si="18">IF(COUNTA(GB14)=0,"",GB14)</f>
        <v/>
      </c>
      <c r="GC4" s="9" t="str">
        <f t="shared" si="18"/>
        <v/>
      </c>
      <c r="GD4" s="9" t="str">
        <f t="shared" si="18"/>
        <v/>
      </c>
      <c r="GE4" s="9" t="str">
        <f t="shared" si="18"/>
        <v/>
      </c>
      <c r="GF4" s="9" t="str">
        <f t="shared" si="18"/>
        <v/>
      </c>
      <c r="GG4" s="29" t="str">
        <f t="shared" si="18"/>
        <v/>
      </c>
      <c r="GH4" s="24"/>
      <c r="GI4" s="17"/>
      <c r="GJ4" s="134"/>
      <c r="GT4" s="134"/>
      <c r="HD4" s="134"/>
      <c r="HN4" s="134"/>
      <c r="HX4" s="134"/>
      <c r="IH4" s="134"/>
    </row>
    <row xmlns:x14ac="http://schemas.microsoft.com/office/spreadsheetml/2009/9/ac" r="5" s="4" customFormat="true" x14ac:dyDescent="0.25">
      <c r="A5" s="404" t="str">
        <f ca="true">IF(ISBLANK('Data Summary'!A7),"",'Data Summary'!A7)</f>
        <v>SEN_2010_UIS</v>
      </c>
      <c r="B5" s="126"/>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6"/>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6"/>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6"/>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6"/>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6"/>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6"/>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6"/>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6"/>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6"/>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c r="CU5" s="29"/>
      <c r="CV5" s="24"/>
      <c r="CW5" s="17"/>
      <c r="CX5" s="126"/>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c r="DE5" s="29"/>
      <c r="DF5" s="24"/>
      <c r="DG5" s="17"/>
      <c r="DH5" s="126"/>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c r="DO5" s="29"/>
      <c r="DP5" s="24"/>
      <c r="DQ5" s="17"/>
      <c r="DR5" s="126"/>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c r="DY5" s="29"/>
      <c r="DZ5" s="24"/>
      <c r="EA5" s="17"/>
      <c r="EB5" s="126"/>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c r="EI5" s="29"/>
      <c r="EJ5" s="24"/>
      <c r="EK5" s="17"/>
      <c r="EL5" s="126"/>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c r="ES5" s="29"/>
      <c r="ET5" s="24"/>
      <c r="EU5" s="17"/>
      <c r="EV5" s="126"/>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c r="FC5" s="29"/>
      <c r="FD5" s="24"/>
      <c r="FE5" s="17"/>
      <c r="FF5" s="126"/>
      <c r="FG5" s="15"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c r="FM5" s="29"/>
      <c r="FN5" s="24"/>
      <c r="FO5" s="17"/>
      <c r="FP5" s="126"/>
      <c r="FQ5" s="15" t="s">
        <v>0</v>
      </c>
      <c r="FR5" s="9" t="str">
        <f>IF((COUNTA(FR15:FR26)=0)+(COUNTA(FR14)=0),"",100-FR14-SUMPRODUCT(FQ15:FQ26,FR15:FR26))</f>
        <v/>
      </c>
      <c r="FS5" s="9" t="str">
        <f>IF((COUNTA(FS15:FS26)=0)+(COUNTA(FS14)=0),"",100-FS14-SUMPRODUCT(FQ15:FQ26,FS15:FS26))</f>
        <v/>
      </c>
      <c r="FT5" s="9" t="str">
        <f>IF((COUNTA(FT15:FT26)=0)+(COUNTA(FT14)=0),"",100-FT14-SUMPRODUCT(FQ15:FQ26,FT15:FT26))</f>
        <v/>
      </c>
      <c r="FU5" s="9" t="str">
        <f>IF((COUNTA(FU15:FU26)=0)+(COUNTA(FU14)=0),"",100-FU14-SUMPRODUCT(FQ15:FQ26,FU15:FU26))</f>
        <v/>
      </c>
      <c r="FV5" s="9"/>
      <c r="FW5" s="29"/>
      <c r="FX5" s="24"/>
      <c r="FY5" s="17"/>
      <c r="FZ5" s="126"/>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c r="GG5" s="29"/>
      <c r="GH5" s="24"/>
      <c r="GI5" s="17"/>
      <c r="GJ5" s="134"/>
      <c r="GT5" s="134"/>
      <c r="HD5" s="134"/>
      <c r="HN5" s="134"/>
      <c r="HX5" s="134"/>
      <c r="IH5" s="134"/>
    </row>
    <row xmlns:x14ac="http://schemas.microsoft.com/office/spreadsheetml/2009/9/ac" r="6" s="4" customFormat="true" x14ac:dyDescent="0.25">
      <c r="A6" s="404" t="str">
        <f ca="true">IF(ISBLANK('Data Summary'!A8),"",'Data Summary'!A8)</f>
        <v>SEN_2012_EMIS</v>
      </c>
      <c r="B6" s="126"/>
      <c r="C6" s="15" t="s">
        <v>20</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6"/>
      <c r="M6" s="15" t="s">
        <v>20</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6"/>
      <c r="W6" s="15" t="s">
        <v>20</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6"/>
      <c r="AG6" s="15" t="s">
        <v>20</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6"/>
      <c r="AQ6" s="15" t="s">
        <v>20</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6"/>
      <c r="BA6" s="15" t="s">
        <v>20</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6"/>
      <c r="BK6" s="15" t="s">
        <v>20</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6"/>
      <c r="BU6" s="15" t="s">
        <v>20</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6"/>
      <c r="CE6" s="15" t="s">
        <v>20</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6"/>
      <c r="CO6" s="15" t="s">
        <v>20</v>
      </c>
      <c r="CP6" s="9" t="str">
        <f>IF(COUNTA(CP15:CP26)=0,"",SUMPRODUCT(CP15:CP26,CO15:CO26))</f>
        <v/>
      </c>
      <c r="CQ6" s="9" t="str">
        <f>IF(COUNTA(CQ15:CQ26)=0,"",SUMPRODUCT(CQ15:CQ26,CO15:CO26))</f>
        <v/>
      </c>
      <c r="CR6" s="9" t="str">
        <f>IF(COUNTA(CR15:CR26)=0,"",SUMPRODUCT(CR15:CR26,CO15:CO26))</f>
        <v/>
      </c>
      <c r="CS6" s="9" t="str">
        <f>IF(COUNTA(CS15:CS26)=0,"",SUMPRODUCT(CS15:CS26,CO15:CO26))</f>
        <v/>
      </c>
      <c r="CT6" s="9"/>
      <c r="CU6" s="29"/>
      <c r="CV6" s="24"/>
      <c r="CW6" s="17"/>
      <c r="CX6" s="126"/>
      <c r="CY6" s="15" t="s">
        <v>20</v>
      </c>
      <c r="CZ6" s="9" t="str">
        <f>IF(COUNTA(CZ15:CZ26)=0,"",SUMPRODUCT(CZ15:CZ26,CY15:CY26))</f>
        <v/>
      </c>
      <c r="DA6" s="9" t="str">
        <f>IF(COUNTA(DA15:DA26)=0,"",SUMPRODUCT(DA15:DA26,CY15:CY26))</f>
        <v/>
      </c>
      <c r="DB6" s="9" t="str">
        <f>IF(COUNTA(DB15:DB26)=0,"",SUMPRODUCT(DB15:DB26,CY15:CY26))</f>
        <v/>
      </c>
      <c r="DC6" s="9" t="str">
        <f>IF(COUNTA(DC15:DC26)=0,"",SUMPRODUCT(DC15:DC26,CY15:CY26))</f>
        <v/>
      </c>
      <c r="DD6" s="9"/>
      <c r="DE6" s="29"/>
      <c r="DF6" s="24"/>
      <c r="DG6" s="17"/>
      <c r="DH6" s="126"/>
      <c r="DI6" s="15" t="s">
        <v>20</v>
      </c>
      <c r="DJ6" s="9" t="str">
        <f>IF(COUNTA(DJ15:DJ26)=0,"",SUMPRODUCT(DJ15:DJ26,DI15:DI26))</f>
        <v/>
      </c>
      <c r="DK6" s="9" t="str">
        <f>IF(COUNTA(DK15:DK26)=0,"",SUMPRODUCT(DK15:DK26,DI15:DI26))</f>
        <v/>
      </c>
      <c r="DL6" s="9" t="str">
        <f>IF(COUNTA(DL15:DL26)=0,"",SUMPRODUCT(DL15:DL26,DI15:DI26))</f>
        <v/>
      </c>
      <c r="DM6" s="9" t="str">
        <f>IF(COUNTA(DM15:DM26)=0,"",SUMPRODUCT(DM15:DM26,DI15:DI26))</f>
        <v/>
      </c>
      <c r="DN6" s="9"/>
      <c r="DO6" s="29"/>
      <c r="DP6" s="24"/>
      <c r="DQ6" s="17"/>
      <c r="DR6" s="126"/>
      <c r="DS6" s="15" t="s">
        <v>20</v>
      </c>
      <c r="DT6" s="9" t="str">
        <f>IF(COUNTA(DT15:DT26)=0,"",SUMPRODUCT(DT15:DT26,DS15:DS26))</f>
        <v/>
      </c>
      <c r="DU6" s="9" t="str">
        <f>IF(COUNTA(DU15:DU26)=0,"",SUMPRODUCT(DU15:DU26,DS15:DS26))</f>
        <v/>
      </c>
      <c r="DV6" s="9" t="str">
        <f>IF(COUNTA(DV15:DV26)=0,"",SUMPRODUCT(DV15:DV26,DS15:DS26))</f>
        <v/>
      </c>
      <c r="DW6" s="9" t="str">
        <f>IF(COUNTA(DW15:DW26)=0,"",SUMPRODUCT(DW15:DW26,DS15:DS26))</f>
        <v/>
      </c>
      <c r="DX6" s="9"/>
      <c r="DY6" s="29"/>
      <c r="DZ6" s="24"/>
      <c r="EA6" s="17"/>
      <c r="EB6" s="126"/>
      <c r="EC6" s="15" t="s">
        <v>20</v>
      </c>
      <c r="ED6" s="9" t="str">
        <f>IF(COUNTA(ED15:ED26)=0,"",SUMPRODUCT(ED15:ED26,EC15:EC26))</f>
        <v/>
      </c>
      <c r="EE6" s="9" t="str">
        <f>IF(COUNTA(EE15:EE26)=0,"",SUMPRODUCT(EE15:EE26,EC15:EC26))</f>
        <v/>
      </c>
      <c r="EF6" s="9" t="str">
        <f>IF(COUNTA(EF15:EF26)=0,"",SUMPRODUCT(EF15:EF26,EC15:EC26))</f>
        <v/>
      </c>
      <c r="EG6" s="9" t="str">
        <f>IF(COUNTA(EG15:EG26)=0,"",SUMPRODUCT(EG15:EG26,EC15:EC26))</f>
        <v/>
      </c>
      <c r="EH6" s="9"/>
      <c r="EI6" s="29"/>
      <c r="EJ6" s="24"/>
      <c r="EK6" s="17"/>
      <c r="EL6" s="126"/>
      <c r="EM6" s="15" t="s">
        <v>20</v>
      </c>
      <c r="EN6" s="9" t="str">
        <f>IF(COUNTA(EN15:EN26)=0,"",SUMPRODUCT(EN15:EN26,EM15:EM26))</f>
        <v/>
      </c>
      <c r="EO6" s="9" t="str">
        <f>IF(COUNTA(EO15:EO26)=0,"",SUMPRODUCT(EO15:EO26,EM15:EM26))</f>
        <v/>
      </c>
      <c r="EP6" s="9" t="str">
        <f>IF(COUNTA(EP15:EP26)=0,"",SUMPRODUCT(EP15:EP26,EM15:EM26))</f>
        <v/>
      </c>
      <c r="EQ6" s="9" t="str">
        <f>IF(COUNTA(EQ15:EQ26)=0,"",SUMPRODUCT(EQ15:EQ26,EM15:EM26))</f>
        <v/>
      </c>
      <c r="ER6" s="9"/>
      <c r="ES6" s="29"/>
      <c r="ET6" s="24"/>
      <c r="EU6" s="17"/>
      <c r="EV6" s="126"/>
      <c r="EW6" s="15" t="s">
        <v>20</v>
      </c>
      <c r="EX6" s="9" t="str">
        <f>IF(COUNTA(EX15:EX26)=0,"",SUMPRODUCT(EX15:EX26,EW15:EW26))</f>
        <v/>
      </c>
      <c r="EY6" s="9" t="str">
        <f>IF(COUNTA(EY15:EY26)=0,"",SUMPRODUCT(EY15:EY26,EW15:EW26))</f>
        <v/>
      </c>
      <c r="EZ6" s="9" t="str">
        <f>IF(COUNTA(EZ15:EZ26)=0,"",SUMPRODUCT(EZ15:EZ26,EW15:EW26))</f>
        <v/>
      </c>
      <c r="FA6" s="9" t="str">
        <f>IF(COUNTA(FA15:FA26)=0,"",SUMPRODUCT(FA15:FA26,EW15:EW26))</f>
        <v/>
      </c>
      <c r="FB6" s="9"/>
      <c r="FC6" s="29"/>
      <c r="FD6" s="24"/>
      <c r="FE6" s="17"/>
      <c r="FF6" s="126"/>
      <c r="FG6" s="15" t="s">
        <v>20</v>
      </c>
      <c r="FH6" s="9" t="str">
        <f>IF(COUNTA(FH15:FH26)=0,"",SUMPRODUCT(FH15:FH26,FG15:FG26))</f>
        <v/>
      </c>
      <c r="FI6" s="9" t="str">
        <f>IF(COUNTA(FI15:FI26)=0,"",SUMPRODUCT(FI15:FI26,FG15:FG26))</f>
        <v/>
      </c>
      <c r="FJ6" s="9" t="str">
        <f>IF(COUNTA(FJ15:FJ26)=0,"",SUMPRODUCT(FJ15:FJ26,FG15:FG26))</f>
        <v/>
      </c>
      <c r="FK6" s="9" t="str">
        <f>IF(COUNTA(FK15:FK26)=0,"",SUMPRODUCT(FK15:FK26,FG15:FG26))</f>
        <v/>
      </c>
      <c r="FL6" s="9"/>
      <c r="FM6" s="29"/>
      <c r="FN6" s="24"/>
      <c r="FO6" s="17"/>
      <c r="FP6" s="126"/>
      <c r="FQ6" s="15" t="s">
        <v>20</v>
      </c>
      <c r="FR6" s="9" t="str">
        <f>IF(COUNTA(FR15:FR26)=0,"",SUMPRODUCT(FR15:FR26,FQ15:FQ26))</f>
        <v/>
      </c>
      <c r="FS6" s="9" t="str">
        <f>IF(COUNTA(FS15:FS26)=0,"",SUMPRODUCT(FS15:FS26,FQ15:FQ26))</f>
        <v/>
      </c>
      <c r="FT6" s="9" t="str">
        <f>IF(COUNTA(FT15:FT26)=0,"",SUMPRODUCT(FT15:FT26,FQ15:FQ26))</f>
        <v/>
      </c>
      <c r="FU6" s="9" t="str">
        <f>IF(COUNTA(FU15:FU26)=0,"",SUMPRODUCT(FU15:FU26,FQ15:FQ26))</f>
        <v/>
      </c>
      <c r="FV6" s="9"/>
      <c r="FW6" s="29"/>
      <c r="FX6" s="24"/>
      <c r="FY6" s="17"/>
      <c r="FZ6" s="126"/>
      <c r="GA6" s="15" t="s">
        <v>20</v>
      </c>
      <c r="GB6" s="9" t="str">
        <f>IF(COUNTA(GB15:GB26)=0,"",SUMPRODUCT(GB15:GB26,GA15:GA26))</f>
        <v/>
      </c>
      <c r="GC6" s="9" t="str">
        <f>IF(COUNTA(GC15:GC26)=0,"",SUMPRODUCT(GC15:GC26,GA15:GA26))</f>
        <v/>
      </c>
      <c r="GD6" s="9" t="str">
        <f>IF(COUNTA(GD15:GD26)=0,"",SUMPRODUCT(GD15:GD26,GA15:GA26))</f>
        <v/>
      </c>
      <c r="GE6" s="9" t="str">
        <f>IF(COUNTA(GE15:GE26)=0,"",SUMPRODUCT(GE15:GE26,GA15:GA26))</f>
        <v/>
      </c>
      <c r="GF6" s="9"/>
      <c r="GG6" s="29"/>
      <c r="GH6" s="24"/>
      <c r="GI6" s="17"/>
      <c r="GJ6" s="134"/>
      <c r="GT6" s="134"/>
      <c r="HD6" s="134"/>
      <c r="HN6" s="134"/>
      <c r="HX6" s="134"/>
      <c r="IH6" s="134"/>
    </row>
    <row xmlns:x14ac="http://schemas.microsoft.com/office/spreadsheetml/2009/9/ac" r="7" s="4" customFormat="true" x14ac:dyDescent="0.25">
      <c r="A7" s="404" t="str">
        <f ca="true">IF(ISBLANK('Data Summary'!A9),"",'Data Summary'!A9)</f>
        <v>SEN_2012_UIS</v>
      </c>
      <c r="B7" s="126"/>
      <c r="C7" s="46" t="s">
        <v>52</v>
      </c>
      <c r="D7" s="45"/>
      <c r="E7" s="19"/>
      <c r="F7" s="19"/>
      <c r="G7" s="19"/>
      <c r="H7" s="19"/>
      <c r="I7" s="78"/>
      <c r="J7" s="24"/>
      <c r="K7" s="17"/>
      <c r="L7" s="126"/>
      <c r="M7" s="46" t="s">
        <v>52</v>
      </c>
      <c r="N7" s="45"/>
      <c r="O7" s="19"/>
      <c r="P7" s="19"/>
      <c r="Q7" s="19"/>
      <c r="R7" s="19"/>
      <c r="S7" s="78"/>
      <c r="T7" s="24"/>
      <c r="U7" s="17"/>
      <c r="V7" s="126"/>
      <c r="W7" s="46" t="s">
        <v>52</v>
      </c>
      <c r="X7" s="19"/>
      <c r="Y7" s="19"/>
      <c r="Z7" s="19"/>
      <c r="AA7" s="19"/>
      <c r="AB7" s="19"/>
      <c r="AC7" s="78"/>
      <c r="AD7" s="24"/>
      <c r="AE7" s="17"/>
      <c r="AF7" s="126"/>
      <c r="AG7" s="46" t="s">
        <v>52</v>
      </c>
      <c r="AH7" s="19"/>
      <c r="AI7" s="19"/>
      <c r="AJ7" s="19"/>
      <c r="AK7" s="19"/>
      <c r="AL7" s="19"/>
      <c r="AM7" s="78"/>
      <c r="AN7" s="24"/>
      <c r="AO7" s="17"/>
      <c r="AP7" s="126"/>
      <c r="AQ7" s="46" t="s">
        <v>52</v>
      </c>
      <c r="AR7" s="19"/>
      <c r="AS7" s="19"/>
      <c r="AT7" s="19"/>
      <c r="AU7" s="19"/>
      <c r="AV7" s="19"/>
      <c r="AW7" s="78"/>
      <c r="AX7" s="24"/>
      <c r="AY7" s="17"/>
      <c r="AZ7" s="126"/>
      <c r="BA7" s="46" t="s">
        <v>52</v>
      </c>
      <c r="BB7" s="19"/>
      <c r="BC7" s="19"/>
      <c r="BD7" s="19"/>
      <c r="BE7" s="19"/>
      <c r="BF7" s="19"/>
      <c r="BG7" s="78"/>
      <c r="BH7" s="24"/>
      <c r="BI7" s="17"/>
      <c r="BJ7" s="126"/>
      <c r="BK7" s="46" t="s">
        <v>52</v>
      </c>
      <c r="BL7" s="19"/>
      <c r="BM7" s="19"/>
      <c r="BN7" s="19"/>
      <c r="BO7" s="19"/>
      <c r="BP7" s="19"/>
      <c r="BQ7" s="78"/>
      <c r="BR7" s="24"/>
      <c r="BS7" s="17"/>
      <c r="BT7" s="126"/>
      <c r="BU7" s="46" t="s">
        <v>52</v>
      </c>
      <c r="BV7" s="19"/>
      <c r="BW7" s="19"/>
      <c r="BX7" s="19"/>
      <c r="BY7" s="19"/>
      <c r="BZ7" s="19"/>
      <c r="CA7" s="78"/>
      <c r="CB7" s="24"/>
      <c r="CC7" s="17"/>
      <c r="CD7" s="126"/>
      <c r="CE7" s="46" t="s">
        <v>52</v>
      </c>
      <c r="CF7" s="19"/>
      <c r="CG7" s="19"/>
      <c r="CH7" s="19"/>
      <c r="CI7" s="19"/>
      <c r="CJ7" s="19"/>
      <c r="CK7" s="78"/>
      <c r="CL7" s="24"/>
      <c r="CM7" s="17"/>
      <c r="CN7" s="126"/>
      <c r="CO7" s="46" t="s">
        <v>52</v>
      </c>
      <c r="CP7" s="19"/>
      <c r="CQ7" s="19"/>
      <c r="CR7" s="19"/>
      <c r="CS7" s="19"/>
      <c r="CT7" s="19"/>
      <c r="CU7" s="78"/>
      <c r="CV7" s="24"/>
      <c r="CW7" s="17"/>
      <c r="CX7" s="126"/>
      <c r="CY7" s="46" t="s">
        <v>52</v>
      </c>
      <c r="CZ7" s="19"/>
      <c r="DA7" s="19"/>
      <c r="DB7" s="19"/>
      <c r="DC7" s="19"/>
      <c r="DD7" s="19"/>
      <c r="DE7" s="78"/>
      <c r="DF7" s="24"/>
      <c r="DG7" s="17"/>
      <c r="DH7" s="126"/>
      <c r="DI7" s="46" t="s">
        <v>52</v>
      </c>
      <c r="DJ7" s="19"/>
      <c r="DK7" s="19"/>
      <c r="DL7" s="19"/>
      <c r="DM7" s="19"/>
      <c r="DN7" s="19"/>
      <c r="DO7" s="78"/>
      <c r="DP7" s="24"/>
      <c r="DQ7" s="17"/>
      <c r="DR7" s="126"/>
      <c r="DS7" s="46" t="s">
        <v>52</v>
      </c>
      <c r="DT7" s="19"/>
      <c r="DU7" s="19"/>
      <c r="DV7" s="19"/>
      <c r="DW7" s="19"/>
      <c r="DX7" s="19"/>
      <c r="DY7" s="78"/>
      <c r="DZ7" s="24"/>
      <c r="EA7" s="17"/>
      <c r="EB7" s="126"/>
      <c r="EC7" s="46" t="s">
        <v>52</v>
      </c>
      <c r="ED7" s="19"/>
      <c r="EE7" s="19"/>
      <c r="EF7" s="19"/>
      <c r="EG7" s="19"/>
      <c r="EH7" s="19"/>
      <c r="EI7" s="78"/>
      <c r="EJ7" s="24"/>
      <c r="EK7" s="17"/>
      <c r="EL7" s="126"/>
      <c r="EM7" s="46" t="s">
        <v>52</v>
      </c>
      <c r="EN7" s="19"/>
      <c r="EO7" s="19"/>
      <c r="EP7" s="19"/>
      <c r="EQ7" s="19"/>
      <c r="ER7" s="19"/>
      <c r="ES7" s="78"/>
      <c r="ET7" s="24"/>
      <c r="EU7" s="17"/>
      <c r="EV7" s="126"/>
      <c r="EW7" s="46" t="s">
        <v>52</v>
      </c>
      <c r="EX7" s="19"/>
      <c r="EY7" s="19"/>
      <c r="EZ7" s="19"/>
      <c r="FA7" s="19"/>
      <c r="FB7" s="19"/>
      <c r="FC7" s="78"/>
      <c r="FD7" s="24"/>
      <c r="FE7" s="17"/>
      <c r="FF7" s="126"/>
      <c r="FG7" s="46" t="s">
        <v>52</v>
      </c>
      <c r="FH7" s="19"/>
      <c r="FI7" s="19"/>
      <c r="FJ7" s="19"/>
      <c r="FK7" s="19"/>
      <c r="FL7" s="19"/>
      <c r="FM7" s="78"/>
      <c r="FN7" s="24"/>
      <c r="FO7" s="17"/>
      <c r="FP7" s="126"/>
      <c r="FQ7" s="46" t="s">
        <v>52</v>
      </c>
      <c r="FR7" s="19"/>
      <c r="FS7" s="19"/>
      <c r="FT7" s="19"/>
      <c r="FU7" s="19"/>
      <c r="FV7" s="19"/>
      <c r="FW7" s="78"/>
      <c r="FX7" s="24"/>
      <c r="FY7" s="17"/>
      <c r="FZ7" s="126"/>
      <c r="GA7" s="46" t="s">
        <v>52</v>
      </c>
      <c r="GB7" s="19"/>
      <c r="GC7" s="19"/>
      <c r="GD7" s="19"/>
      <c r="GE7" s="19"/>
      <c r="GF7" s="19"/>
      <c r="GG7" s="78"/>
      <c r="GH7" s="24"/>
      <c r="GI7" s="17"/>
      <c r="GJ7" s="134"/>
      <c r="GT7" s="134"/>
      <c r="HD7" s="134"/>
      <c r="HN7" s="134"/>
      <c r="HX7" s="134"/>
      <c r="IH7" s="134"/>
    </row>
    <row xmlns:x14ac="http://schemas.microsoft.com/office/spreadsheetml/2009/9/ac" r="8" s="4" customFormat="true" x14ac:dyDescent="0.25">
      <c r="A8" s="404" t="str">
        <f ca="true">IF(ISBLANK('Data Summary'!A10),"",'Data Summary'!A10)</f>
        <v>SEN_2013_EMIS</v>
      </c>
      <c r="B8" s="126"/>
      <c r="C8" s="46" t="s">
        <v>57</v>
      </c>
      <c r="D8" s="45"/>
      <c r="E8" s="19"/>
      <c r="F8" s="19"/>
      <c r="G8" s="19"/>
      <c r="H8" s="19"/>
      <c r="I8" s="78"/>
      <c r="J8" s="24"/>
      <c r="K8" s="17"/>
      <c r="L8" s="126"/>
      <c r="M8" s="46" t="s">
        <v>57</v>
      </c>
      <c r="N8" s="45">
        <f>R8</f>
        <v>45.3</v>
      </c>
      <c r="O8" s="19"/>
      <c r="P8" s="19"/>
      <c r="Q8" s="19"/>
      <c r="R8" s="19">
        <v>45.3</v>
      </c>
      <c r="S8" s="78"/>
      <c r="T8" s="24"/>
      <c r="U8" s="17"/>
      <c r="V8" s="126"/>
      <c r="W8" s="46" t="s">
        <v>57</v>
      </c>
      <c r="X8" s="19"/>
      <c r="Y8" s="19"/>
      <c r="Z8" s="19"/>
      <c r="AA8" s="19"/>
      <c r="AB8" s="19"/>
      <c r="AC8" s="78"/>
      <c r="AD8" s="24"/>
      <c r="AE8" s="17"/>
      <c r="AF8" s="126"/>
      <c r="AG8" s="46" t="s">
        <v>57</v>
      </c>
      <c r="AH8" s="19"/>
      <c r="AI8" s="19"/>
      <c r="AJ8" s="19"/>
      <c r="AK8" s="19"/>
      <c r="AL8" s="19"/>
      <c r="AM8" s="78"/>
      <c r="AN8" s="24"/>
      <c r="AO8" s="17"/>
      <c r="AP8" s="126"/>
      <c r="AQ8" s="46" t="s">
        <v>57</v>
      </c>
      <c r="AR8" s="19"/>
      <c r="AS8" s="19"/>
      <c r="AT8" s="19"/>
      <c r="AU8" s="19"/>
      <c r="AV8" s="19"/>
      <c r="AW8" s="78"/>
      <c r="AX8" s="24"/>
      <c r="AY8" s="17"/>
      <c r="AZ8" s="126"/>
      <c r="BA8" s="46" t="s">
        <v>57</v>
      </c>
      <c r="BB8" s="19"/>
      <c r="BC8" s="19"/>
      <c r="BD8" s="19"/>
      <c r="BE8" s="19"/>
      <c r="BF8" s="19"/>
      <c r="BG8" s="78"/>
      <c r="BH8" s="24"/>
      <c r="BI8" s="17"/>
      <c r="BJ8" s="126"/>
      <c r="BK8" s="46" t="s">
        <v>57</v>
      </c>
      <c r="BL8" s="19"/>
      <c r="BM8" s="19"/>
      <c r="BN8" s="19"/>
      <c r="BO8" s="19"/>
      <c r="BP8" s="19"/>
      <c r="BQ8" s="78"/>
      <c r="BR8" s="24"/>
      <c r="BS8" s="17"/>
      <c r="BT8" s="126"/>
      <c r="BU8" s="46" t="s">
        <v>57</v>
      </c>
      <c r="BV8" s="19"/>
      <c r="BW8" s="19"/>
      <c r="BX8" s="19"/>
      <c r="BY8" s="19"/>
      <c r="BZ8" s="19"/>
      <c r="CA8" s="78"/>
      <c r="CB8" s="24"/>
      <c r="CC8" s="17"/>
      <c r="CD8" s="126"/>
      <c r="CE8" s="46" t="s">
        <v>57</v>
      </c>
      <c r="CF8" s="19"/>
      <c r="CG8" s="19"/>
      <c r="CH8" s="19"/>
      <c r="CI8" s="19"/>
      <c r="CJ8" s="19"/>
      <c r="CK8" s="78"/>
      <c r="CL8" s="24"/>
      <c r="CM8" s="17"/>
      <c r="CN8" s="126"/>
      <c r="CO8" s="46" t="s">
        <v>57</v>
      </c>
      <c r="CP8" s="19"/>
      <c r="CQ8" s="19"/>
      <c r="CR8" s="19"/>
      <c r="CS8" s="19"/>
      <c r="CT8" s="19"/>
      <c r="CU8" s="78"/>
      <c r="CV8" s="24"/>
      <c r="CW8" s="17"/>
      <c r="CX8" s="126"/>
      <c r="CY8" s="46" t="s">
        <v>57</v>
      </c>
      <c r="CZ8" s="19"/>
      <c r="DA8" s="19"/>
      <c r="DB8" s="19"/>
      <c r="DC8" s="19"/>
      <c r="DD8" s="19"/>
      <c r="DE8" s="78"/>
      <c r="DF8" s="24"/>
      <c r="DG8" s="17"/>
      <c r="DH8" s="126"/>
      <c r="DI8" s="46" t="s">
        <v>57</v>
      </c>
      <c r="DJ8" s="19"/>
      <c r="DK8" s="19"/>
      <c r="DL8" s="19"/>
      <c r="DM8" s="19"/>
      <c r="DN8" s="19"/>
      <c r="DO8" s="78"/>
      <c r="DP8" s="24"/>
      <c r="DQ8" s="17"/>
      <c r="DR8" s="126"/>
      <c r="DS8" s="46" t="s">
        <v>57</v>
      </c>
      <c r="DT8" s="19"/>
      <c r="DU8" s="19"/>
      <c r="DV8" s="19"/>
      <c r="DW8" s="19"/>
      <c r="DX8" s="19"/>
      <c r="DY8" s="78"/>
      <c r="DZ8" s="24"/>
      <c r="EA8" s="17"/>
      <c r="EB8" s="126"/>
      <c r="EC8" s="46" t="s">
        <v>57</v>
      </c>
      <c r="ED8" s="19"/>
      <c r="EE8" s="19"/>
      <c r="EF8" s="19"/>
      <c r="EG8" s="19"/>
      <c r="EH8" s="19"/>
      <c r="EI8" s="78"/>
      <c r="EJ8" s="24"/>
      <c r="EK8" s="17"/>
      <c r="EL8" s="126"/>
      <c r="EM8" s="46" t="s">
        <v>57</v>
      </c>
      <c r="EN8" s="19"/>
      <c r="EO8" s="19"/>
      <c r="EP8" s="19"/>
      <c r="EQ8" s="19"/>
      <c r="ER8" s="19"/>
      <c r="ES8" s="78"/>
      <c r="ET8" s="24"/>
      <c r="EU8" s="17"/>
      <c r="EV8" s="126"/>
      <c r="EW8" s="46" t="s">
        <v>57</v>
      </c>
      <c r="EX8" s="19"/>
      <c r="EY8" s="19"/>
      <c r="EZ8" s="19"/>
      <c r="FA8" s="19"/>
      <c r="FB8" s="19"/>
      <c r="FC8" s="78"/>
      <c r="FD8" s="24"/>
      <c r="FE8" s="17"/>
      <c r="FF8" s="126"/>
      <c r="FG8" s="46" t="s">
        <v>57</v>
      </c>
      <c r="FH8" s="19"/>
      <c r="FI8" s="19"/>
      <c r="FJ8" s="19"/>
      <c r="FK8" s="19"/>
      <c r="FL8" s="19"/>
      <c r="FM8" s="78"/>
      <c r="FN8" s="24"/>
      <c r="FO8" s="17"/>
      <c r="FP8" s="126"/>
      <c r="FQ8" s="46" t="s">
        <v>57</v>
      </c>
      <c r="FR8" s="19"/>
      <c r="FS8" s="19"/>
      <c r="FT8" s="19"/>
      <c r="FU8" s="19"/>
      <c r="FV8" s="19"/>
      <c r="FW8" s="78"/>
      <c r="FX8" s="24"/>
      <c r="FY8" s="17"/>
      <c r="FZ8" s="126"/>
      <c r="GA8" s="46" t="s">
        <v>57</v>
      </c>
      <c r="GB8" s="19"/>
      <c r="GC8" s="19"/>
      <c r="GD8" s="19"/>
      <c r="GE8" s="19"/>
      <c r="GF8" s="19"/>
      <c r="GG8" s="78"/>
      <c r="GH8" s="24"/>
      <c r="GI8" s="17"/>
      <c r="GJ8" s="134"/>
      <c r="GT8" s="134"/>
      <c r="HD8" s="134"/>
      <c r="HN8" s="134"/>
      <c r="HX8" s="134"/>
      <c r="IH8" s="134"/>
    </row>
    <row xmlns:x14ac="http://schemas.microsoft.com/office/spreadsheetml/2009/9/ac" r="9" s="4" customFormat="true" x14ac:dyDescent="0.25">
      <c r="A9" s="404" t="str">
        <f ca="true">IF(ISBLANK('Data Summary'!A11),"",'Data Summary'!A11)</f>
        <v>SEN_2013_UIS</v>
      </c>
      <c r="B9" s="126"/>
      <c r="C9" s="46" t="s">
        <v>96</v>
      </c>
      <c r="D9" s="19"/>
      <c r="E9" s="19"/>
      <c r="F9" s="19"/>
      <c r="G9" s="19"/>
      <c r="H9" s="19"/>
      <c r="I9" s="78"/>
      <c r="J9" s="24"/>
      <c r="K9" s="17"/>
      <c r="L9" s="126"/>
      <c r="M9" s="46" t="s">
        <v>96</v>
      </c>
      <c r="N9" s="19"/>
      <c r="O9" s="19"/>
      <c r="P9" s="19"/>
      <c r="Q9" s="19"/>
      <c r="R9" s="19"/>
      <c r="S9" s="78"/>
      <c r="T9" s="24"/>
      <c r="U9" s="17"/>
      <c r="V9" s="126"/>
      <c r="W9" s="46" t="s">
        <v>96</v>
      </c>
      <c r="X9" s="19"/>
      <c r="Y9" s="19"/>
      <c r="Z9" s="19"/>
      <c r="AA9" s="19"/>
      <c r="AB9" s="19"/>
      <c r="AC9" s="78"/>
      <c r="AD9" s="24"/>
      <c r="AE9" s="17"/>
      <c r="AF9" s="126"/>
      <c r="AG9" s="46" t="s">
        <v>96</v>
      </c>
      <c r="AH9" s="19"/>
      <c r="AI9" s="19"/>
      <c r="AJ9" s="19"/>
      <c r="AK9" s="19"/>
      <c r="AL9" s="19"/>
      <c r="AM9" s="78"/>
      <c r="AN9" s="24"/>
      <c r="AO9" s="17"/>
      <c r="AP9" s="126"/>
      <c r="AQ9" s="46" t="s">
        <v>96</v>
      </c>
      <c r="AR9" s="19"/>
      <c r="AS9" s="19"/>
      <c r="AT9" s="19"/>
      <c r="AU9" s="19"/>
      <c r="AV9" s="19"/>
      <c r="AW9" s="78"/>
      <c r="AX9" s="24"/>
      <c r="AY9" s="17"/>
      <c r="AZ9" s="126"/>
      <c r="BA9" s="46" t="s">
        <v>96</v>
      </c>
      <c r="BB9" s="19"/>
      <c r="BC9" s="19"/>
      <c r="BD9" s="19"/>
      <c r="BE9" s="19"/>
      <c r="BF9" s="19"/>
      <c r="BG9" s="78"/>
      <c r="BH9" s="24"/>
      <c r="BI9" s="17"/>
      <c r="BJ9" s="126"/>
      <c r="BK9" s="46" t="s">
        <v>96</v>
      </c>
      <c r="BL9" s="19"/>
      <c r="BM9" s="19"/>
      <c r="BN9" s="19"/>
      <c r="BO9" s="19"/>
      <c r="BP9" s="19"/>
      <c r="BQ9" s="78"/>
      <c r="BR9" s="24"/>
      <c r="BS9" s="17"/>
      <c r="BT9" s="126"/>
      <c r="BU9" s="46" t="s">
        <v>96</v>
      </c>
      <c r="BV9" s="19"/>
      <c r="BW9" s="19"/>
      <c r="BX9" s="19"/>
      <c r="BY9" s="19"/>
      <c r="BZ9" s="19"/>
      <c r="CA9" s="78"/>
      <c r="CB9" s="24"/>
      <c r="CC9" s="17"/>
      <c r="CD9" s="126"/>
      <c r="CE9" s="46" t="s">
        <v>96</v>
      </c>
      <c r="CF9" s="19"/>
      <c r="CG9" s="19"/>
      <c r="CH9" s="19"/>
      <c r="CI9" s="19"/>
      <c r="CJ9" s="19"/>
      <c r="CK9" s="78"/>
      <c r="CL9" s="24"/>
      <c r="CM9" s="17"/>
      <c r="CN9" s="126"/>
      <c r="CO9" s="46" t="s">
        <v>96</v>
      </c>
      <c r="CP9" s="19"/>
      <c r="CQ9" s="19"/>
      <c r="CR9" s="19"/>
      <c r="CS9" s="19"/>
      <c r="CT9" s="19"/>
      <c r="CU9" s="78"/>
      <c r="CV9" s="24"/>
      <c r="CW9" s="17"/>
      <c r="CX9" s="126"/>
      <c r="CY9" s="46" t="s">
        <v>96</v>
      </c>
      <c r="CZ9" s="19"/>
      <c r="DA9" s="19"/>
      <c r="DB9" s="19"/>
      <c r="DC9" s="19"/>
      <c r="DD9" s="19"/>
      <c r="DE9" s="78"/>
      <c r="DF9" s="24"/>
      <c r="DG9" s="17"/>
      <c r="DH9" s="126"/>
      <c r="DI9" s="46" t="s">
        <v>96</v>
      </c>
      <c r="DJ9" s="19"/>
      <c r="DK9" s="19"/>
      <c r="DL9" s="19"/>
      <c r="DM9" s="19"/>
      <c r="DN9" s="19"/>
      <c r="DO9" s="78"/>
      <c r="DP9" s="24"/>
      <c r="DQ9" s="17"/>
      <c r="DR9" s="126"/>
      <c r="DS9" s="46" t="s">
        <v>96</v>
      </c>
      <c r="DT9" s="19"/>
      <c r="DU9" s="19"/>
      <c r="DV9" s="19"/>
      <c r="DW9" s="19"/>
      <c r="DX9" s="19"/>
      <c r="DY9" s="78"/>
      <c r="DZ9" s="24"/>
      <c r="EA9" s="17"/>
      <c r="EB9" s="126"/>
      <c r="EC9" s="46" t="s">
        <v>96</v>
      </c>
      <c r="ED9" s="19"/>
      <c r="EE9" s="19"/>
      <c r="EF9" s="19"/>
      <c r="EG9" s="19"/>
      <c r="EH9" s="19"/>
      <c r="EI9" s="78"/>
      <c r="EJ9" s="24"/>
      <c r="EK9" s="17"/>
      <c r="EL9" s="126"/>
      <c r="EM9" s="46" t="s">
        <v>96</v>
      </c>
      <c r="EN9" s="19"/>
      <c r="EO9" s="19"/>
      <c r="EP9" s="19"/>
      <c r="EQ9" s="19"/>
      <c r="ER9" s="19"/>
      <c r="ES9" s="78"/>
      <c r="ET9" s="24"/>
      <c r="EU9" s="17"/>
      <c r="EV9" s="126"/>
      <c r="EW9" s="46" t="s">
        <v>96</v>
      </c>
      <c r="EX9" s="19"/>
      <c r="EY9" s="19"/>
      <c r="EZ9" s="19"/>
      <c r="FA9" s="19"/>
      <c r="FB9" s="19"/>
      <c r="FC9" s="78"/>
      <c r="FD9" s="24"/>
      <c r="FE9" s="17"/>
      <c r="FF9" s="126"/>
      <c r="FG9" s="46" t="s">
        <v>96</v>
      </c>
      <c r="FH9" s="19"/>
      <c r="FI9" s="19"/>
      <c r="FJ9" s="19"/>
      <c r="FK9" s="19"/>
      <c r="FL9" s="19"/>
      <c r="FM9" s="78"/>
      <c r="FN9" s="24"/>
      <c r="FO9" s="17"/>
      <c r="FP9" s="126"/>
      <c r="FQ9" s="46" t="s">
        <v>96</v>
      </c>
      <c r="FR9" s="19"/>
      <c r="FS9" s="19"/>
      <c r="FT9" s="19"/>
      <c r="FU9" s="19"/>
      <c r="FV9" s="19"/>
      <c r="FW9" s="78"/>
      <c r="FX9" s="24"/>
      <c r="FY9" s="17"/>
      <c r="FZ9" s="126"/>
      <c r="GA9" s="46" t="s">
        <v>96</v>
      </c>
      <c r="GB9" s="19"/>
      <c r="GC9" s="19"/>
      <c r="GD9" s="19"/>
      <c r="GE9" s="19"/>
      <c r="GF9" s="19"/>
      <c r="GG9" s="78"/>
      <c r="GH9" s="24"/>
      <c r="GI9" s="17"/>
      <c r="GJ9" s="134"/>
      <c r="GT9" s="134"/>
      <c r="HD9" s="134"/>
      <c r="HN9" s="134"/>
      <c r="HX9" s="134"/>
      <c r="IH9" s="134"/>
    </row>
    <row xmlns:x14ac="http://schemas.microsoft.com/office/spreadsheetml/2009/9/ac" r="10" s="4" customFormat="true" x14ac:dyDescent="0.25">
      <c r="A10" s="404" t="str">
        <f ca="true">IF(ISBLANK('Data Summary'!A12),"",'Data Summary'!A12)</f>
        <v>SEN_2014_UIS</v>
      </c>
      <c r="B10" s="126"/>
      <c r="C10" s="65" t="s">
        <v>22</v>
      </c>
      <c r="D10" s="79"/>
      <c r="E10" s="19"/>
      <c r="F10" s="19"/>
      <c r="G10" s="19"/>
      <c r="H10" s="7"/>
      <c r="I10" s="26"/>
      <c r="J10" s="24"/>
      <c r="K10" s="17"/>
      <c r="L10" s="126"/>
      <c r="M10" s="65" t="s">
        <v>22</v>
      </c>
      <c r="N10" s="79"/>
      <c r="O10" s="19"/>
      <c r="P10" s="19"/>
      <c r="Q10" s="19"/>
      <c r="R10" s="7"/>
      <c r="S10" s="26"/>
      <c r="T10" s="24"/>
      <c r="U10" s="17"/>
      <c r="V10" s="126"/>
      <c r="W10" s="65" t="s">
        <v>22</v>
      </c>
      <c r="X10" s="79"/>
      <c r="Y10" s="19"/>
      <c r="Z10" s="19"/>
      <c r="AA10" s="19"/>
      <c r="AB10" s="19"/>
      <c r="AC10" s="78"/>
      <c r="AD10" s="24"/>
      <c r="AE10" s="17"/>
      <c r="AF10" s="126"/>
      <c r="AG10" s="65" t="s">
        <v>22</v>
      </c>
      <c r="AH10" s="79"/>
      <c r="AI10" s="19"/>
      <c r="AJ10" s="19"/>
      <c r="AK10" s="19"/>
      <c r="AL10" s="19"/>
      <c r="AM10" s="78"/>
      <c r="AN10" s="24"/>
      <c r="AO10" s="17"/>
      <c r="AP10" s="126"/>
      <c r="AQ10" s="65" t="s">
        <v>22</v>
      </c>
      <c r="AR10" s="79"/>
      <c r="AS10" s="19"/>
      <c r="AT10" s="19"/>
      <c r="AU10" s="19"/>
      <c r="AV10" s="19"/>
      <c r="AW10" s="78"/>
      <c r="AX10" s="24"/>
      <c r="AY10" s="17"/>
      <c r="AZ10" s="126"/>
      <c r="BA10" s="65" t="s">
        <v>22</v>
      </c>
      <c r="BB10" s="79"/>
      <c r="BC10" s="19"/>
      <c r="BD10" s="19"/>
      <c r="BE10" s="19"/>
      <c r="BF10" s="19"/>
      <c r="BG10" s="78"/>
      <c r="BH10" s="24"/>
      <c r="BI10" s="17"/>
      <c r="BJ10" s="126"/>
      <c r="BK10" s="65" t="s">
        <v>22</v>
      </c>
      <c r="BL10" s="79"/>
      <c r="BM10" s="19"/>
      <c r="BN10" s="19"/>
      <c r="BO10" s="19"/>
      <c r="BP10" s="19"/>
      <c r="BQ10" s="78"/>
      <c r="BR10" s="24"/>
      <c r="BS10" s="17"/>
      <c r="BT10" s="126"/>
      <c r="BU10" s="65" t="s">
        <v>22</v>
      </c>
      <c r="BV10" s="79"/>
      <c r="BW10" s="19"/>
      <c r="BX10" s="19"/>
      <c r="BY10" s="19"/>
      <c r="BZ10" s="19"/>
      <c r="CA10" s="78"/>
      <c r="CB10" s="24"/>
      <c r="CC10" s="17"/>
      <c r="CD10" s="126"/>
      <c r="CE10" s="65" t="s">
        <v>22</v>
      </c>
      <c r="CF10" s="79"/>
      <c r="CG10" s="19"/>
      <c r="CH10" s="19"/>
      <c r="CI10" s="19"/>
      <c r="CJ10" s="19"/>
      <c r="CK10" s="78"/>
      <c r="CL10" s="24"/>
      <c r="CM10" s="17"/>
      <c r="CN10" s="126"/>
      <c r="CO10" s="65" t="s">
        <v>22</v>
      </c>
      <c r="CP10" s="79"/>
      <c r="CQ10" s="19"/>
      <c r="CR10" s="19"/>
      <c r="CS10" s="19"/>
      <c r="CT10" s="19"/>
      <c r="CU10" s="78"/>
      <c r="CV10" s="24"/>
      <c r="CW10" s="17"/>
      <c r="CX10" s="126"/>
      <c r="CY10" s="65" t="s">
        <v>22</v>
      </c>
      <c r="CZ10" s="79"/>
      <c r="DA10" s="19"/>
      <c r="DB10" s="19"/>
      <c r="DC10" s="19"/>
      <c r="DD10" s="19"/>
      <c r="DE10" s="78"/>
      <c r="DF10" s="24"/>
      <c r="DG10" s="17"/>
      <c r="DH10" s="126"/>
      <c r="DI10" s="65" t="s">
        <v>22</v>
      </c>
      <c r="DJ10" s="79"/>
      <c r="DK10" s="19"/>
      <c r="DL10" s="19"/>
      <c r="DM10" s="19"/>
      <c r="DN10" s="19"/>
      <c r="DO10" s="78"/>
      <c r="DP10" s="24"/>
      <c r="DQ10" s="17"/>
      <c r="DR10" s="126"/>
      <c r="DS10" s="65" t="s">
        <v>22</v>
      </c>
      <c r="DT10" s="79"/>
      <c r="DU10" s="19"/>
      <c r="DV10" s="19"/>
      <c r="DW10" s="19"/>
      <c r="DX10" s="19"/>
      <c r="DY10" s="78"/>
      <c r="DZ10" s="24"/>
      <c r="EA10" s="17"/>
      <c r="EB10" s="126"/>
      <c r="EC10" s="65" t="s">
        <v>22</v>
      </c>
      <c r="ED10" s="79"/>
      <c r="EE10" s="19"/>
      <c r="EF10" s="19"/>
      <c r="EG10" s="19"/>
      <c r="EH10" s="19"/>
      <c r="EI10" s="78"/>
      <c r="EJ10" s="24"/>
      <c r="EK10" s="17"/>
      <c r="EL10" s="126"/>
      <c r="EM10" s="65" t="s">
        <v>22</v>
      </c>
      <c r="EN10" s="79"/>
      <c r="EO10" s="19"/>
      <c r="EP10" s="19"/>
      <c r="EQ10" s="19"/>
      <c r="ER10" s="19"/>
      <c r="ES10" s="78"/>
      <c r="ET10" s="24"/>
      <c r="EU10" s="17"/>
      <c r="EV10" s="126"/>
      <c r="EW10" s="65" t="s">
        <v>22</v>
      </c>
      <c r="EX10" s="79"/>
      <c r="EY10" s="19"/>
      <c r="EZ10" s="19"/>
      <c r="FA10" s="19"/>
      <c r="FB10" s="19"/>
      <c r="FC10" s="78"/>
      <c r="FD10" s="24"/>
      <c r="FE10" s="17"/>
      <c r="FF10" s="126"/>
      <c r="FG10" s="65" t="s">
        <v>22</v>
      </c>
      <c r="FH10" s="79"/>
      <c r="FI10" s="19"/>
      <c r="FJ10" s="19"/>
      <c r="FK10" s="19"/>
      <c r="FL10" s="19"/>
      <c r="FM10" s="78"/>
      <c r="FN10" s="24"/>
      <c r="FO10" s="17"/>
      <c r="FP10" s="126"/>
      <c r="FQ10" s="65" t="s">
        <v>22</v>
      </c>
      <c r="FR10" s="79"/>
      <c r="FS10" s="19"/>
      <c r="FT10" s="19"/>
      <c r="FU10" s="19"/>
      <c r="FV10" s="19"/>
      <c r="FW10" s="78"/>
      <c r="FX10" s="24"/>
      <c r="FY10" s="17"/>
      <c r="FZ10" s="126"/>
      <c r="GA10" s="65" t="s">
        <v>22</v>
      </c>
      <c r="GB10" s="79"/>
      <c r="GC10" s="19"/>
      <c r="GD10" s="19"/>
      <c r="GE10" s="19"/>
      <c r="GF10" s="19"/>
      <c r="GG10" s="78"/>
      <c r="GH10" s="24"/>
      <c r="GI10" s="17"/>
      <c r="GJ10" s="134"/>
      <c r="GT10" s="134"/>
      <c r="HD10" s="134"/>
      <c r="HN10" s="134"/>
      <c r="HX10" s="134"/>
      <c r="IH10" s="134"/>
    </row>
    <row xmlns:x14ac="http://schemas.microsoft.com/office/spreadsheetml/2009/9/ac" r="11" s="4" customFormat="true" x14ac:dyDescent="0.25">
      <c r="A11" s="404" t="str">
        <f ca="true">IF(ISBLANK('Data Summary'!A13),"",'Data Summary'!A13)</f>
        <v>SEN_2015_EMIS</v>
      </c>
      <c r="B11" s="126"/>
      <c r="C11" s="65" t="s">
        <v>30</v>
      </c>
      <c r="D11" s="19"/>
      <c r="E11" s="7"/>
      <c r="F11" s="7"/>
      <c r="G11" s="7"/>
      <c r="H11" s="7"/>
      <c r="I11" s="26"/>
      <c r="J11" s="24"/>
      <c r="K11" s="17"/>
      <c r="L11" s="126"/>
      <c r="M11" s="65" t="s">
        <v>30</v>
      </c>
      <c r="N11" s="19"/>
      <c r="O11" s="7"/>
      <c r="P11" s="7"/>
      <c r="Q11" s="7"/>
      <c r="R11" s="7"/>
      <c r="S11" s="26"/>
      <c r="T11" s="24"/>
      <c r="U11" s="17"/>
      <c r="V11" s="126"/>
      <c r="W11" s="65" t="s">
        <v>30</v>
      </c>
      <c r="X11" s="19"/>
      <c r="Y11" s="7"/>
      <c r="Z11" s="7"/>
      <c r="AA11" s="7"/>
      <c r="AB11" s="7"/>
      <c r="AC11" s="26"/>
      <c r="AD11" s="24"/>
      <c r="AE11" s="17"/>
      <c r="AF11" s="126"/>
      <c r="AG11" s="65" t="s">
        <v>30</v>
      </c>
      <c r="AH11" s="19"/>
      <c r="AI11" s="7"/>
      <c r="AJ11" s="7"/>
      <c r="AK11" s="7"/>
      <c r="AL11" s="7"/>
      <c r="AM11" s="26"/>
      <c r="AN11" s="24"/>
      <c r="AO11" s="17"/>
      <c r="AP11" s="126"/>
      <c r="AQ11" s="65" t="s">
        <v>30</v>
      </c>
      <c r="AR11" s="19"/>
      <c r="AS11" s="7"/>
      <c r="AT11" s="7"/>
      <c r="AU11" s="7"/>
      <c r="AV11" s="7"/>
      <c r="AW11" s="26"/>
      <c r="AX11" s="24"/>
      <c r="AY11" s="17"/>
      <c r="AZ11" s="126"/>
      <c r="BA11" s="65" t="s">
        <v>30</v>
      </c>
      <c r="BB11" s="19"/>
      <c r="BC11" s="7"/>
      <c r="BD11" s="7"/>
      <c r="BE11" s="7"/>
      <c r="BF11" s="7"/>
      <c r="BG11" s="26"/>
      <c r="BH11" s="24"/>
      <c r="BI11" s="17"/>
      <c r="BJ11" s="126"/>
      <c r="BK11" s="65" t="s">
        <v>30</v>
      </c>
      <c r="BL11" s="19"/>
      <c r="BM11" s="7"/>
      <c r="BN11" s="7"/>
      <c r="BO11" s="7"/>
      <c r="BP11" s="7"/>
      <c r="BQ11" s="26"/>
      <c r="BR11" s="24"/>
      <c r="BS11" s="17"/>
      <c r="BT11" s="126"/>
      <c r="BU11" s="65" t="s">
        <v>30</v>
      </c>
      <c r="BV11" s="19"/>
      <c r="BW11" s="7"/>
      <c r="BX11" s="7"/>
      <c r="BY11" s="7"/>
      <c r="BZ11" s="7"/>
      <c r="CA11" s="26"/>
      <c r="CB11" s="24"/>
      <c r="CC11" s="17"/>
      <c r="CD11" s="126"/>
      <c r="CE11" s="65" t="s">
        <v>30</v>
      </c>
      <c r="CF11" s="19"/>
      <c r="CG11" s="7"/>
      <c r="CH11" s="7"/>
      <c r="CI11" s="7"/>
      <c r="CJ11" s="7"/>
      <c r="CK11" s="26"/>
      <c r="CL11" s="24"/>
      <c r="CM11" s="17"/>
      <c r="CN11" s="126"/>
      <c r="CO11" s="65" t="s">
        <v>30</v>
      </c>
      <c r="CP11" s="19"/>
      <c r="CQ11" s="7"/>
      <c r="CR11" s="7"/>
      <c r="CS11" s="7"/>
      <c r="CT11" s="7"/>
      <c r="CU11" s="26"/>
      <c r="CV11" s="24"/>
      <c r="CW11" s="17"/>
      <c r="CX11" s="126"/>
      <c r="CY11" s="65" t="s">
        <v>30</v>
      </c>
      <c r="CZ11" s="19"/>
      <c r="DA11" s="7"/>
      <c r="DB11" s="7"/>
      <c r="DC11" s="7"/>
      <c r="DD11" s="7"/>
      <c r="DE11" s="26"/>
      <c r="DF11" s="24"/>
      <c r="DG11" s="17"/>
      <c r="DH11" s="126"/>
      <c r="DI11" s="65" t="s">
        <v>30</v>
      </c>
      <c r="DJ11" s="19"/>
      <c r="DK11" s="7"/>
      <c r="DL11" s="7"/>
      <c r="DM11" s="7"/>
      <c r="DN11" s="7"/>
      <c r="DO11" s="26"/>
      <c r="DP11" s="24"/>
      <c r="DQ11" s="17"/>
      <c r="DR11" s="126"/>
      <c r="DS11" s="65" t="s">
        <v>30</v>
      </c>
      <c r="DT11" s="19"/>
      <c r="DU11" s="7"/>
      <c r="DV11" s="7"/>
      <c r="DW11" s="7"/>
      <c r="DX11" s="7"/>
      <c r="DY11" s="26"/>
      <c r="DZ11" s="24"/>
      <c r="EA11" s="17"/>
      <c r="EB11" s="126"/>
      <c r="EC11" s="65" t="s">
        <v>30</v>
      </c>
      <c r="ED11" s="19"/>
      <c r="EE11" s="7"/>
      <c r="EF11" s="7"/>
      <c r="EG11" s="7"/>
      <c r="EH11" s="7"/>
      <c r="EI11" s="26"/>
      <c r="EJ11" s="24"/>
      <c r="EK11" s="17"/>
      <c r="EL11" s="126"/>
      <c r="EM11" s="65" t="s">
        <v>30</v>
      </c>
      <c r="EN11" s="19"/>
      <c r="EO11" s="7"/>
      <c r="EP11" s="7"/>
      <c r="EQ11" s="7"/>
      <c r="ER11" s="7"/>
      <c r="ES11" s="26"/>
      <c r="ET11" s="24"/>
      <c r="EU11" s="17"/>
      <c r="EV11" s="126"/>
      <c r="EW11" s="65" t="s">
        <v>30</v>
      </c>
      <c r="EX11" s="19"/>
      <c r="EY11" s="7"/>
      <c r="EZ11" s="7"/>
      <c r="FA11" s="7"/>
      <c r="FB11" s="7"/>
      <c r="FC11" s="26"/>
      <c r="FD11" s="24"/>
      <c r="FE11" s="17"/>
      <c r="FF11" s="126"/>
      <c r="FG11" s="65" t="s">
        <v>30</v>
      </c>
      <c r="FH11" s="19"/>
      <c r="FI11" s="7"/>
      <c r="FJ11" s="7"/>
      <c r="FK11" s="7"/>
      <c r="FL11" s="7"/>
      <c r="FM11" s="26"/>
      <c r="FN11" s="24"/>
      <c r="FO11" s="17"/>
      <c r="FP11" s="126"/>
      <c r="FQ11" s="65" t="s">
        <v>30</v>
      </c>
      <c r="FR11" s="19"/>
      <c r="FS11" s="7"/>
      <c r="FT11" s="7"/>
      <c r="FU11" s="7"/>
      <c r="FV11" s="7"/>
      <c r="FW11" s="26"/>
      <c r="FX11" s="24"/>
      <c r="FY11" s="17"/>
      <c r="FZ11" s="126"/>
      <c r="GA11" s="65" t="s">
        <v>30</v>
      </c>
      <c r="GB11" s="19"/>
      <c r="GC11" s="7"/>
      <c r="GD11" s="7"/>
      <c r="GE11" s="7"/>
      <c r="GF11" s="7"/>
      <c r="GG11" s="26"/>
      <c r="GH11" s="24"/>
      <c r="GI11" s="17"/>
      <c r="GJ11" s="134"/>
      <c r="GT11" s="134"/>
      <c r="HD11" s="134"/>
      <c r="HN11" s="134"/>
      <c r="HX11" s="134"/>
      <c r="IH11" s="134"/>
    </row>
    <row xmlns:x14ac="http://schemas.microsoft.com/office/spreadsheetml/2009/9/ac" r="12" s="1" customFormat="true" ht="15.75" customHeight="true" x14ac:dyDescent="0.2">
      <c r="A12" s="404" t="str">
        <f ca="true">IF(ISBLANK('Data Summary'!A14),"",'Data Summary'!A14)</f>
        <v>SEN_2015_UIS</v>
      </c>
      <c r="B12" s="126"/>
      <c r="C12" s="65" t="s">
        <v>155</v>
      </c>
      <c r="D12" s="19"/>
      <c r="E12" s="19"/>
      <c r="F12" s="19"/>
      <c r="G12" s="19"/>
      <c r="H12" s="19"/>
      <c r="I12" s="78"/>
      <c r="J12" s="24"/>
      <c r="K12" s="17"/>
      <c r="L12" s="126"/>
      <c r="M12" s="65" t="s">
        <v>155</v>
      </c>
      <c r="N12" s="19"/>
      <c r="O12" s="19"/>
      <c r="P12" s="19"/>
      <c r="Q12" s="19"/>
      <c r="R12" s="19"/>
      <c r="S12" s="78"/>
      <c r="T12" s="24"/>
      <c r="U12" s="17"/>
      <c r="V12" s="126"/>
      <c r="W12" s="65" t="s">
        <v>155</v>
      </c>
      <c r="X12" s="19"/>
      <c r="Y12" s="19"/>
      <c r="Z12" s="19"/>
      <c r="AA12" s="19"/>
      <c r="AB12" s="19"/>
      <c r="AC12" s="78"/>
      <c r="AD12" s="24"/>
      <c r="AE12" s="17"/>
      <c r="AF12" s="126"/>
      <c r="AG12" s="65" t="s">
        <v>155</v>
      </c>
      <c r="AH12" s="19"/>
      <c r="AI12" s="19"/>
      <c r="AJ12" s="19"/>
      <c r="AK12" s="19"/>
      <c r="AL12" s="19"/>
      <c r="AM12" s="78"/>
      <c r="AN12" s="24"/>
      <c r="AO12" s="17"/>
      <c r="AP12" s="126"/>
      <c r="AQ12" s="65" t="s">
        <v>155</v>
      </c>
      <c r="AR12" s="19"/>
      <c r="AS12" s="19"/>
      <c r="AT12" s="19"/>
      <c r="AU12" s="19"/>
      <c r="AV12" s="19"/>
      <c r="AW12" s="78"/>
      <c r="AX12" s="24"/>
      <c r="AY12" s="17"/>
      <c r="AZ12" s="126"/>
      <c r="BA12" s="65" t="s">
        <v>155</v>
      </c>
      <c r="BB12" s="19"/>
      <c r="BC12" s="19"/>
      <c r="BD12" s="19"/>
      <c r="BE12" s="19"/>
      <c r="BF12" s="19"/>
      <c r="BG12" s="78"/>
      <c r="BH12" s="24"/>
      <c r="BI12" s="17"/>
      <c r="BJ12" s="126"/>
      <c r="BK12" s="65" t="s">
        <v>155</v>
      </c>
      <c r="BL12" s="19"/>
      <c r="BM12" s="19"/>
      <c r="BN12" s="19"/>
      <c r="BO12" s="19"/>
      <c r="BP12" s="19"/>
      <c r="BQ12" s="78"/>
      <c r="BR12" s="24"/>
      <c r="BS12" s="17"/>
      <c r="BT12" s="126"/>
      <c r="BU12" s="65" t="s">
        <v>155</v>
      </c>
      <c r="BV12" s="19"/>
      <c r="BW12" s="19"/>
      <c r="BX12" s="19"/>
      <c r="BY12" s="19"/>
      <c r="BZ12" s="19"/>
      <c r="CA12" s="78"/>
      <c r="CB12" s="24"/>
      <c r="CC12" s="17"/>
      <c r="CD12" s="126"/>
      <c r="CE12" s="65" t="s">
        <v>155</v>
      </c>
      <c r="CF12" s="19"/>
      <c r="CG12" s="19"/>
      <c r="CH12" s="19"/>
      <c r="CI12" s="19"/>
      <c r="CJ12" s="19"/>
      <c r="CK12" s="78"/>
      <c r="CL12" s="24"/>
      <c r="CM12" s="17"/>
      <c r="CN12" s="126"/>
      <c r="CO12" s="65" t="s">
        <v>155</v>
      </c>
      <c r="CP12" s="19"/>
      <c r="CQ12" s="19"/>
      <c r="CR12" s="19"/>
      <c r="CS12" s="19"/>
      <c r="CT12" s="19"/>
      <c r="CU12" s="78"/>
      <c r="CV12" s="24"/>
      <c r="CW12" s="17"/>
      <c r="CX12" s="126"/>
      <c r="CY12" s="65" t="s">
        <v>155</v>
      </c>
      <c r="CZ12" s="19"/>
      <c r="DA12" s="19"/>
      <c r="DB12" s="19"/>
      <c r="DC12" s="19"/>
      <c r="DD12" s="19"/>
      <c r="DE12" s="78"/>
      <c r="DF12" s="24"/>
      <c r="DG12" s="17"/>
      <c r="DH12" s="126" t="s">
        <v>215</v>
      </c>
      <c r="DI12" s="65" t="s">
        <v>155</v>
      </c>
      <c r="DJ12" s="45">
        <f>(9827*DN12+2741*DO12)/(9827+2741)</f>
        <v>16.147456513145141</v>
      </c>
      <c r="DK12" s="19"/>
      <c r="DL12" s="19"/>
      <c r="DM12" s="19"/>
      <c r="DN12" s="19">
        <v>9.4417200000000001</v>
      </c>
      <c r="DO12" s="78">
        <v>40.188781837726431</v>
      </c>
      <c r="DP12" s="24"/>
      <c r="DQ12" s="17"/>
      <c r="DR12" s="126"/>
      <c r="DS12" s="65" t="s">
        <v>155</v>
      </c>
      <c r="DT12" s="45"/>
      <c r="DU12" s="19"/>
      <c r="DV12" s="19"/>
      <c r="DW12" s="19"/>
      <c r="DX12" s="19"/>
      <c r="DY12" s="78"/>
      <c r="DZ12" s="24"/>
      <c r="EA12" s="17"/>
      <c r="EB12" s="126"/>
      <c r="EC12" s="65" t="s">
        <v>155</v>
      </c>
      <c r="ED12" s="45"/>
      <c r="EE12" s="19"/>
      <c r="EF12" s="19"/>
      <c r="EG12" s="19"/>
      <c r="EH12" s="19"/>
      <c r="EI12" s="78"/>
      <c r="EJ12" s="24"/>
      <c r="EK12" s="17"/>
      <c r="EL12" s="126"/>
      <c r="EM12" s="65" t="s">
        <v>155</v>
      </c>
      <c r="EN12" s="45"/>
      <c r="EO12" s="19"/>
      <c r="EP12" s="19"/>
      <c r="EQ12" s="19"/>
      <c r="ER12" s="19"/>
      <c r="ES12" s="78"/>
      <c r="ET12" s="24"/>
      <c r="EU12" s="17"/>
      <c r="EV12" s="126"/>
      <c r="EW12" s="65" t="s">
        <v>155</v>
      </c>
      <c r="EX12" s="45"/>
      <c r="EY12" s="19"/>
      <c r="EZ12" s="19"/>
      <c r="FA12" s="19"/>
      <c r="FB12" s="19"/>
      <c r="FC12" s="78"/>
      <c r="FD12" s="24"/>
      <c r="FE12" s="17"/>
      <c r="FF12" s="126"/>
      <c r="FG12" s="65" t="s">
        <v>155</v>
      </c>
      <c r="FH12" s="45">
        <v>63.36</v>
      </c>
      <c r="FI12" s="19"/>
      <c r="FJ12" s="19"/>
      <c r="FK12" s="19"/>
      <c r="FL12" s="19">
        <v>63.36</v>
      </c>
      <c r="FM12" s="78" t="s">
        <v>337</v>
      </c>
      <c r="FN12" s="24"/>
      <c r="FO12" s="17"/>
      <c r="FP12" s="126"/>
      <c r="FQ12" s="65" t="s">
        <v>155</v>
      </c>
      <c r="FR12" s="45"/>
      <c r="FS12" s="19"/>
      <c r="FT12" s="19"/>
      <c r="FU12" s="19"/>
      <c r="FV12" s="19"/>
      <c r="FW12" s="78"/>
      <c r="FX12" s="24"/>
      <c r="FY12" s="17"/>
      <c r="FZ12" s="126"/>
      <c r="GA12" s="65" t="s">
        <v>155</v>
      </c>
      <c r="GB12" s="45">
        <v>63.36</v>
      </c>
      <c r="GC12" s="19"/>
      <c r="GD12" s="19"/>
      <c r="GE12" s="19"/>
      <c r="GF12" s="19">
        <v>63.36</v>
      </c>
      <c r="GG12" s="78" t="s">
        <v>337</v>
      </c>
      <c r="GH12" s="24"/>
      <c r="GI12" s="17"/>
      <c r="GJ12" s="135"/>
      <c r="GT12" s="135"/>
      <c r="HD12" s="135"/>
      <c r="HN12" s="135"/>
      <c r="HX12" s="135"/>
      <c r="IH12" s="135"/>
    </row>
    <row xmlns:x14ac="http://schemas.microsoft.com/office/spreadsheetml/2009/9/ac" r="13" s="292" customFormat="true" ht="18" customHeight="true" x14ac:dyDescent="0.25">
      <c r="A13" s="404" t="str">
        <f ca="true">IF(ISBLANK('Data Summary'!A15),"",'Data Summary'!A15)</f>
        <v>SEN_2016_EMIS</v>
      </c>
      <c r="B13" s="281" t="s">
        <v>56</v>
      </c>
      <c r="C13" s="287" t="s">
        <v>28</v>
      </c>
      <c r="D13" s="288"/>
      <c r="E13" s="288"/>
      <c r="F13" s="288"/>
      <c r="G13" s="289"/>
      <c r="H13" s="289"/>
      <c r="I13" s="290"/>
      <c r="J13" s="270"/>
      <c r="K13" s="286"/>
      <c r="L13" s="281" t="s">
        <v>56</v>
      </c>
      <c r="M13" s="287" t="s">
        <v>28</v>
      </c>
      <c r="N13" s="288"/>
      <c r="O13" s="288"/>
      <c r="P13" s="288"/>
      <c r="Q13" s="289"/>
      <c r="R13" s="289"/>
      <c r="S13" s="290"/>
      <c r="T13" s="270"/>
      <c r="U13" s="286"/>
      <c r="V13" s="281" t="s">
        <v>56</v>
      </c>
      <c r="W13" s="287" t="s">
        <v>28</v>
      </c>
      <c r="X13" s="288"/>
      <c r="Y13" s="288"/>
      <c r="Z13" s="288"/>
      <c r="AA13" s="289"/>
      <c r="AB13" s="289"/>
      <c r="AC13" s="290"/>
      <c r="AD13" s="270"/>
      <c r="AE13" s="286"/>
      <c r="AF13" s="281" t="s">
        <v>56</v>
      </c>
      <c r="AG13" s="287" t="s">
        <v>28</v>
      </c>
      <c r="AH13" s="288"/>
      <c r="AI13" s="288"/>
      <c r="AJ13" s="288"/>
      <c r="AK13" s="289"/>
      <c r="AL13" s="289"/>
      <c r="AM13" s="290"/>
      <c r="AN13" s="270"/>
      <c r="AO13" s="286"/>
      <c r="AP13" s="281" t="s">
        <v>56</v>
      </c>
      <c r="AQ13" s="287" t="s">
        <v>28</v>
      </c>
      <c r="AR13" s="288"/>
      <c r="AS13" s="288"/>
      <c r="AT13" s="288"/>
      <c r="AU13" s="289"/>
      <c r="AV13" s="289"/>
      <c r="AW13" s="290"/>
      <c r="AX13" s="270"/>
      <c r="AY13" s="286"/>
      <c r="AZ13" s="281" t="s">
        <v>56</v>
      </c>
      <c r="BA13" s="287" t="s">
        <v>28</v>
      </c>
      <c r="BB13" s="288"/>
      <c r="BC13" s="288"/>
      <c r="BD13" s="288"/>
      <c r="BE13" s="289"/>
      <c r="BF13" s="289"/>
      <c r="BG13" s="290"/>
      <c r="BH13" s="270"/>
      <c r="BI13" s="286"/>
      <c r="BJ13" s="281" t="s">
        <v>56</v>
      </c>
      <c r="BK13" s="287" t="s">
        <v>28</v>
      </c>
      <c r="BL13" s="288"/>
      <c r="BM13" s="288"/>
      <c r="BN13" s="288"/>
      <c r="BO13" s="289"/>
      <c r="BP13" s="289"/>
      <c r="BQ13" s="290"/>
      <c r="BR13" s="270"/>
      <c r="BS13" s="286"/>
      <c r="BT13" s="281" t="s">
        <v>56</v>
      </c>
      <c r="BU13" s="287" t="s">
        <v>28</v>
      </c>
      <c r="BV13" s="288"/>
      <c r="BW13" s="288"/>
      <c r="BX13" s="288"/>
      <c r="BY13" s="289"/>
      <c r="BZ13" s="289"/>
      <c r="CA13" s="290"/>
      <c r="CB13" s="270"/>
      <c r="CC13" s="286"/>
      <c r="CD13" s="281" t="s">
        <v>56</v>
      </c>
      <c r="CE13" s="287" t="s">
        <v>28</v>
      </c>
      <c r="CF13" s="288"/>
      <c r="CG13" s="288"/>
      <c r="CH13" s="288"/>
      <c r="CI13" s="289"/>
      <c r="CJ13" s="289"/>
      <c r="CK13" s="290"/>
      <c r="CL13" s="270"/>
      <c r="CM13" s="286"/>
      <c r="CN13" s="281" t="s">
        <v>56</v>
      </c>
      <c r="CO13" s="287" t="s">
        <v>28</v>
      </c>
      <c r="CP13" s="288"/>
      <c r="CQ13" s="288"/>
      <c r="CR13" s="288"/>
      <c r="CS13" s="289"/>
      <c r="CT13" s="289"/>
      <c r="CU13" s="290"/>
      <c r="CV13" s="270"/>
      <c r="CW13" s="286"/>
      <c r="CX13" s="281" t="s">
        <v>56</v>
      </c>
      <c r="CY13" s="287" t="s">
        <v>28</v>
      </c>
      <c r="CZ13" s="288"/>
      <c r="DA13" s="288"/>
      <c r="DB13" s="288"/>
      <c r="DC13" s="289"/>
      <c r="DD13" s="289"/>
      <c r="DE13" s="290"/>
      <c r="DF13" s="270"/>
      <c r="DG13" s="286"/>
      <c r="DH13" s="281" t="s">
        <v>56</v>
      </c>
      <c r="DI13" s="287" t="s">
        <v>28</v>
      </c>
      <c r="DJ13" s="288"/>
      <c r="DK13" s="288"/>
      <c r="DL13" s="288"/>
      <c r="DM13" s="289"/>
      <c r="DN13" s="289"/>
      <c r="DO13" s="290"/>
      <c r="DP13" s="270"/>
      <c r="DQ13" s="286"/>
      <c r="DR13" s="281" t="s">
        <v>56</v>
      </c>
      <c r="DS13" s="287" t="s">
        <v>28</v>
      </c>
      <c r="DT13" s="288"/>
      <c r="DU13" s="288"/>
      <c r="DV13" s="288"/>
      <c r="DW13" s="289"/>
      <c r="DX13" s="289"/>
      <c r="DY13" s="290"/>
      <c r="DZ13" s="270"/>
      <c r="EA13" s="286"/>
      <c r="EB13" s="281" t="s">
        <v>56</v>
      </c>
      <c r="EC13" s="287" t="s">
        <v>28</v>
      </c>
      <c r="ED13" s="288"/>
      <c r="EE13" s="288"/>
      <c r="EF13" s="288"/>
      <c r="EG13" s="289"/>
      <c r="EH13" s="289"/>
      <c r="EI13" s="290"/>
      <c r="EJ13" s="270"/>
      <c r="EK13" s="286"/>
      <c r="EL13" s="281" t="s">
        <v>56</v>
      </c>
      <c r="EM13" s="287" t="s">
        <v>28</v>
      </c>
      <c r="EN13" s="288"/>
      <c r="EO13" s="288"/>
      <c r="EP13" s="288"/>
      <c r="EQ13" s="289"/>
      <c r="ER13" s="289"/>
      <c r="ES13" s="290"/>
      <c r="ET13" s="270"/>
      <c r="EU13" s="286"/>
      <c r="EV13" s="281" t="s">
        <v>56</v>
      </c>
      <c r="EW13" s="287" t="s">
        <v>28</v>
      </c>
      <c r="EX13" s="288"/>
      <c r="EY13" s="288"/>
      <c r="EZ13" s="288"/>
      <c r="FA13" s="289"/>
      <c r="FB13" s="289"/>
      <c r="FC13" s="290"/>
      <c r="FD13" s="270"/>
      <c r="FE13" s="286"/>
      <c r="FF13" s="281" t="s">
        <v>56</v>
      </c>
      <c r="FG13" s="287" t="s">
        <v>28</v>
      </c>
      <c r="FH13" s="288"/>
      <c r="FI13" s="288"/>
      <c r="FJ13" s="288"/>
      <c r="FK13" s="289"/>
      <c r="FL13" s="289"/>
      <c r="FM13" s="290"/>
      <c r="FN13" s="270"/>
      <c r="FO13" s="286"/>
      <c r="FP13" s="281" t="s">
        <v>56</v>
      </c>
      <c r="FQ13" s="287" t="s">
        <v>28</v>
      </c>
      <c r="FR13" s="288"/>
      <c r="FS13" s="288"/>
      <c r="FT13" s="288"/>
      <c r="FU13" s="289"/>
      <c r="FV13" s="289"/>
      <c r="FW13" s="290"/>
      <c r="FX13" s="270"/>
      <c r="FY13" s="286"/>
      <c r="FZ13" s="281" t="s">
        <v>56</v>
      </c>
      <c r="GA13" s="287" t="s">
        <v>28</v>
      </c>
      <c r="GB13" s="288"/>
      <c r="GC13" s="288"/>
      <c r="GD13" s="288"/>
      <c r="GE13" s="289"/>
      <c r="GF13" s="289"/>
      <c r="GG13" s="290"/>
      <c r="GH13" s="270"/>
      <c r="GI13" s="286"/>
      <c r="GJ13" s="291"/>
      <c r="GT13" s="291"/>
      <c r="HD13" s="291"/>
      <c r="HN13" s="291"/>
      <c r="HX13" s="291"/>
      <c r="IH13" s="291"/>
    </row>
    <row xmlns:x14ac="http://schemas.microsoft.com/office/spreadsheetml/2009/9/ac" r="14" x14ac:dyDescent="0.25">
      <c r="A14" s="404" t="str">
        <f ca="true">IF(ISBLANK('Data Summary'!A16),"",'Data Summary'!A16)</f>
        <v>SEN_2016_UIS</v>
      </c>
      <c r="B14" s="127" t="s">
        <v>31</v>
      </c>
      <c r="C14" s="20">
        <v>0</v>
      </c>
      <c r="D14" s="45">
        <f>SUMPRODUCT(H14:I14,H$34:I$34)/SUM(H$34:I$34)</f>
        <v>48.852626211116778</v>
      </c>
      <c r="E14" s="45">
        <f>100-994/E34*100</f>
        <v>33.600534402137612</v>
      </c>
      <c r="F14" s="45">
        <f>100-2444/F34*100</f>
        <v>55.180634513112047</v>
      </c>
      <c r="G14" s="7"/>
      <c r="H14" s="7">
        <f>100-3438/H34*100</f>
        <v>50.532374100719423</v>
      </c>
      <c r="I14" s="26">
        <f>100-574/I34*100</f>
        <v>35.794183445190157</v>
      </c>
      <c r="J14" s="11"/>
      <c r="K14" s="16"/>
      <c r="L14" s="127" t="s">
        <v>31</v>
      </c>
      <c r="M14" s="20">
        <v>0</v>
      </c>
      <c r="N14" s="79">
        <f>R14</f>
        <v>44.2</v>
      </c>
      <c r="O14" s="45"/>
      <c r="P14" s="45"/>
      <c r="Q14" s="7"/>
      <c r="R14" s="7">
        <v>44.2</v>
      </c>
      <c r="S14" s="26"/>
      <c r="T14" s="11"/>
      <c r="U14" s="16"/>
      <c r="V14" s="127" t="s">
        <v>31</v>
      </c>
      <c r="W14" s="20">
        <v>0</v>
      </c>
      <c r="X14" s="45">
        <f>AB14</f>
        <v>39.200000000000003</v>
      </c>
      <c r="Y14" s="45">
        <f>100-88.2</f>
        <v>11.799999999999997</v>
      </c>
      <c r="Z14" s="45">
        <f>100-55.4</f>
        <v>44.6</v>
      </c>
      <c r="AA14" s="7"/>
      <c r="AB14" s="7">
        <f>100-60.8</f>
        <v>39.200000000000003</v>
      </c>
      <c r="AC14" s="26"/>
      <c r="AD14" s="11"/>
      <c r="AE14" s="16"/>
      <c r="AF14" s="127" t="s">
        <v>31</v>
      </c>
      <c r="AG14" s="20">
        <v>0</v>
      </c>
      <c r="AH14" s="45">
        <f>SUMPRODUCT(AL14:AM14,$AV$34:$AW$34)/SUM($AV$34:$AW$34)</f>
        <v>38.045922585494182</v>
      </c>
      <c r="AI14" s="45"/>
      <c r="AJ14" s="45"/>
      <c r="AK14" s="7"/>
      <c r="AL14" s="7">
        <v>39.200000000000003</v>
      </c>
      <c r="AM14" s="26">
        <v>31.8</v>
      </c>
      <c r="AN14" s="11"/>
      <c r="AO14" s="16"/>
      <c r="AP14" s="127" t="s">
        <v>31</v>
      </c>
      <c r="AQ14" s="20">
        <v>0</v>
      </c>
      <c r="AR14" s="79">
        <f>SUMPRODUCT(AV14:AW14,AV34:AW34)/SUM(AV34:AW34)</f>
        <v>24.953025178504323</v>
      </c>
      <c r="AS14" s="45">
        <f>100-(514+424+2153)/AS34*100</f>
        <v>2.307206068268016</v>
      </c>
      <c r="AT14" s="45">
        <f>100-(41+486+4370)/AT34*100</f>
        <v>36.649417852522639</v>
      </c>
      <c r="AU14" s="7"/>
      <c r="AV14" s="7">
        <f>100-6523/AV34*100</f>
        <v>27.393143365983974</v>
      </c>
      <c r="AW14" s="26">
        <f>100-(555+910)/AW34*100</f>
        <v>11.746987951807228</v>
      </c>
      <c r="AX14" s="11"/>
      <c r="AY14" s="16"/>
      <c r="AZ14" s="127" t="s">
        <v>31</v>
      </c>
      <c r="BA14" s="20">
        <v>0</v>
      </c>
      <c r="BB14" s="79"/>
      <c r="BC14" s="45"/>
      <c r="BD14" s="45"/>
      <c r="BE14" s="7"/>
      <c r="BF14" s="7"/>
      <c r="BG14" s="26">
        <v>25.5</v>
      </c>
      <c r="BH14" s="11"/>
      <c r="BI14" s="16"/>
      <c r="BJ14" s="127" t="s">
        <v>31</v>
      </c>
      <c r="BK14" s="20">
        <v>0</v>
      </c>
      <c r="BL14" s="45">
        <f>SUMPRODUCT(BP14:BQ14,$AV$34:$AW$34)/SUM($AV$34:$AW$34)</f>
        <v>25.895452837279219</v>
      </c>
      <c r="BM14" s="45"/>
      <c r="BN14" s="45"/>
      <c r="BO14" s="7"/>
      <c r="BP14" s="7">
        <v>26.8</v>
      </c>
      <c r="BQ14" s="26">
        <v>21</v>
      </c>
      <c r="BR14" s="11"/>
      <c r="BS14" s="16"/>
      <c r="BT14" s="127" t="s">
        <v>31</v>
      </c>
      <c r="BU14" s="20">
        <v>0</v>
      </c>
      <c r="BV14" s="45"/>
      <c r="BW14" s="45"/>
      <c r="BX14" s="45"/>
      <c r="BY14" s="7"/>
      <c r="BZ14" s="7"/>
      <c r="CA14" s="26">
        <f>(0.19*1179+0.06*308)/(1179+308)*100</f>
        <v>16.307330195023535</v>
      </c>
      <c r="CB14" s="11"/>
      <c r="CC14" s="16"/>
      <c r="CD14" s="127" t="s">
        <v>31</v>
      </c>
      <c r="CE14" s="20">
        <v>0</v>
      </c>
      <c r="CF14" s="45">
        <f>SUMPRODUCT(CJ14:CK14,$AV$34:$AW$34)/SUM($AV$34:$AW$34)</f>
        <v>24.861518226230739</v>
      </c>
      <c r="CG14" s="45"/>
      <c r="CH14" s="45"/>
      <c r="CI14" s="7"/>
      <c r="CJ14" s="7">
        <v>26</v>
      </c>
      <c r="CK14" s="26">
        <v>18.7</v>
      </c>
      <c r="CL14" s="11"/>
      <c r="CM14" s="16"/>
      <c r="CN14" s="127" t="s">
        <v>31</v>
      </c>
      <c r="CO14" s="20">
        <v>0</v>
      </c>
      <c r="CP14" s="45">
        <f>SUMPRODUCT(CS14:CU14,CS33:CU33)/SUM(CS33:CU33)</f>
        <v>32.039518788804074</v>
      </c>
      <c r="CQ14" s="45">
        <f>100-85.1</f>
        <v>14.900000000000006</v>
      </c>
      <c r="CR14" s="45">
        <f>100-70.1</f>
        <v>29.900000000000006</v>
      </c>
      <c r="CS14" s="7">
        <f>100-(32.75*0.348+54.64*0.445+12.61*0.207)</f>
        <v>61.677930000000003</v>
      </c>
      <c r="CT14" s="7">
        <f>100-72.8</f>
        <v>27.200000000000003</v>
      </c>
      <c r="CU14" s="26">
        <f>100-(82*1921/2741+91*820/2741)</f>
        <v>15.307551988325429</v>
      </c>
      <c r="CV14" s="11"/>
      <c r="CW14" s="16"/>
      <c r="CX14" s="127" t="s">
        <v>31</v>
      </c>
      <c r="CY14" s="20">
        <v>0</v>
      </c>
      <c r="CZ14" s="45"/>
      <c r="DA14" s="45"/>
      <c r="DB14" s="45"/>
      <c r="DC14" s="7"/>
      <c r="DD14" s="7"/>
      <c r="DE14" s="26"/>
      <c r="DF14" s="11"/>
      <c r="DG14" s="16"/>
      <c r="DH14" s="127" t="s">
        <v>31</v>
      </c>
      <c r="DI14" s="20">
        <v>0</v>
      </c>
      <c r="DJ14" s="45"/>
      <c r="DK14" s="45"/>
      <c r="DL14" s="45"/>
      <c r="DM14" s="7"/>
      <c r="DN14" s="7"/>
      <c r="DO14" s="26"/>
      <c r="DP14" s="11"/>
      <c r="DQ14" s="16"/>
      <c r="DR14" s="127" t="s">
        <v>31</v>
      </c>
      <c r="DS14" s="20">
        <v>0</v>
      </c>
      <c r="DT14" s="45"/>
      <c r="DU14" s="45"/>
      <c r="DV14" s="45"/>
      <c r="DW14" s="7"/>
      <c r="DX14" s="7"/>
      <c r="DY14" s="26"/>
      <c r="DZ14" s="11"/>
      <c r="EA14" s="16"/>
      <c r="EB14" s="127" t="s">
        <v>31</v>
      </c>
      <c r="EC14" s="20">
        <v>0</v>
      </c>
      <c r="ED14" s="45">
        <v>21.876185395131714</v>
      </c>
      <c r="EE14" s="45">
        <v>7.2000000000000028</v>
      </c>
      <c r="EF14" s="45">
        <v>25.700000000000003</v>
      </c>
      <c r="EG14" s="7">
        <v>22</v>
      </c>
      <c r="EH14" s="7">
        <v>22.700000000000003</v>
      </c>
      <c r="EI14" s="26">
        <v>15.799999999999997</v>
      </c>
      <c r="EJ14" s="11"/>
      <c r="EK14" s="16"/>
      <c r="EL14" s="127" t="s">
        <v>31</v>
      </c>
      <c r="EM14" s="20">
        <v>0</v>
      </c>
      <c r="EN14" s="45"/>
      <c r="EO14" s="45"/>
      <c r="EP14" s="45"/>
      <c r="EQ14" s="7"/>
      <c r="ER14" s="7"/>
      <c r="ES14" s="26"/>
      <c r="ET14" s="11"/>
      <c r="EU14" s="16"/>
      <c r="EV14" s="127" t="s">
        <v>31</v>
      </c>
      <c r="EW14" s="20">
        <v>0</v>
      </c>
      <c r="EX14" s="45"/>
      <c r="EY14" s="45"/>
      <c r="EZ14" s="45"/>
      <c r="FA14" s="7"/>
      <c r="FB14" s="7"/>
      <c r="FC14" s="26"/>
      <c r="FD14" s="11"/>
      <c r="FE14" s="16"/>
      <c r="FF14" s="127" t="s">
        <v>31</v>
      </c>
      <c r="FG14" s="20">
        <v>0</v>
      </c>
      <c r="FH14" s="45"/>
      <c r="FI14" s="45"/>
      <c r="FJ14" s="45"/>
      <c r="FK14" s="7"/>
      <c r="FL14" s="7"/>
      <c r="FM14" s="26"/>
      <c r="FN14" s="11"/>
      <c r="FO14" s="16"/>
      <c r="FP14" s="127" t="s">
        <v>31</v>
      </c>
      <c r="FQ14" s="20">
        <v>0</v>
      </c>
      <c r="FR14" s="45">
        <v>21.1</v>
      </c>
      <c r="FS14" s="45">
        <v>17.899999999999999</v>
      </c>
      <c r="FT14" s="45">
        <v>24.4</v>
      </c>
      <c r="FU14" s="7"/>
      <c r="FV14" s="7"/>
      <c r="FW14" s="26"/>
      <c r="FX14" s="11"/>
      <c r="FY14" s="16"/>
      <c r="FZ14" s="127" t="s">
        <v>31</v>
      </c>
      <c r="GA14" s="20">
        <v>0</v>
      </c>
      <c r="GB14" s="45"/>
      <c r="GC14" s="45"/>
      <c r="GD14" s="45"/>
      <c r="GE14" s="7"/>
      <c r="GF14" s="7"/>
      <c r="GG14" s="26"/>
      <c r="GH14" s="11"/>
      <c r="GI14" s="16"/>
    </row>
    <row xmlns:x14ac="http://schemas.microsoft.com/office/spreadsheetml/2009/9/ac" r="15" s="2" customFormat="true" x14ac:dyDescent="0.25">
      <c r="A15" s="404" t="str">
        <f ca="true">IF(ISBLANK('Data Summary'!A17),"",'Data Summary'!A17)</f>
        <v>SEN_2017_UIS</v>
      </c>
      <c r="B15" s="127" t="s">
        <v>92</v>
      </c>
      <c r="C15" s="80">
        <v>0</v>
      </c>
      <c r="D15" s="45"/>
      <c r="E15" s="45"/>
      <c r="F15" s="45"/>
      <c r="G15" s="7"/>
      <c r="H15" s="7"/>
      <c r="I15" s="26"/>
      <c r="J15" s="11"/>
      <c r="K15" s="16"/>
      <c r="L15" s="127" t="s">
        <v>92</v>
      </c>
      <c r="M15" s="80">
        <v>0</v>
      </c>
      <c r="N15" s="45"/>
      <c r="O15" s="45"/>
      <c r="P15" s="45"/>
      <c r="Q15" s="7"/>
      <c r="R15" s="7"/>
      <c r="S15" s="26"/>
      <c r="T15" s="11"/>
      <c r="U15" s="16"/>
      <c r="V15" s="127" t="s">
        <v>92</v>
      </c>
      <c r="W15" s="80">
        <v>0</v>
      </c>
      <c r="X15" s="45"/>
      <c r="Y15" s="45"/>
      <c r="Z15" s="45"/>
      <c r="AA15" s="7"/>
      <c r="AB15" s="7"/>
      <c r="AC15" s="26"/>
      <c r="AD15" s="11"/>
      <c r="AE15" s="16"/>
      <c r="AF15" s="127" t="s">
        <v>92</v>
      </c>
      <c r="AG15" s="80">
        <v>0</v>
      </c>
      <c r="AH15" s="45"/>
      <c r="AI15" s="45"/>
      <c r="AJ15" s="45"/>
      <c r="AK15" s="7"/>
      <c r="AL15" s="7"/>
      <c r="AM15" s="26"/>
      <c r="AN15" s="11"/>
      <c r="AO15" s="16"/>
      <c r="AP15" s="127" t="s">
        <v>92</v>
      </c>
      <c r="AQ15" s="80">
        <v>0</v>
      </c>
      <c r="AR15" s="45"/>
      <c r="AS15" s="45"/>
      <c r="AT15" s="45"/>
      <c r="AU15" s="7"/>
      <c r="AV15" s="7"/>
      <c r="AW15" s="26"/>
      <c r="AX15" s="11"/>
      <c r="AY15" s="16"/>
      <c r="AZ15" s="127" t="s">
        <v>92</v>
      </c>
      <c r="BA15" s="80">
        <v>0</v>
      </c>
      <c r="BB15" s="45"/>
      <c r="BC15" s="45"/>
      <c r="BD15" s="45"/>
      <c r="BE15" s="7"/>
      <c r="BF15" s="7"/>
      <c r="BG15" s="26"/>
      <c r="BH15" s="11"/>
      <c r="BI15" s="16"/>
      <c r="BJ15" s="127" t="s">
        <v>92</v>
      </c>
      <c r="BK15" s="80">
        <v>0</v>
      </c>
      <c r="BL15" s="45"/>
      <c r="BM15" s="45"/>
      <c r="BN15" s="45"/>
      <c r="BO15" s="7"/>
      <c r="BP15" s="7"/>
      <c r="BQ15" s="26"/>
      <c r="BR15" s="11"/>
      <c r="BS15" s="16"/>
      <c r="BT15" s="127" t="s">
        <v>92</v>
      </c>
      <c r="BU15" s="80">
        <v>0</v>
      </c>
      <c r="BV15" s="45"/>
      <c r="BW15" s="45"/>
      <c r="BX15" s="45"/>
      <c r="BY15" s="7"/>
      <c r="BZ15" s="7"/>
      <c r="CA15" s="26"/>
      <c r="CB15" s="11"/>
      <c r="CC15" s="16"/>
      <c r="CD15" s="127" t="s">
        <v>92</v>
      </c>
      <c r="CE15" s="80">
        <v>0</v>
      </c>
      <c r="CF15" s="45"/>
      <c r="CG15" s="45"/>
      <c r="CH15" s="45"/>
      <c r="CI15" s="7"/>
      <c r="CJ15" s="7"/>
      <c r="CK15" s="26"/>
      <c r="CL15" s="11"/>
      <c r="CM15" s="16"/>
      <c r="CN15" s="127" t="s">
        <v>92</v>
      </c>
      <c r="CO15" s="80">
        <v>0</v>
      </c>
      <c r="CP15" s="45"/>
      <c r="CQ15" s="45"/>
      <c r="CR15" s="45"/>
      <c r="CS15" s="7"/>
      <c r="CT15" s="7"/>
      <c r="CU15" s="26"/>
      <c r="CV15" s="11"/>
      <c r="CW15" s="16"/>
      <c r="CX15" s="127" t="s">
        <v>92</v>
      </c>
      <c r="CY15" s="80">
        <v>0</v>
      </c>
      <c r="CZ15" s="45"/>
      <c r="DA15" s="45"/>
      <c r="DB15" s="45"/>
      <c r="DC15" s="7"/>
      <c r="DD15" s="7"/>
      <c r="DE15" s="26"/>
      <c r="DF15" s="11"/>
      <c r="DG15" s="16"/>
      <c r="DH15" s="127" t="s">
        <v>92</v>
      </c>
      <c r="DI15" s="80">
        <v>0</v>
      </c>
      <c r="DJ15" s="45"/>
      <c r="DK15" s="45"/>
      <c r="DL15" s="45"/>
      <c r="DM15" s="7"/>
      <c r="DN15" s="7"/>
      <c r="DO15" s="26"/>
      <c r="DP15" s="11"/>
      <c r="DQ15" s="16"/>
      <c r="DR15" s="127" t="s">
        <v>92</v>
      </c>
      <c r="DS15" s="80">
        <v>0</v>
      </c>
      <c r="DT15" s="45"/>
      <c r="DU15" s="45"/>
      <c r="DV15" s="45"/>
      <c r="DW15" s="7"/>
      <c r="DX15" s="7"/>
      <c r="DY15" s="26"/>
      <c r="DZ15" s="11"/>
      <c r="EA15" s="16"/>
      <c r="EB15" s="127" t="s">
        <v>92</v>
      </c>
      <c r="EC15" s="80">
        <v>0</v>
      </c>
      <c r="ED15" s="45"/>
      <c r="EE15" s="45"/>
      <c r="EF15" s="45"/>
      <c r="EG15" s="7"/>
      <c r="EH15" s="7"/>
      <c r="EI15" s="26"/>
      <c r="EJ15" s="11"/>
      <c r="EK15" s="16"/>
      <c r="EL15" s="127" t="s">
        <v>92</v>
      </c>
      <c r="EM15" s="80">
        <v>0</v>
      </c>
      <c r="EN15" s="45"/>
      <c r="EO15" s="45"/>
      <c r="EP15" s="45"/>
      <c r="EQ15" s="7"/>
      <c r="ER15" s="7"/>
      <c r="ES15" s="26"/>
      <c r="ET15" s="11"/>
      <c r="EU15" s="16"/>
      <c r="EV15" s="127" t="s">
        <v>92</v>
      </c>
      <c r="EW15" s="80">
        <v>0</v>
      </c>
      <c r="EX15" s="45"/>
      <c r="EY15" s="45"/>
      <c r="EZ15" s="45"/>
      <c r="FA15" s="7"/>
      <c r="FB15" s="7"/>
      <c r="FC15" s="26"/>
      <c r="FD15" s="11"/>
      <c r="FE15" s="16"/>
      <c r="FF15" s="127" t="s">
        <v>92</v>
      </c>
      <c r="FG15" s="80">
        <v>0</v>
      </c>
      <c r="FH15" s="45"/>
      <c r="FI15" s="45"/>
      <c r="FJ15" s="45"/>
      <c r="FK15" s="7"/>
      <c r="FL15" s="7"/>
      <c r="FM15" s="26"/>
      <c r="FN15" s="11"/>
      <c r="FO15" s="16"/>
      <c r="FP15" s="127" t="s">
        <v>92</v>
      </c>
      <c r="FQ15" s="80">
        <v>0</v>
      </c>
      <c r="FR15" s="45"/>
      <c r="FS15" s="45"/>
      <c r="FT15" s="45"/>
      <c r="FU15" s="7"/>
      <c r="FV15" s="7"/>
      <c r="FW15" s="26"/>
      <c r="FX15" s="11"/>
      <c r="FY15" s="16"/>
      <c r="FZ15" s="127" t="s">
        <v>92</v>
      </c>
      <c r="GA15" s="80">
        <v>0</v>
      </c>
      <c r="GB15" s="45"/>
      <c r="GC15" s="45"/>
      <c r="GD15" s="45"/>
      <c r="GE15" s="7"/>
      <c r="GF15" s="7"/>
      <c r="GG15" s="26"/>
      <c r="GH15" s="11"/>
      <c r="GI15" s="16"/>
      <c r="GJ15" s="137"/>
      <c r="GT15" s="137"/>
      <c r="HD15" s="137"/>
      <c r="HN15" s="137"/>
      <c r="HX15" s="137"/>
      <c r="IH15" s="137"/>
    </row>
    <row xmlns:x14ac="http://schemas.microsoft.com/office/spreadsheetml/2009/9/ac" r="16" s="2" customFormat="true" x14ac:dyDescent="0.25">
      <c r="A16" s="404" t="str">
        <f ca="true">IF(ISBLANK('Data Summary'!A18),"",'Data Summary'!A18)</f>
        <v>SEN_2018_UIS</v>
      </c>
      <c r="B16" s="128"/>
      <c r="C16" s="21"/>
      <c r="D16" s="79"/>
      <c r="E16" s="45"/>
      <c r="F16" s="7"/>
      <c r="G16" s="7"/>
      <c r="H16" s="7"/>
      <c r="I16" s="26"/>
      <c r="J16" s="11"/>
      <c r="K16" s="16"/>
      <c r="L16" s="128"/>
      <c r="M16" s="21"/>
      <c r="N16" s="79"/>
      <c r="O16" s="45"/>
      <c r="P16" s="7"/>
      <c r="Q16" s="7"/>
      <c r="R16" s="7"/>
      <c r="S16" s="26"/>
      <c r="T16" s="11"/>
      <c r="U16" s="16"/>
      <c r="V16" s="128"/>
      <c r="W16" s="21"/>
      <c r="X16" s="79"/>
      <c r="Y16" s="45"/>
      <c r="Z16" s="45"/>
      <c r="AA16" s="7"/>
      <c r="AB16" s="7"/>
      <c r="AC16" s="26"/>
      <c r="AD16" s="11"/>
      <c r="AE16" s="16"/>
      <c r="AF16" s="128"/>
      <c r="AG16" s="21"/>
      <c r="AH16" s="79"/>
      <c r="AI16" s="45"/>
      <c r="AJ16" s="45"/>
      <c r="AK16" s="7"/>
      <c r="AL16" s="7"/>
      <c r="AM16" s="26"/>
      <c r="AN16" s="11"/>
      <c r="AO16" s="16"/>
      <c r="AP16" s="128"/>
      <c r="AQ16" s="21"/>
      <c r="AR16" s="79"/>
      <c r="AS16" s="45"/>
      <c r="AT16" s="7"/>
      <c r="AU16" s="7"/>
      <c r="AV16" s="7"/>
      <c r="AW16" s="26"/>
      <c r="AX16" s="11"/>
      <c r="AY16" s="16"/>
      <c r="AZ16" s="128"/>
      <c r="BA16" s="21"/>
      <c r="BB16" s="79"/>
      <c r="BC16" s="45"/>
      <c r="BD16" s="7"/>
      <c r="BE16" s="7"/>
      <c r="BF16" s="7"/>
      <c r="BG16" s="26"/>
      <c r="BH16" s="11"/>
      <c r="BI16" s="16"/>
      <c r="BJ16" s="128"/>
      <c r="BK16" s="21"/>
      <c r="BL16" s="79"/>
      <c r="BM16" s="45"/>
      <c r="BN16" s="7"/>
      <c r="BO16" s="7"/>
      <c r="BP16" s="7"/>
      <c r="BQ16" s="26"/>
      <c r="BR16" s="11"/>
      <c r="BS16" s="16"/>
      <c r="BT16" s="128"/>
      <c r="BU16" s="21"/>
      <c r="BV16" s="79"/>
      <c r="BW16" s="45"/>
      <c r="BX16" s="7"/>
      <c r="BY16" s="7"/>
      <c r="BZ16" s="7"/>
      <c r="CA16" s="26"/>
      <c r="CB16" s="11"/>
      <c r="CC16" s="16"/>
      <c r="CD16" s="128"/>
      <c r="CE16" s="21"/>
      <c r="CF16" s="79"/>
      <c r="CG16" s="45"/>
      <c r="CH16" s="7"/>
      <c r="CI16" s="7"/>
      <c r="CJ16" s="7"/>
      <c r="CK16" s="26"/>
      <c r="CL16" s="11"/>
      <c r="CM16" s="16"/>
      <c r="CN16" s="128"/>
      <c r="CO16" s="21"/>
      <c r="CP16" s="79"/>
      <c r="CQ16" s="45"/>
      <c r="CR16" s="45"/>
      <c r="CS16" s="7"/>
      <c r="CT16" s="7"/>
      <c r="CU16" s="26"/>
      <c r="CV16" s="11"/>
      <c r="CW16" s="16"/>
      <c r="CX16" s="128"/>
      <c r="CY16" s="21"/>
      <c r="CZ16" s="79"/>
      <c r="DA16" s="45"/>
      <c r="DB16" s="45"/>
      <c r="DC16" s="7"/>
      <c r="DD16" s="7"/>
      <c r="DE16" s="26"/>
      <c r="DF16" s="11"/>
      <c r="DG16" s="16"/>
      <c r="DH16" s="128"/>
      <c r="DI16" s="21"/>
      <c r="DJ16" s="79"/>
      <c r="DK16" s="45"/>
      <c r="DL16" s="45"/>
      <c r="DM16" s="7"/>
      <c r="DN16" s="7"/>
      <c r="DO16" s="26"/>
      <c r="DP16" s="11"/>
      <c r="DQ16" s="16"/>
      <c r="DR16" s="128"/>
      <c r="DS16" s="21"/>
      <c r="DT16" s="79"/>
      <c r="DU16" s="45"/>
      <c r="DV16" s="45"/>
      <c r="DW16" s="7"/>
      <c r="DX16" s="7"/>
      <c r="DY16" s="26"/>
      <c r="DZ16" s="11"/>
      <c r="EA16" s="16"/>
      <c r="EB16" s="128"/>
      <c r="EC16" s="21"/>
      <c r="ED16" s="79"/>
      <c r="EE16" s="45"/>
      <c r="EF16" s="45"/>
      <c r="EG16" s="7"/>
      <c r="EH16" s="7"/>
      <c r="EI16" s="26"/>
      <c r="EJ16" s="11"/>
      <c r="EK16" s="16"/>
      <c r="EL16" s="128"/>
      <c r="EM16" s="21"/>
      <c r="EN16" s="79"/>
      <c r="EO16" s="45"/>
      <c r="EP16" s="45"/>
      <c r="EQ16" s="7"/>
      <c r="ER16" s="7"/>
      <c r="ES16" s="26"/>
      <c r="ET16" s="11"/>
      <c r="EU16" s="16"/>
      <c r="EV16" s="128"/>
      <c r="EW16" s="21"/>
      <c r="EX16" s="79"/>
      <c r="EY16" s="45"/>
      <c r="EZ16" s="45"/>
      <c r="FA16" s="7"/>
      <c r="FB16" s="7"/>
      <c r="FC16" s="26"/>
      <c r="FD16" s="11"/>
      <c r="FE16" s="16"/>
      <c r="FF16" s="128"/>
      <c r="FG16" s="21"/>
      <c r="FH16" s="79"/>
      <c r="FI16" s="45"/>
      <c r="FJ16" s="45"/>
      <c r="FK16" s="7"/>
      <c r="FL16" s="7"/>
      <c r="FM16" s="26"/>
      <c r="FN16" s="11"/>
      <c r="FO16" s="16"/>
      <c r="FP16" s="128"/>
      <c r="FQ16" s="21"/>
      <c r="FR16" s="79"/>
      <c r="FS16" s="45"/>
      <c r="FT16" s="45"/>
      <c r="FU16" s="7"/>
      <c r="FV16" s="7"/>
      <c r="FW16" s="26"/>
      <c r="FX16" s="11"/>
      <c r="FY16" s="16"/>
      <c r="FZ16" s="128"/>
      <c r="GA16" s="21"/>
      <c r="GB16" s="79"/>
      <c r="GC16" s="45"/>
      <c r="GD16" s="45"/>
      <c r="GE16" s="7"/>
      <c r="GF16" s="7"/>
      <c r="GG16" s="26"/>
      <c r="GH16" s="11"/>
      <c r="GI16" s="16"/>
      <c r="GJ16" s="137"/>
      <c r="GT16" s="137"/>
      <c r="HD16" s="137"/>
      <c r="HN16" s="137"/>
      <c r="HX16" s="137"/>
      <c r="IH16" s="137"/>
    </row>
    <row xmlns:x14ac="http://schemas.microsoft.com/office/spreadsheetml/2009/9/ac" r="17" s="2" customFormat="true" x14ac:dyDescent="0.25">
      <c r="A17" s="404" t="str">
        <f ca="true">IF(ISBLANK('Data Summary'!A19),"",'Data Summary'!A19)</f>
        <v>SEN_2018_EMIS</v>
      </c>
      <c r="B17" s="128"/>
      <c r="C17" s="22"/>
      <c r="D17" s="45"/>
      <c r="E17" s="7"/>
      <c r="F17" s="7"/>
      <c r="G17" s="7"/>
      <c r="H17" s="7"/>
      <c r="I17" s="26"/>
      <c r="J17" s="11"/>
      <c r="K17" s="16"/>
      <c r="L17" s="128"/>
      <c r="M17" s="22"/>
      <c r="N17" s="45"/>
      <c r="O17" s="7"/>
      <c r="P17" s="7"/>
      <c r="Q17" s="7"/>
      <c r="R17" s="7"/>
      <c r="S17" s="26"/>
      <c r="T17" s="11"/>
      <c r="U17" s="16"/>
      <c r="V17" s="128"/>
      <c r="W17" s="22"/>
      <c r="X17" s="45"/>
      <c r="Y17" s="7"/>
      <c r="Z17" s="7"/>
      <c r="AA17" s="7"/>
      <c r="AB17" s="7"/>
      <c r="AC17" s="26"/>
      <c r="AD17" s="11"/>
      <c r="AE17" s="16"/>
      <c r="AF17" s="128"/>
      <c r="AG17" s="22"/>
      <c r="AH17" s="45"/>
      <c r="AI17" s="7"/>
      <c r="AJ17" s="7"/>
      <c r="AK17" s="7"/>
      <c r="AL17" s="7"/>
      <c r="AM17" s="26"/>
      <c r="AN17" s="11"/>
      <c r="AO17" s="16"/>
      <c r="AP17" s="128"/>
      <c r="AQ17" s="22"/>
      <c r="AR17" s="45"/>
      <c r="AS17" s="7"/>
      <c r="AT17" s="7"/>
      <c r="AU17" s="7"/>
      <c r="AV17" s="7"/>
      <c r="AW17" s="26"/>
      <c r="AX17" s="11"/>
      <c r="AY17" s="16"/>
      <c r="AZ17" s="128"/>
      <c r="BA17" s="22"/>
      <c r="BB17" s="45"/>
      <c r="BC17" s="7"/>
      <c r="BD17" s="7"/>
      <c r="BE17" s="7"/>
      <c r="BF17" s="7"/>
      <c r="BG17" s="26"/>
      <c r="BH17" s="11"/>
      <c r="BI17" s="16"/>
      <c r="BJ17" s="128"/>
      <c r="BK17" s="22"/>
      <c r="BL17" s="45"/>
      <c r="BM17" s="7"/>
      <c r="BN17" s="7"/>
      <c r="BO17" s="7"/>
      <c r="BP17" s="7"/>
      <c r="BQ17" s="26"/>
      <c r="BR17" s="11"/>
      <c r="BS17" s="16"/>
      <c r="BT17" s="128"/>
      <c r="BU17" s="22"/>
      <c r="BV17" s="45"/>
      <c r="BW17" s="7"/>
      <c r="BX17" s="7"/>
      <c r="BY17" s="7"/>
      <c r="BZ17" s="7"/>
      <c r="CA17" s="26"/>
      <c r="CB17" s="11"/>
      <c r="CC17" s="16"/>
      <c r="CD17" s="128"/>
      <c r="CE17" s="22"/>
      <c r="CF17" s="45"/>
      <c r="CG17" s="7"/>
      <c r="CH17" s="7"/>
      <c r="CI17" s="7"/>
      <c r="CJ17" s="7"/>
      <c r="CK17" s="26"/>
      <c r="CL17" s="11"/>
      <c r="CM17" s="16"/>
      <c r="CN17" s="128"/>
      <c r="CO17" s="22"/>
      <c r="CP17" s="45"/>
      <c r="CQ17" s="7"/>
      <c r="CR17" s="7"/>
      <c r="CS17" s="7"/>
      <c r="CT17" s="7"/>
      <c r="CU17" s="26"/>
      <c r="CV17" s="11"/>
      <c r="CW17" s="16"/>
      <c r="CX17" s="128"/>
      <c r="CY17" s="22"/>
      <c r="CZ17" s="45"/>
      <c r="DA17" s="7"/>
      <c r="DB17" s="7"/>
      <c r="DC17" s="7"/>
      <c r="DD17" s="7"/>
      <c r="DE17" s="26"/>
      <c r="DF17" s="11"/>
      <c r="DG17" s="16"/>
      <c r="DH17" s="128"/>
      <c r="DI17" s="22"/>
      <c r="DJ17" s="45"/>
      <c r="DK17" s="7"/>
      <c r="DL17" s="7"/>
      <c r="DM17" s="7"/>
      <c r="DN17" s="7"/>
      <c r="DO17" s="26"/>
      <c r="DP17" s="11"/>
      <c r="DQ17" s="16"/>
      <c r="DR17" s="128"/>
      <c r="DS17" s="22"/>
      <c r="DT17" s="45"/>
      <c r="DU17" s="7"/>
      <c r="DV17" s="7"/>
      <c r="DW17" s="7"/>
      <c r="DX17" s="7"/>
      <c r="DY17" s="26"/>
      <c r="DZ17" s="11"/>
      <c r="EA17" s="16"/>
      <c r="EB17" s="128"/>
      <c r="EC17" s="22"/>
      <c r="ED17" s="45"/>
      <c r="EE17" s="7"/>
      <c r="EF17" s="7"/>
      <c r="EG17" s="7"/>
      <c r="EH17" s="7"/>
      <c r="EI17" s="26"/>
      <c r="EJ17" s="11"/>
      <c r="EK17" s="16"/>
      <c r="EL17" s="128"/>
      <c r="EM17" s="22"/>
      <c r="EN17" s="45"/>
      <c r="EO17" s="7"/>
      <c r="EP17" s="7"/>
      <c r="EQ17" s="7"/>
      <c r="ER17" s="7"/>
      <c r="ES17" s="26"/>
      <c r="ET17" s="11"/>
      <c r="EU17" s="16"/>
      <c r="EV17" s="128"/>
      <c r="EW17" s="22"/>
      <c r="EX17" s="45"/>
      <c r="EY17" s="7"/>
      <c r="EZ17" s="7"/>
      <c r="FA17" s="7"/>
      <c r="FB17" s="7"/>
      <c r="FC17" s="26"/>
      <c r="FD17" s="11"/>
      <c r="FE17" s="16"/>
      <c r="FF17" s="128"/>
      <c r="FG17" s="22"/>
      <c r="FH17" s="45"/>
      <c r="FI17" s="7"/>
      <c r="FJ17" s="7"/>
      <c r="FK17" s="7"/>
      <c r="FL17" s="7"/>
      <c r="FM17" s="26"/>
      <c r="FN17" s="11"/>
      <c r="FO17" s="16"/>
      <c r="FP17" s="128"/>
      <c r="FQ17" s="22"/>
      <c r="FR17" s="45"/>
      <c r="FS17" s="7"/>
      <c r="FT17" s="7"/>
      <c r="FU17" s="7"/>
      <c r="FV17" s="7"/>
      <c r="FW17" s="26"/>
      <c r="FX17" s="11"/>
      <c r="FY17" s="16"/>
      <c r="FZ17" s="128"/>
      <c r="GA17" s="22"/>
      <c r="GB17" s="45"/>
      <c r="GC17" s="7"/>
      <c r="GD17" s="7"/>
      <c r="GE17" s="7"/>
      <c r="GF17" s="7"/>
      <c r="GG17" s="26"/>
      <c r="GH17" s="11"/>
      <c r="GI17" s="16"/>
      <c r="GJ17" s="137"/>
      <c r="GT17" s="137"/>
      <c r="HD17" s="137"/>
      <c r="HN17" s="137"/>
      <c r="HX17" s="137"/>
      <c r="IH17" s="137"/>
    </row>
    <row xmlns:x14ac="http://schemas.microsoft.com/office/spreadsheetml/2009/9/ac" r="18" s="2" customFormat="true" x14ac:dyDescent="0.25">
      <c r="A18" s="404" t="str">
        <f ca="true">IF(ISBLANK('Data Summary'!A20),"",'Data Summary'!A20)</f>
        <v>SEN_2019_UIS</v>
      </c>
      <c r="B18" s="128"/>
      <c r="C18" s="22"/>
      <c r="D18" s="7"/>
      <c r="E18" s="7"/>
      <c r="F18" s="7"/>
      <c r="G18" s="7"/>
      <c r="H18" s="7"/>
      <c r="I18" s="26"/>
      <c r="J18" s="11"/>
      <c r="K18" s="16"/>
      <c r="L18" s="128"/>
      <c r="M18" s="22"/>
      <c r="N18" s="7"/>
      <c r="O18" s="7"/>
      <c r="P18" s="7"/>
      <c r="Q18" s="7"/>
      <c r="R18" s="7"/>
      <c r="S18" s="26"/>
      <c r="T18" s="11"/>
      <c r="U18" s="16"/>
      <c r="V18" s="128"/>
      <c r="W18" s="22"/>
      <c r="X18" s="7"/>
      <c r="Y18" s="7"/>
      <c r="Z18" s="7"/>
      <c r="AA18" s="7"/>
      <c r="AB18" s="7"/>
      <c r="AC18" s="26"/>
      <c r="AD18" s="11"/>
      <c r="AE18" s="16"/>
      <c r="AF18" s="128"/>
      <c r="AG18" s="22"/>
      <c r="AH18" s="7"/>
      <c r="AI18" s="7"/>
      <c r="AJ18" s="7"/>
      <c r="AK18" s="7"/>
      <c r="AL18" s="7"/>
      <c r="AM18" s="26"/>
      <c r="AN18" s="11"/>
      <c r="AO18" s="16"/>
      <c r="AP18" s="128"/>
      <c r="AQ18" s="22"/>
      <c r="AR18" s="7"/>
      <c r="AS18" s="7"/>
      <c r="AT18" s="7"/>
      <c r="AU18" s="7"/>
      <c r="AV18" s="7"/>
      <c r="AW18" s="26"/>
      <c r="AX18" s="11"/>
      <c r="AY18" s="16"/>
      <c r="AZ18" s="128"/>
      <c r="BA18" s="22"/>
      <c r="BB18" s="7"/>
      <c r="BC18" s="7"/>
      <c r="BD18" s="7"/>
      <c r="BE18" s="7"/>
      <c r="BF18" s="7"/>
      <c r="BG18" s="26"/>
      <c r="BH18" s="11"/>
      <c r="BI18" s="16"/>
      <c r="BJ18" s="128"/>
      <c r="BK18" s="22"/>
      <c r="BL18" s="7"/>
      <c r="BM18" s="7"/>
      <c r="BN18" s="7"/>
      <c r="BO18" s="7"/>
      <c r="BP18" s="7"/>
      <c r="BQ18" s="26"/>
      <c r="BR18" s="11"/>
      <c r="BS18" s="16"/>
      <c r="BT18" s="128"/>
      <c r="BU18" s="22"/>
      <c r="BV18" s="7"/>
      <c r="BW18" s="7"/>
      <c r="BX18" s="7"/>
      <c r="BY18" s="7"/>
      <c r="BZ18" s="7"/>
      <c r="CA18" s="26"/>
      <c r="CB18" s="11"/>
      <c r="CC18" s="16"/>
      <c r="CD18" s="128"/>
      <c r="CE18" s="22"/>
      <c r="CF18" s="7"/>
      <c r="CG18" s="7"/>
      <c r="CH18" s="7"/>
      <c r="CI18" s="7"/>
      <c r="CJ18" s="7"/>
      <c r="CK18" s="26"/>
      <c r="CL18" s="11"/>
      <c r="CM18" s="16"/>
      <c r="CN18" s="128"/>
      <c r="CO18" s="22"/>
      <c r="CP18" s="7"/>
      <c r="CQ18" s="7"/>
      <c r="CR18" s="7"/>
      <c r="CS18" s="7"/>
      <c r="CT18" s="7"/>
      <c r="CU18" s="26"/>
      <c r="CV18" s="11"/>
      <c r="CW18" s="16"/>
      <c r="CX18" s="128"/>
      <c r="CY18" s="22"/>
      <c r="CZ18" s="7"/>
      <c r="DA18" s="7"/>
      <c r="DB18" s="7"/>
      <c r="DC18" s="7"/>
      <c r="DD18" s="7"/>
      <c r="DE18" s="26"/>
      <c r="DF18" s="11"/>
      <c r="DG18" s="16"/>
      <c r="DH18" s="128"/>
      <c r="DI18" s="22"/>
      <c r="DJ18" s="7"/>
      <c r="DK18" s="7"/>
      <c r="DL18" s="7"/>
      <c r="DM18" s="7"/>
      <c r="DN18" s="7"/>
      <c r="DO18" s="26"/>
      <c r="DP18" s="11"/>
      <c r="DQ18" s="16"/>
      <c r="DR18" s="128"/>
      <c r="DS18" s="22"/>
      <c r="DT18" s="7"/>
      <c r="DU18" s="7"/>
      <c r="DV18" s="7"/>
      <c r="DW18" s="7"/>
      <c r="DX18" s="7"/>
      <c r="DY18" s="26"/>
      <c r="DZ18" s="11"/>
      <c r="EA18" s="16"/>
      <c r="EB18" s="128"/>
      <c r="EC18" s="22"/>
      <c r="ED18" s="7"/>
      <c r="EE18" s="7"/>
      <c r="EF18" s="7"/>
      <c r="EG18" s="7"/>
      <c r="EH18" s="7"/>
      <c r="EI18" s="26"/>
      <c r="EJ18" s="11"/>
      <c r="EK18" s="16"/>
      <c r="EL18" s="128"/>
      <c r="EM18" s="22"/>
      <c r="EN18" s="7"/>
      <c r="EO18" s="7"/>
      <c r="EP18" s="7"/>
      <c r="EQ18" s="7"/>
      <c r="ER18" s="7"/>
      <c r="ES18" s="26"/>
      <c r="ET18" s="11"/>
      <c r="EU18" s="16"/>
      <c r="EV18" s="128"/>
      <c r="EW18" s="22"/>
      <c r="EX18" s="7"/>
      <c r="EY18" s="7"/>
      <c r="EZ18" s="7"/>
      <c r="FA18" s="7"/>
      <c r="FB18" s="7"/>
      <c r="FC18" s="26"/>
      <c r="FD18" s="11"/>
      <c r="FE18" s="16"/>
      <c r="FF18" s="128"/>
      <c r="FG18" s="22"/>
      <c r="FH18" s="7"/>
      <c r="FI18" s="7"/>
      <c r="FJ18" s="7"/>
      <c r="FK18" s="7"/>
      <c r="FL18" s="7"/>
      <c r="FM18" s="26"/>
      <c r="FN18" s="11"/>
      <c r="FO18" s="16"/>
      <c r="FP18" s="128"/>
      <c r="FQ18" s="22"/>
      <c r="FR18" s="7"/>
      <c r="FS18" s="7"/>
      <c r="FT18" s="7"/>
      <c r="FU18" s="7"/>
      <c r="FV18" s="7"/>
      <c r="FW18" s="26"/>
      <c r="FX18" s="11"/>
      <c r="FY18" s="16"/>
      <c r="FZ18" s="128"/>
      <c r="GA18" s="22"/>
      <c r="GB18" s="7"/>
      <c r="GC18" s="7"/>
      <c r="GD18" s="7"/>
      <c r="GE18" s="7"/>
      <c r="GF18" s="7"/>
      <c r="GG18" s="26"/>
      <c r="GH18" s="11"/>
      <c r="GI18" s="16"/>
      <c r="GJ18" s="137"/>
      <c r="GT18" s="137"/>
      <c r="HD18" s="137"/>
      <c r="HN18" s="137"/>
      <c r="HX18" s="137"/>
      <c r="IH18" s="137"/>
    </row>
    <row xmlns:x14ac="http://schemas.microsoft.com/office/spreadsheetml/2009/9/ac" r="19" s="2" customFormat="true" x14ac:dyDescent="0.25">
      <c r="A19" s="404" t="str">
        <f ca="true">IF(ISBLANK('Data Summary'!A21),"",'Data Summary'!A21)</f>
        <v>SEN_2020_UIS</v>
      </c>
      <c r="B19" s="128"/>
      <c r="C19" s="22"/>
      <c r="D19" s="7"/>
      <c r="E19" s="7"/>
      <c r="F19" s="67"/>
      <c r="G19" s="7"/>
      <c r="H19" s="7"/>
      <c r="I19" s="26"/>
      <c r="J19" s="11"/>
      <c r="K19" s="16"/>
      <c r="L19" s="128"/>
      <c r="M19" s="22"/>
      <c r="N19" s="7"/>
      <c r="O19" s="7"/>
      <c r="P19" s="67"/>
      <c r="Q19" s="7"/>
      <c r="R19" s="7"/>
      <c r="S19" s="26"/>
      <c r="T19" s="11"/>
      <c r="U19" s="16"/>
      <c r="V19" s="128"/>
      <c r="W19" s="22"/>
      <c r="X19" s="7"/>
      <c r="Y19" s="7"/>
      <c r="Z19" s="7"/>
      <c r="AA19" s="7"/>
      <c r="AB19" s="7"/>
      <c r="AC19" s="26"/>
      <c r="AD19" s="11"/>
      <c r="AE19" s="16"/>
      <c r="AF19" s="128"/>
      <c r="AG19" s="22"/>
      <c r="AH19" s="7"/>
      <c r="AI19" s="7"/>
      <c r="AJ19" s="7"/>
      <c r="AK19" s="7"/>
      <c r="AL19" s="7"/>
      <c r="AM19" s="26"/>
      <c r="AN19" s="11"/>
      <c r="AO19" s="16"/>
      <c r="AP19" s="128"/>
      <c r="AQ19" s="22"/>
      <c r="AR19" s="7"/>
      <c r="AS19" s="7"/>
      <c r="AT19" s="67"/>
      <c r="AU19" s="7"/>
      <c r="AV19" s="7"/>
      <c r="AW19" s="26"/>
      <c r="AX19" s="11"/>
      <c r="AY19" s="16"/>
      <c r="AZ19" s="128"/>
      <c r="BA19" s="22"/>
      <c r="BB19" s="7"/>
      <c r="BC19" s="7"/>
      <c r="BD19" s="67"/>
      <c r="BE19" s="7"/>
      <c r="BF19" s="7"/>
      <c r="BG19" s="26"/>
      <c r="BH19" s="11"/>
      <c r="BI19" s="16"/>
      <c r="BJ19" s="128"/>
      <c r="BK19" s="22"/>
      <c r="BL19" s="7"/>
      <c r="BM19" s="7"/>
      <c r="BN19" s="67"/>
      <c r="BO19" s="7"/>
      <c r="BP19" s="7"/>
      <c r="BQ19" s="26"/>
      <c r="BR19" s="11"/>
      <c r="BS19" s="16"/>
      <c r="BT19" s="128"/>
      <c r="BU19" s="22"/>
      <c r="BV19" s="7"/>
      <c r="BW19" s="7"/>
      <c r="BX19" s="67"/>
      <c r="BY19" s="7"/>
      <c r="BZ19" s="7"/>
      <c r="CA19" s="26"/>
      <c r="CB19" s="11"/>
      <c r="CC19" s="16"/>
      <c r="CD19" s="128"/>
      <c r="CE19" s="22"/>
      <c r="CF19" s="7"/>
      <c r="CG19" s="7"/>
      <c r="CH19" s="67"/>
      <c r="CI19" s="7"/>
      <c r="CJ19" s="7"/>
      <c r="CK19" s="26"/>
      <c r="CL19" s="11"/>
      <c r="CM19" s="16"/>
      <c r="CN19" s="128"/>
      <c r="CO19" s="22"/>
      <c r="CP19" s="7"/>
      <c r="CQ19" s="7"/>
      <c r="CR19" s="7"/>
      <c r="CS19" s="7"/>
      <c r="CT19" s="7"/>
      <c r="CU19" s="26"/>
      <c r="CV19" s="11"/>
      <c r="CW19" s="16"/>
      <c r="CX19" s="128"/>
      <c r="CY19" s="22"/>
      <c r="CZ19" s="7"/>
      <c r="DA19" s="7"/>
      <c r="DB19" s="7"/>
      <c r="DC19" s="7"/>
      <c r="DD19" s="7"/>
      <c r="DE19" s="26"/>
      <c r="DF19" s="11"/>
      <c r="DG19" s="16"/>
      <c r="DH19" s="128"/>
      <c r="DI19" s="22"/>
      <c r="DJ19" s="7"/>
      <c r="DK19" s="7"/>
      <c r="DL19" s="7"/>
      <c r="DM19" s="7"/>
      <c r="DN19" s="7"/>
      <c r="DO19" s="26"/>
      <c r="DP19" s="11"/>
      <c r="DQ19" s="16"/>
      <c r="DR19" s="128"/>
      <c r="DS19" s="22"/>
      <c r="DT19" s="7"/>
      <c r="DU19" s="7"/>
      <c r="DV19" s="7"/>
      <c r="DW19" s="7"/>
      <c r="DX19" s="7"/>
      <c r="DY19" s="26"/>
      <c r="DZ19" s="11"/>
      <c r="EA19" s="16"/>
      <c r="EB19" s="128"/>
      <c r="EC19" s="22"/>
      <c r="ED19" s="7"/>
      <c r="EE19" s="7"/>
      <c r="EF19" s="7"/>
      <c r="EG19" s="7"/>
      <c r="EH19" s="7"/>
      <c r="EI19" s="26"/>
      <c r="EJ19" s="11"/>
      <c r="EK19" s="16"/>
      <c r="EL19" s="128"/>
      <c r="EM19" s="22"/>
      <c r="EN19" s="7"/>
      <c r="EO19" s="7"/>
      <c r="EP19" s="7"/>
      <c r="EQ19" s="7"/>
      <c r="ER19" s="7"/>
      <c r="ES19" s="26"/>
      <c r="ET19" s="11"/>
      <c r="EU19" s="16"/>
      <c r="EV19" s="128"/>
      <c r="EW19" s="22"/>
      <c r="EX19" s="7"/>
      <c r="EY19" s="7"/>
      <c r="EZ19" s="7"/>
      <c r="FA19" s="7"/>
      <c r="FB19" s="7"/>
      <c r="FC19" s="26"/>
      <c r="FD19" s="11"/>
      <c r="FE19" s="16"/>
      <c r="FF19" s="128"/>
      <c r="FG19" s="22"/>
      <c r="FH19" s="7"/>
      <c r="FI19" s="7"/>
      <c r="FJ19" s="7"/>
      <c r="FK19" s="7"/>
      <c r="FL19" s="7"/>
      <c r="FM19" s="26"/>
      <c r="FN19" s="11"/>
      <c r="FO19" s="16"/>
      <c r="FP19" s="128"/>
      <c r="FQ19" s="22"/>
      <c r="FR19" s="7"/>
      <c r="FS19" s="7"/>
      <c r="FT19" s="7"/>
      <c r="FU19" s="7"/>
      <c r="FV19" s="7"/>
      <c r="FW19" s="26"/>
      <c r="FX19" s="11"/>
      <c r="FY19" s="16"/>
      <c r="FZ19" s="128"/>
      <c r="GA19" s="22"/>
      <c r="GB19" s="7"/>
      <c r="GC19" s="7"/>
      <c r="GD19" s="7"/>
      <c r="GE19" s="7"/>
      <c r="GF19" s="7"/>
      <c r="GG19" s="26"/>
      <c r="GH19" s="11"/>
      <c r="GI19" s="16"/>
      <c r="GJ19" s="137"/>
      <c r="GT19" s="137"/>
      <c r="HD19" s="137"/>
      <c r="HN19" s="137"/>
      <c r="HX19" s="137"/>
      <c r="IH19" s="137"/>
    </row>
    <row xmlns:x14ac="http://schemas.microsoft.com/office/spreadsheetml/2009/9/ac" r="20" s="2" customFormat="true" x14ac:dyDescent="0.25">
      <c r="A20" s="404" t="str">
        <f ca="true">IF(ISBLANK('Data Summary'!A22),"",'Data Summary'!A22)</f>
        <v>SEN_2021_UIS</v>
      </c>
      <c r="B20" s="128"/>
      <c r="C20" s="21"/>
      <c r="D20" s="7"/>
      <c r="E20" s="67"/>
      <c r="F20" s="67"/>
      <c r="G20" s="7"/>
      <c r="H20" s="7"/>
      <c r="I20" s="26"/>
      <c r="J20" s="11"/>
      <c r="K20" s="16"/>
      <c r="L20" s="128"/>
      <c r="M20" s="21"/>
      <c r="N20" s="7"/>
      <c r="O20" s="67"/>
      <c r="P20" s="67"/>
      <c r="Q20" s="7"/>
      <c r="R20" s="7"/>
      <c r="S20" s="26"/>
      <c r="T20" s="11"/>
      <c r="U20" s="16"/>
      <c r="V20" s="128"/>
      <c r="W20" s="21"/>
      <c r="X20" s="7"/>
      <c r="Y20" s="67"/>
      <c r="Z20" s="67"/>
      <c r="AA20" s="7"/>
      <c r="AB20" s="7"/>
      <c r="AC20" s="26"/>
      <c r="AD20" s="11"/>
      <c r="AE20" s="16"/>
      <c r="AF20" s="128"/>
      <c r="AG20" s="21"/>
      <c r="AH20" s="7"/>
      <c r="AI20" s="67"/>
      <c r="AJ20" s="67"/>
      <c r="AK20" s="7"/>
      <c r="AL20" s="7"/>
      <c r="AM20" s="26"/>
      <c r="AN20" s="11"/>
      <c r="AO20" s="16"/>
      <c r="AP20" s="128"/>
      <c r="AQ20" s="21"/>
      <c r="AR20" s="7"/>
      <c r="AS20" s="67"/>
      <c r="AT20" s="67"/>
      <c r="AU20" s="7"/>
      <c r="AV20" s="7"/>
      <c r="AW20" s="26"/>
      <c r="AX20" s="11"/>
      <c r="AY20" s="16"/>
      <c r="AZ20" s="128"/>
      <c r="BA20" s="21"/>
      <c r="BB20" s="7"/>
      <c r="BC20" s="67"/>
      <c r="BD20" s="67"/>
      <c r="BE20" s="7"/>
      <c r="BF20" s="7"/>
      <c r="BG20" s="26"/>
      <c r="BH20" s="11"/>
      <c r="BI20" s="16"/>
      <c r="BJ20" s="128"/>
      <c r="BK20" s="21"/>
      <c r="BL20" s="7"/>
      <c r="BM20" s="67"/>
      <c r="BN20" s="67"/>
      <c r="BO20" s="7"/>
      <c r="BP20" s="7"/>
      <c r="BQ20" s="26"/>
      <c r="BR20" s="11"/>
      <c r="BS20" s="16"/>
      <c r="BT20" s="128"/>
      <c r="BU20" s="21"/>
      <c r="BV20" s="7"/>
      <c r="BW20" s="67"/>
      <c r="BX20" s="67"/>
      <c r="BY20" s="7"/>
      <c r="BZ20" s="7"/>
      <c r="CA20" s="26"/>
      <c r="CB20" s="11"/>
      <c r="CC20" s="16"/>
      <c r="CD20" s="128"/>
      <c r="CE20" s="21"/>
      <c r="CF20" s="7"/>
      <c r="CG20" s="67"/>
      <c r="CH20" s="67"/>
      <c r="CI20" s="7"/>
      <c r="CJ20" s="7"/>
      <c r="CK20" s="26"/>
      <c r="CL20" s="11"/>
      <c r="CM20" s="16"/>
      <c r="CN20" s="128"/>
      <c r="CO20" s="21"/>
      <c r="CP20" s="7"/>
      <c r="CQ20" s="67"/>
      <c r="CR20" s="67"/>
      <c r="CS20" s="7"/>
      <c r="CT20" s="7"/>
      <c r="CU20" s="26"/>
      <c r="CV20" s="11"/>
      <c r="CW20" s="16"/>
      <c r="CX20" s="128"/>
      <c r="CY20" s="21"/>
      <c r="CZ20" s="7"/>
      <c r="DA20" s="67"/>
      <c r="DB20" s="67"/>
      <c r="DC20" s="7"/>
      <c r="DD20" s="7"/>
      <c r="DE20" s="26"/>
      <c r="DF20" s="11"/>
      <c r="DG20" s="16"/>
      <c r="DH20" s="128"/>
      <c r="DI20" s="21"/>
      <c r="DJ20" s="7"/>
      <c r="DK20" s="67"/>
      <c r="DL20" s="67"/>
      <c r="DM20" s="7"/>
      <c r="DN20" s="7"/>
      <c r="DO20" s="26"/>
      <c r="DP20" s="11"/>
      <c r="DQ20" s="16"/>
      <c r="DR20" s="128"/>
      <c r="DS20" s="21"/>
      <c r="DT20" s="7"/>
      <c r="DU20" s="67"/>
      <c r="DV20" s="67"/>
      <c r="DW20" s="7"/>
      <c r="DX20" s="7"/>
      <c r="DY20" s="26"/>
      <c r="DZ20" s="11"/>
      <c r="EA20" s="16"/>
      <c r="EB20" s="128"/>
      <c r="EC20" s="21"/>
      <c r="ED20" s="7"/>
      <c r="EE20" s="67"/>
      <c r="EF20" s="67"/>
      <c r="EG20" s="7"/>
      <c r="EH20" s="7"/>
      <c r="EI20" s="26"/>
      <c r="EJ20" s="11"/>
      <c r="EK20" s="16"/>
      <c r="EL20" s="128"/>
      <c r="EM20" s="21"/>
      <c r="EN20" s="7"/>
      <c r="EO20" s="67"/>
      <c r="EP20" s="67"/>
      <c r="EQ20" s="7"/>
      <c r="ER20" s="7"/>
      <c r="ES20" s="26"/>
      <c r="ET20" s="11"/>
      <c r="EU20" s="16"/>
      <c r="EV20" s="128"/>
      <c r="EW20" s="21"/>
      <c r="EX20" s="7"/>
      <c r="EY20" s="67"/>
      <c r="EZ20" s="67"/>
      <c r="FA20" s="7"/>
      <c r="FB20" s="7"/>
      <c r="FC20" s="26"/>
      <c r="FD20" s="11"/>
      <c r="FE20" s="16"/>
      <c r="FF20" s="128"/>
      <c r="FG20" s="21"/>
      <c r="FH20" s="7"/>
      <c r="FI20" s="67"/>
      <c r="FJ20" s="67"/>
      <c r="FK20" s="7"/>
      <c r="FL20" s="7"/>
      <c r="FM20" s="26"/>
      <c r="FN20" s="11"/>
      <c r="FO20" s="16"/>
      <c r="FP20" s="128"/>
      <c r="FQ20" s="21"/>
      <c r="FR20" s="7"/>
      <c r="FS20" s="67"/>
      <c r="FT20" s="67"/>
      <c r="FU20" s="7"/>
      <c r="FV20" s="7"/>
      <c r="FW20" s="26"/>
      <c r="FX20" s="11"/>
      <c r="FY20" s="16"/>
      <c r="FZ20" s="128"/>
      <c r="GA20" s="21"/>
      <c r="GB20" s="7"/>
      <c r="GC20" s="67"/>
      <c r="GD20" s="67"/>
      <c r="GE20" s="7"/>
      <c r="GF20" s="7"/>
      <c r="GG20" s="26"/>
      <c r="GH20" s="11"/>
      <c r="GI20" s="16"/>
      <c r="GJ20" s="137"/>
      <c r="GT20" s="137"/>
      <c r="HD20" s="137"/>
      <c r="HN20" s="137"/>
      <c r="HX20" s="137"/>
      <c r="IH20" s="137"/>
    </row>
    <row xmlns:x14ac="http://schemas.microsoft.com/office/spreadsheetml/2009/9/ac" r="21" s="2" customFormat="true" x14ac:dyDescent="0.25">
      <c r="A21" s="404" t="str">
        <f ca="true">IF(ISBLANK('Data Summary'!A23),"",'Data Summary'!A23)</f>
        <v>SEN_2022_SUR</v>
      </c>
      <c r="B21" s="128"/>
      <c r="C21" s="21"/>
      <c r="D21" s="67"/>
      <c r="E21" s="67"/>
      <c r="F21" s="67"/>
      <c r="G21" s="67"/>
      <c r="H21" s="67"/>
      <c r="I21" s="68"/>
      <c r="J21" s="11"/>
      <c r="K21" s="16"/>
      <c r="L21" s="128"/>
      <c r="M21" s="21"/>
      <c r="N21" s="67"/>
      <c r="O21" s="67"/>
      <c r="P21" s="67"/>
      <c r="Q21" s="67"/>
      <c r="R21" s="67"/>
      <c r="S21" s="68"/>
      <c r="T21" s="11"/>
      <c r="U21" s="16"/>
      <c r="V21" s="128"/>
      <c r="W21" s="21"/>
      <c r="X21" s="67"/>
      <c r="Y21" s="67"/>
      <c r="Z21" s="67"/>
      <c r="AA21" s="67"/>
      <c r="AB21" s="67"/>
      <c r="AC21" s="68"/>
      <c r="AD21" s="11"/>
      <c r="AE21" s="16"/>
      <c r="AF21" s="128"/>
      <c r="AG21" s="21"/>
      <c r="AH21" s="67"/>
      <c r="AI21" s="67"/>
      <c r="AJ21" s="67"/>
      <c r="AK21" s="67"/>
      <c r="AL21" s="67"/>
      <c r="AM21" s="68"/>
      <c r="AN21" s="11"/>
      <c r="AO21" s="16"/>
      <c r="AP21" s="128"/>
      <c r="AQ21" s="21"/>
      <c r="AR21" s="67"/>
      <c r="AS21" s="67"/>
      <c r="AT21" s="67"/>
      <c r="AU21" s="67"/>
      <c r="AV21" s="67"/>
      <c r="AW21" s="68"/>
      <c r="AX21" s="11"/>
      <c r="AY21" s="16"/>
      <c r="AZ21" s="128"/>
      <c r="BA21" s="21"/>
      <c r="BB21" s="67"/>
      <c r="BC21" s="67"/>
      <c r="BD21" s="67"/>
      <c r="BE21" s="67"/>
      <c r="BF21" s="67"/>
      <c r="BG21" s="68"/>
      <c r="BH21" s="11"/>
      <c r="BI21" s="16"/>
      <c r="BJ21" s="128"/>
      <c r="BK21" s="21"/>
      <c r="BL21" s="67"/>
      <c r="BM21" s="67"/>
      <c r="BN21" s="67"/>
      <c r="BO21" s="67"/>
      <c r="BP21" s="67"/>
      <c r="BQ21" s="68"/>
      <c r="BR21" s="11"/>
      <c r="BS21" s="16"/>
      <c r="BT21" s="128"/>
      <c r="BU21" s="21"/>
      <c r="BV21" s="67"/>
      <c r="BW21" s="67"/>
      <c r="BX21" s="67"/>
      <c r="BY21" s="67"/>
      <c r="BZ21" s="67"/>
      <c r="CA21" s="68"/>
      <c r="CB21" s="11"/>
      <c r="CC21" s="16"/>
      <c r="CD21" s="128"/>
      <c r="CE21" s="21"/>
      <c r="CF21" s="67"/>
      <c r="CG21" s="67"/>
      <c r="CH21" s="67"/>
      <c r="CI21" s="67"/>
      <c r="CJ21" s="67"/>
      <c r="CK21" s="68"/>
      <c r="CL21" s="11"/>
      <c r="CM21" s="16"/>
      <c r="CN21" s="128"/>
      <c r="CO21" s="21"/>
      <c r="CP21" s="67"/>
      <c r="CQ21" s="67"/>
      <c r="CR21" s="67"/>
      <c r="CS21" s="67"/>
      <c r="CT21" s="67"/>
      <c r="CU21" s="68"/>
      <c r="CV21" s="11"/>
      <c r="CW21" s="16"/>
      <c r="CX21" s="128"/>
      <c r="CY21" s="21"/>
      <c r="CZ21" s="67"/>
      <c r="DA21" s="67"/>
      <c r="DB21" s="67"/>
      <c r="DC21" s="67"/>
      <c r="DD21" s="67"/>
      <c r="DE21" s="68"/>
      <c r="DF21" s="11"/>
      <c r="DG21" s="16"/>
      <c r="DH21" s="128"/>
      <c r="DI21" s="21"/>
      <c r="DJ21" s="67"/>
      <c r="DK21" s="67"/>
      <c r="DL21" s="67"/>
      <c r="DM21" s="67"/>
      <c r="DN21" s="67"/>
      <c r="DO21" s="68"/>
      <c r="DP21" s="11"/>
      <c r="DQ21" s="16"/>
      <c r="DR21" s="128"/>
      <c r="DS21" s="21"/>
      <c r="DT21" s="67"/>
      <c r="DU21" s="67"/>
      <c r="DV21" s="67"/>
      <c r="DW21" s="67"/>
      <c r="DX21" s="67"/>
      <c r="DY21" s="68"/>
      <c r="DZ21" s="11"/>
      <c r="EA21" s="16"/>
      <c r="EB21" s="128"/>
      <c r="EC21" s="21"/>
      <c r="ED21" s="67"/>
      <c r="EE21" s="67"/>
      <c r="EF21" s="67"/>
      <c r="EG21" s="67"/>
      <c r="EH21" s="67"/>
      <c r="EI21" s="68"/>
      <c r="EJ21" s="11"/>
      <c r="EK21" s="16"/>
      <c r="EL21" s="128"/>
      <c r="EM21" s="21"/>
      <c r="EN21" s="67"/>
      <c r="EO21" s="67"/>
      <c r="EP21" s="67"/>
      <c r="EQ21" s="67"/>
      <c r="ER21" s="67"/>
      <c r="ES21" s="68"/>
      <c r="ET21" s="11"/>
      <c r="EU21" s="16"/>
      <c r="EV21" s="128"/>
      <c r="EW21" s="21"/>
      <c r="EX21" s="67"/>
      <c r="EY21" s="67"/>
      <c r="EZ21" s="67"/>
      <c r="FA21" s="67"/>
      <c r="FB21" s="67"/>
      <c r="FC21" s="68"/>
      <c r="FD21" s="11"/>
      <c r="FE21" s="16"/>
      <c r="FF21" s="128"/>
      <c r="FG21" s="21"/>
      <c r="FH21" s="67"/>
      <c r="FI21" s="67"/>
      <c r="FJ21" s="67"/>
      <c r="FK21" s="67"/>
      <c r="FL21" s="67"/>
      <c r="FM21" s="68"/>
      <c r="FN21" s="11"/>
      <c r="FO21" s="16"/>
      <c r="FP21" s="128"/>
      <c r="FQ21" s="21"/>
      <c r="FR21" s="67"/>
      <c r="FS21" s="67"/>
      <c r="FT21" s="67"/>
      <c r="FU21" s="67"/>
      <c r="FV21" s="67"/>
      <c r="FW21" s="68"/>
      <c r="FX21" s="11"/>
      <c r="FY21" s="16"/>
      <c r="FZ21" s="128"/>
      <c r="GA21" s="21"/>
      <c r="GB21" s="67"/>
      <c r="GC21" s="67"/>
      <c r="GD21" s="67"/>
      <c r="GE21" s="67"/>
      <c r="GF21" s="67"/>
      <c r="GG21" s="68"/>
      <c r="GH21" s="11"/>
      <c r="GI21" s="16"/>
      <c r="GJ21" s="137"/>
      <c r="GT21" s="137"/>
      <c r="HD21" s="137"/>
      <c r="HN21" s="137"/>
      <c r="HX21" s="137"/>
      <c r="IH21" s="137"/>
    </row>
    <row xmlns:x14ac="http://schemas.microsoft.com/office/spreadsheetml/2009/9/ac" r="22" s="2" customFormat="true" x14ac:dyDescent="0.25">
      <c r="A22" s="404" t="str">
        <f ca="true">IF(ISBLANK('Data Summary'!A24),"",'Data Summary'!A24)</f>
        <v>SEN_2022_UIS</v>
      </c>
      <c r="B22" s="128"/>
      <c r="C22" s="21"/>
      <c r="D22" s="67"/>
      <c r="E22" s="67"/>
      <c r="F22" s="67"/>
      <c r="G22" s="67"/>
      <c r="H22" s="67"/>
      <c r="I22" s="68"/>
      <c r="J22" s="11"/>
      <c r="K22" s="16"/>
      <c r="L22" s="128"/>
      <c r="M22" s="21"/>
      <c r="N22" s="67"/>
      <c r="O22" s="67"/>
      <c r="P22" s="67"/>
      <c r="Q22" s="67"/>
      <c r="R22" s="67"/>
      <c r="S22" s="68"/>
      <c r="T22" s="11"/>
      <c r="U22" s="16"/>
      <c r="V22" s="128"/>
      <c r="W22" s="21"/>
      <c r="X22" s="67"/>
      <c r="Y22" s="67"/>
      <c r="Z22" s="67"/>
      <c r="AA22" s="67"/>
      <c r="AB22" s="67"/>
      <c r="AC22" s="68"/>
      <c r="AD22" s="11"/>
      <c r="AE22" s="16"/>
      <c r="AF22" s="128"/>
      <c r="AG22" s="21"/>
      <c r="AH22" s="67"/>
      <c r="AI22" s="67"/>
      <c r="AJ22" s="67"/>
      <c r="AK22" s="67"/>
      <c r="AL22" s="67"/>
      <c r="AM22" s="68"/>
      <c r="AN22" s="11"/>
      <c r="AO22" s="16"/>
      <c r="AP22" s="128"/>
      <c r="AQ22" s="21"/>
      <c r="AR22" s="67"/>
      <c r="AS22" s="67"/>
      <c r="AT22" s="67"/>
      <c r="AU22" s="67"/>
      <c r="AV22" s="67"/>
      <c r="AW22" s="68"/>
      <c r="AX22" s="11"/>
      <c r="AY22" s="16"/>
      <c r="AZ22" s="128"/>
      <c r="BA22" s="21"/>
      <c r="BB22" s="67"/>
      <c r="BC22" s="67"/>
      <c r="BD22" s="67"/>
      <c r="BE22" s="67"/>
      <c r="BF22" s="67"/>
      <c r="BG22" s="68"/>
      <c r="BH22" s="11"/>
      <c r="BI22" s="16"/>
      <c r="BJ22" s="128"/>
      <c r="BK22" s="21"/>
      <c r="BL22" s="67"/>
      <c r="BM22" s="67"/>
      <c r="BN22" s="67"/>
      <c r="BO22" s="67"/>
      <c r="BP22" s="67"/>
      <c r="BQ22" s="68"/>
      <c r="BR22" s="11"/>
      <c r="BS22" s="16"/>
      <c r="BT22" s="128"/>
      <c r="BU22" s="21"/>
      <c r="BV22" s="67"/>
      <c r="BW22" s="67"/>
      <c r="BX22" s="67"/>
      <c r="BY22" s="67"/>
      <c r="BZ22" s="67"/>
      <c r="CA22" s="68"/>
      <c r="CB22" s="11"/>
      <c r="CC22" s="16"/>
      <c r="CD22" s="128"/>
      <c r="CE22" s="21"/>
      <c r="CF22" s="67"/>
      <c r="CG22" s="67"/>
      <c r="CH22" s="67"/>
      <c r="CI22" s="67"/>
      <c r="CJ22" s="67"/>
      <c r="CK22" s="68"/>
      <c r="CL22" s="11"/>
      <c r="CM22" s="16"/>
      <c r="CN22" s="128"/>
      <c r="CO22" s="21"/>
      <c r="CP22" s="67"/>
      <c r="CQ22" s="67"/>
      <c r="CR22" s="67"/>
      <c r="CS22" s="67"/>
      <c r="CT22" s="67"/>
      <c r="CU22" s="68"/>
      <c r="CV22" s="11"/>
      <c r="CW22" s="16"/>
      <c r="CX22" s="128"/>
      <c r="CY22" s="21"/>
      <c r="CZ22" s="67"/>
      <c r="DA22" s="67"/>
      <c r="DB22" s="67"/>
      <c r="DC22" s="67"/>
      <c r="DD22" s="67"/>
      <c r="DE22" s="68"/>
      <c r="DF22" s="11"/>
      <c r="DG22" s="16"/>
      <c r="DH22" s="128"/>
      <c r="DI22" s="21"/>
      <c r="DJ22" s="67"/>
      <c r="DK22" s="67"/>
      <c r="DL22" s="67"/>
      <c r="DM22" s="67"/>
      <c r="DN22" s="67"/>
      <c r="DO22" s="68"/>
      <c r="DP22" s="11"/>
      <c r="DQ22" s="16"/>
      <c r="DR22" s="128"/>
      <c r="DS22" s="21"/>
      <c r="DT22" s="67"/>
      <c r="DU22" s="67"/>
      <c r="DV22" s="67"/>
      <c r="DW22" s="67"/>
      <c r="DX22" s="67"/>
      <c r="DY22" s="68"/>
      <c r="DZ22" s="11"/>
      <c r="EA22" s="16"/>
      <c r="EB22" s="128"/>
      <c r="EC22" s="21"/>
      <c r="ED22" s="67"/>
      <c r="EE22" s="67"/>
      <c r="EF22" s="67"/>
      <c r="EG22" s="67"/>
      <c r="EH22" s="67"/>
      <c r="EI22" s="68"/>
      <c r="EJ22" s="11"/>
      <c r="EK22" s="16"/>
      <c r="EL22" s="128"/>
      <c r="EM22" s="21"/>
      <c r="EN22" s="67"/>
      <c r="EO22" s="67"/>
      <c r="EP22" s="67"/>
      <c r="EQ22" s="67"/>
      <c r="ER22" s="67"/>
      <c r="ES22" s="68"/>
      <c r="ET22" s="11"/>
      <c r="EU22" s="16"/>
      <c r="EV22" s="128"/>
      <c r="EW22" s="21"/>
      <c r="EX22" s="67"/>
      <c r="EY22" s="67"/>
      <c r="EZ22" s="67"/>
      <c r="FA22" s="67"/>
      <c r="FB22" s="67"/>
      <c r="FC22" s="68"/>
      <c r="FD22" s="11"/>
      <c r="FE22" s="16"/>
      <c r="FF22" s="128"/>
      <c r="FG22" s="21"/>
      <c r="FH22" s="67"/>
      <c r="FI22" s="67"/>
      <c r="FJ22" s="67"/>
      <c r="FK22" s="67"/>
      <c r="FL22" s="67"/>
      <c r="FM22" s="68"/>
      <c r="FN22" s="11"/>
      <c r="FO22" s="16"/>
      <c r="FP22" s="128"/>
      <c r="FQ22" s="21"/>
      <c r="FR22" s="67"/>
      <c r="FS22" s="67"/>
      <c r="FT22" s="67"/>
      <c r="FU22" s="67"/>
      <c r="FV22" s="67"/>
      <c r="FW22" s="68"/>
      <c r="FX22" s="11"/>
      <c r="FY22" s="16"/>
      <c r="FZ22" s="128"/>
      <c r="GA22" s="21"/>
      <c r="GB22" s="67"/>
      <c r="GC22" s="67"/>
      <c r="GD22" s="67"/>
      <c r="GE22" s="67"/>
      <c r="GF22" s="67"/>
      <c r="GG22" s="68"/>
      <c r="GH22" s="11"/>
      <c r="GI22" s="16"/>
      <c r="GJ22" s="137"/>
      <c r="GT22" s="137"/>
      <c r="HD22" s="137"/>
      <c r="HN22" s="137"/>
      <c r="HX22" s="137"/>
      <c r="IH22" s="137"/>
    </row>
    <row xmlns:x14ac="http://schemas.microsoft.com/office/spreadsheetml/2009/9/ac" r="23" s="2" customFormat="true" x14ac:dyDescent="0.25">
      <c r="A23" s="405" t="str">
        <f ca="true">IF(ISBLANK('Data Summary'!A25),"",'Data Summary'!A25)</f>
        <v/>
      </c>
      <c r="B23" s="128"/>
      <c r="C23" s="21"/>
      <c r="D23" s="67"/>
      <c r="E23" s="67"/>
      <c r="F23" s="67"/>
      <c r="G23" s="67"/>
      <c r="H23" s="67"/>
      <c r="I23" s="68"/>
      <c r="J23" s="11"/>
      <c r="K23" s="16"/>
      <c r="L23" s="128"/>
      <c r="M23" s="21"/>
      <c r="N23" s="67"/>
      <c r="O23" s="67"/>
      <c r="P23" s="67"/>
      <c r="Q23" s="67"/>
      <c r="R23" s="67"/>
      <c r="S23" s="68"/>
      <c r="T23" s="11"/>
      <c r="U23" s="16"/>
      <c r="V23" s="128"/>
      <c r="W23" s="21"/>
      <c r="X23" s="67"/>
      <c r="Y23" s="67"/>
      <c r="Z23" s="67"/>
      <c r="AA23" s="67"/>
      <c r="AB23" s="67"/>
      <c r="AC23" s="68"/>
      <c r="AD23" s="11"/>
      <c r="AE23" s="16"/>
      <c r="AF23" s="128"/>
      <c r="AG23" s="21"/>
      <c r="AH23" s="67"/>
      <c r="AI23" s="67"/>
      <c r="AJ23" s="67"/>
      <c r="AK23" s="67"/>
      <c r="AL23" s="67"/>
      <c r="AM23" s="68"/>
      <c r="AN23" s="11"/>
      <c r="AO23" s="16"/>
      <c r="AP23" s="128"/>
      <c r="AQ23" s="21"/>
      <c r="AR23" s="67"/>
      <c r="AS23" s="67"/>
      <c r="AT23" s="67"/>
      <c r="AU23" s="67"/>
      <c r="AV23" s="67"/>
      <c r="AW23" s="68"/>
      <c r="AX23" s="11"/>
      <c r="AY23" s="16"/>
      <c r="AZ23" s="128"/>
      <c r="BA23" s="21"/>
      <c r="BB23" s="67"/>
      <c r="BC23" s="67"/>
      <c r="BD23" s="67"/>
      <c r="BE23" s="67"/>
      <c r="BF23" s="67"/>
      <c r="BG23" s="68"/>
      <c r="BH23" s="11"/>
      <c r="BI23" s="16"/>
      <c r="BJ23" s="128"/>
      <c r="BK23" s="21"/>
      <c r="BL23" s="67"/>
      <c r="BM23" s="67"/>
      <c r="BN23" s="67"/>
      <c r="BO23" s="67"/>
      <c r="BP23" s="67"/>
      <c r="BQ23" s="68"/>
      <c r="BR23" s="11"/>
      <c r="BS23" s="16"/>
      <c r="BT23" s="128"/>
      <c r="BU23" s="21"/>
      <c r="BV23" s="67"/>
      <c r="BW23" s="67"/>
      <c r="BX23" s="67"/>
      <c r="BY23" s="67"/>
      <c r="BZ23" s="67"/>
      <c r="CA23" s="68"/>
      <c r="CB23" s="11"/>
      <c r="CC23" s="16"/>
      <c r="CD23" s="128"/>
      <c r="CE23" s="21"/>
      <c r="CF23" s="67"/>
      <c r="CG23" s="67"/>
      <c r="CH23" s="67"/>
      <c r="CI23" s="67"/>
      <c r="CJ23" s="67"/>
      <c r="CK23" s="68"/>
      <c r="CL23" s="11"/>
      <c r="CM23" s="16"/>
      <c r="CN23" s="128"/>
      <c r="CO23" s="21"/>
      <c r="CP23" s="67"/>
      <c r="CQ23" s="67"/>
      <c r="CR23" s="67"/>
      <c r="CS23" s="67"/>
      <c r="CT23" s="67"/>
      <c r="CU23" s="68"/>
      <c r="CV23" s="11"/>
      <c r="CW23" s="16"/>
      <c r="CX23" s="128"/>
      <c r="CY23" s="21"/>
      <c r="CZ23" s="67"/>
      <c r="DA23" s="67"/>
      <c r="DB23" s="67"/>
      <c r="DC23" s="67"/>
      <c r="DD23" s="67"/>
      <c r="DE23" s="68"/>
      <c r="DF23" s="11"/>
      <c r="DG23" s="16"/>
      <c r="DH23" s="128"/>
      <c r="DI23" s="21"/>
      <c r="DJ23" s="67"/>
      <c r="DK23" s="67"/>
      <c r="DL23" s="67"/>
      <c r="DM23" s="67"/>
      <c r="DN23" s="67"/>
      <c r="DO23" s="68"/>
      <c r="DP23" s="11"/>
      <c r="DQ23" s="16"/>
      <c r="DR23" s="128"/>
      <c r="DS23" s="21"/>
      <c r="DT23" s="67"/>
      <c r="DU23" s="67"/>
      <c r="DV23" s="67"/>
      <c r="DW23" s="67"/>
      <c r="DX23" s="67"/>
      <c r="DY23" s="68"/>
      <c r="DZ23" s="11"/>
      <c r="EA23" s="16"/>
      <c r="EB23" s="128"/>
      <c r="EC23" s="21"/>
      <c r="ED23" s="67"/>
      <c r="EE23" s="67"/>
      <c r="EF23" s="67"/>
      <c r="EG23" s="67"/>
      <c r="EH23" s="67"/>
      <c r="EI23" s="68"/>
      <c r="EJ23" s="11"/>
      <c r="EK23" s="16"/>
      <c r="EL23" s="128"/>
      <c r="EM23" s="21"/>
      <c r="EN23" s="67"/>
      <c r="EO23" s="67"/>
      <c r="EP23" s="67"/>
      <c r="EQ23" s="67"/>
      <c r="ER23" s="67"/>
      <c r="ES23" s="68"/>
      <c r="ET23" s="11"/>
      <c r="EU23" s="16"/>
      <c r="EV23" s="128"/>
      <c r="EW23" s="21"/>
      <c r="EX23" s="67"/>
      <c r="EY23" s="67"/>
      <c r="EZ23" s="67"/>
      <c r="FA23" s="67"/>
      <c r="FB23" s="67"/>
      <c r="FC23" s="68"/>
      <c r="FD23" s="11"/>
      <c r="FE23" s="16"/>
      <c r="FF23" s="128"/>
      <c r="FG23" s="21"/>
      <c r="FH23" s="67"/>
      <c r="FI23" s="67"/>
      <c r="FJ23" s="67"/>
      <c r="FK23" s="67"/>
      <c r="FL23" s="67"/>
      <c r="FM23" s="68"/>
      <c r="FN23" s="11"/>
      <c r="FO23" s="16"/>
      <c r="FP23" s="128"/>
      <c r="FQ23" s="21"/>
      <c r="FR23" s="67"/>
      <c r="FS23" s="67"/>
      <c r="FT23" s="67"/>
      <c r="FU23" s="67"/>
      <c r="FV23" s="67"/>
      <c r="FW23" s="68"/>
      <c r="FX23" s="11"/>
      <c r="FY23" s="16"/>
      <c r="FZ23" s="128"/>
      <c r="GA23" s="21"/>
      <c r="GB23" s="67"/>
      <c r="GC23" s="67"/>
      <c r="GD23" s="67"/>
      <c r="GE23" s="67"/>
      <c r="GF23" s="67"/>
      <c r="GG23" s="68"/>
      <c r="GH23" s="11"/>
      <c r="GI23" s="16"/>
      <c r="GJ23" s="137"/>
      <c r="GT23" s="137"/>
      <c r="HD23" s="137"/>
      <c r="HN23" s="137"/>
      <c r="HX23" s="137"/>
      <c r="IH23" s="137"/>
    </row>
    <row xmlns:x14ac="http://schemas.microsoft.com/office/spreadsheetml/2009/9/ac" r="24" s="2" customFormat="true" x14ac:dyDescent="0.25">
      <c r="A24" s="405" t="str">
        <f ca="true">IF(ISBLANK('Data Summary'!A26),"",'Data Summary'!A26)</f>
        <v/>
      </c>
      <c r="B24" s="128"/>
      <c r="C24" s="21"/>
      <c r="D24" s="67"/>
      <c r="E24" s="67"/>
      <c r="F24" s="67"/>
      <c r="G24" s="67"/>
      <c r="H24" s="67"/>
      <c r="I24" s="68"/>
      <c r="J24" s="11"/>
      <c r="K24" s="16"/>
      <c r="L24" s="128"/>
      <c r="M24" s="21"/>
      <c r="N24" s="67"/>
      <c r="O24" s="67"/>
      <c r="P24" s="67"/>
      <c r="Q24" s="67"/>
      <c r="R24" s="67"/>
      <c r="S24" s="68"/>
      <c r="T24" s="11"/>
      <c r="U24" s="16"/>
      <c r="V24" s="128"/>
      <c r="W24" s="21"/>
      <c r="X24" s="67"/>
      <c r="Y24" s="67"/>
      <c r="Z24" s="67"/>
      <c r="AA24" s="67"/>
      <c r="AB24" s="67"/>
      <c r="AC24" s="68"/>
      <c r="AD24" s="11"/>
      <c r="AE24" s="16"/>
      <c r="AF24" s="128"/>
      <c r="AG24" s="21"/>
      <c r="AH24" s="67"/>
      <c r="AI24" s="67"/>
      <c r="AJ24" s="67"/>
      <c r="AK24" s="67"/>
      <c r="AL24" s="67"/>
      <c r="AM24" s="68"/>
      <c r="AN24" s="11"/>
      <c r="AO24" s="16"/>
      <c r="AP24" s="128"/>
      <c r="AQ24" s="21"/>
      <c r="AR24" s="67"/>
      <c r="AS24" s="67"/>
      <c r="AT24" s="67"/>
      <c r="AU24" s="67"/>
      <c r="AV24" s="67"/>
      <c r="AW24" s="68"/>
      <c r="AX24" s="11"/>
      <c r="AY24" s="16"/>
      <c r="AZ24" s="128"/>
      <c r="BA24" s="21"/>
      <c r="BB24" s="67"/>
      <c r="BC24" s="67"/>
      <c r="BD24" s="67"/>
      <c r="BE24" s="67"/>
      <c r="BF24" s="67"/>
      <c r="BG24" s="68"/>
      <c r="BH24" s="11"/>
      <c r="BI24" s="16"/>
      <c r="BJ24" s="128"/>
      <c r="BK24" s="21"/>
      <c r="BL24" s="67"/>
      <c r="BM24" s="67"/>
      <c r="BN24" s="67"/>
      <c r="BO24" s="67"/>
      <c r="BP24" s="67"/>
      <c r="BQ24" s="68"/>
      <c r="BR24" s="11"/>
      <c r="BS24" s="16"/>
      <c r="BT24" s="128"/>
      <c r="BU24" s="21"/>
      <c r="BV24" s="67"/>
      <c r="BW24" s="67"/>
      <c r="BX24" s="67"/>
      <c r="BY24" s="67"/>
      <c r="BZ24" s="67"/>
      <c r="CA24" s="68"/>
      <c r="CB24" s="11"/>
      <c r="CC24" s="16"/>
      <c r="CD24" s="128"/>
      <c r="CE24" s="21"/>
      <c r="CF24" s="67"/>
      <c r="CG24" s="67"/>
      <c r="CH24" s="67"/>
      <c r="CI24" s="67"/>
      <c r="CJ24" s="67"/>
      <c r="CK24" s="68"/>
      <c r="CL24" s="11"/>
      <c r="CM24" s="16"/>
      <c r="CN24" s="128"/>
      <c r="CO24" s="21"/>
      <c r="CP24" s="67"/>
      <c r="CQ24" s="67"/>
      <c r="CR24" s="67"/>
      <c r="CS24" s="67"/>
      <c r="CT24" s="67"/>
      <c r="CU24" s="68"/>
      <c r="CV24" s="11"/>
      <c r="CW24" s="16"/>
      <c r="CX24" s="128"/>
      <c r="CY24" s="21"/>
      <c r="CZ24" s="67"/>
      <c r="DA24" s="67"/>
      <c r="DB24" s="67"/>
      <c r="DC24" s="67"/>
      <c r="DD24" s="67"/>
      <c r="DE24" s="68"/>
      <c r="DF24" s="11"/>
      <c r="DG24" s="16"/>
      <c r="DH24" s="128"/>
      <c r="DI24" s="21"/>
      <c r="DJ24" s="67"/>
      <c r="DK24" s="67"/>
      <c r="DL24" s="67"/>
      <c r="DM24" s="67"/>
      <c r="DN24" s="67"/>
      <c r="DO24" s="68"/>
      <c r="DP24" s="11"/>
      <c r="DQ24" s="16"/>
      <c r="DR24" s="128"/>
      <c r="DS24" s="21"/>
      <c r="DT24" s="67"/>
      <c r="DU24" s="67"/>
      <c r="DV24" s="67"/>
      <c r="DW24" s="67"/>
      <c r="DX24" s="67"/>
      <c r="DY24" s="68"/>
      <c r="DZ24" s="11"/>
      <c r="EA24" s="16"/>
      <c r="EB24" s="128"/>
      <c r="EC24" s="21"/>
      <c r="ED24" s="67"/>
      <c r="EE24" s="67"/>
      <c r="EF24" s="67"/>
      <c r="EG24" s="67"/>
      <c r="EH24" s="67"/>
      <c r="EI24" s="68"/>
      <c r="EJ24" s="11"/>
      <c r="EK24" s="16"/>
      <c r="EL24" s="128"/>
      <c r="EM24" s="21"/>
      <c r="EN24" s="67"/>
      <c r="EO24" s="67"/>
      <c r="EP24" s="67"/>
      <c r="EQ24" s="67"/>
      <c r="ER24" s="67"/>
      <c r="ES24" s="68"/>
      <c r="ET24" s="11"/>
      <c r="EU24" s="16"/>
      <c r="EV24" s="128"/>
      <c r="EW24" s="21"/>
      <c r="EX24" s="67"/>
      <c r="EY24" s="67"/>
      <c r="EZ24" s="67"/>
      <c r="FA24" s="67"/>
      <c r="FB24" s="67"/>
      <c r="FC24" s="68"/>
      <c r="FD24" s="11"/>
      <c r="FE24" s="16"/>
      <c r="FF24" s="128"/>
      <c r="FG24" s="21"/>
      <c r="FH24" s="67"/>
      <c r="FI24" s="67"/>
      <c r="FJ24" s="67"/>
      <c r="FK24" s="67"/>
      <c r="FL24" s="67"/>
      <c r="FM24" s="68"/>
      <c r="FN24" s="11"/>
      <c r="FO24" s="16"/>
      <c r="FP24" s="128"/>
      <c r="FQ24" s="21"/>
      <c r="FR24" s="67"/>
      <c r="FS24" s="67"/>
      <c r="FT24" s="67"/>
      <c r="FU24" s="67"/>
      <c r="FV24" s="67"/>
      <c r="FW24" s="68"/>
      <c r="FX24" s="11"/>
      <c r="FY24" s="16"/>
      <c r="FZ24" s="128"/>
      <c r="GA24" s="21"/>
      <c r="GB24" s="67"/>
      <c r="GC24" s="67"/>
      <c r="GD24" s="67"/>
      <c r="GE24" s="67"/>
      <c r="GF24" s="67"/>
      <c r="GG24" s="68"/>
      <c r="GH24" s="11"/>
      <c r="GI24" s="16"/>
      <c r="GJ24" s="137"/>
      <c r="GT24" s="137"/>
      <c r="HD24" s="137"/>
      <c r="HN24" s="137"/>
      <c r="HX24" s="137"/>
      <c r="IH24" s="137"/>
    </row>
    <row xmlns:x14ac="http://schemas.microsoft.com/office/spreadsheetml/2009/9/ac" r="25" s="2" customFormat="true" x14ac:dyDescent="0.25">
      <c r="A25" s="405" t="str">
        <f ca="true">IF(ISBLANK('Data Summary'!A27),"",'Data Summary'!A27)</f>
        <v/>
      </c>
      <c r="B25" s="128"/>
      <c r="C25" s="21"/>
      <c r="D25" s="67"/>
      <c r="E25" s="67"/>
      <c r="F25" s="67"/>
      <c r="G25" s="67"/>
      <c r="H25" s="67"/>
      <c r="I25" s="68"/>
      <c r="J25" s="11"/>
      <c r="K25" s="16"/>
      <c r="L25" s="128"/>
      <c r="M25" s="21"/>
      <c r="N25" s="67"/>
      <c r="O25" s="67"/>
      <c r="P25" s="67"/>
      <c r="Q25" s="67"/>
      <c r="R25" s="67"/>
      <c r="S25" s="68"/>
      <c r="T25" s="11"/>
      <c r="U25" s="16"/>
      <c r="V25" s="128"/>
      <c r="W25" s="21"/>
      <c r="X25" s="67"/>
      <c r="Y25" s="67"/>
      <c r="Z25" s="67"/>
      <c r="AA25" s="67"/>
      <c r="AB25" s="67"/>
      <c r="AC25" s="68"/>
      <c r="AD25" s="11"/>
      <c r="AE25" s="16"/>
      <c r="AF25" s="128"/>
      <c r="AG25" s="21"/>
      <c r="AH25" s="67"/>
      <c r="AI25" s="67"/>
      <c r="AJ25" s="67"/>
      <c r="AK25" s="67"/>
      <c r="AL25" s="67"/>
      <c r="AM25" s="68"/>
      <c r="AN25" s="11"/>
      <c r="AO25" s="16"/>
      <c r="AP25" s="128"/>
      <c r="AQ25" s="21"/>
      <c r="AR25" s="67"/>
      <c r="AS25" s="67"/>
      <c r="AT25" s="67"/>
      <c r="AU25" s="67"/>
      <c r="AV25" s="67"/>
      <c r="AW25" s="68"/>
      <c r="AX25" s="11"/>
      <c r="AY25" s="16"/>
      <c r="AZ25" s="128"/>
      <c r="BA25" s="21"/>
      <c r="BB25" s="67"/>
      <c r="BC25" s="67"/>
      <c r="BD25" s="67"/>
      <c r="BE25" s="67"/>
      <c r="BF25" s="67"/>
      <c r="BG25" s="68"/>
      <c r="BH25" s="11"/>
      <c r="BI25" s="16"/>
      <c r="BJ25" s="128"/>
      <c r="BK25" s="21"/>
      <c r="BL25" s="67"/>
      <c r="BM25" s="67"/>
      <c r="BN25" s="67"/>
      <c r="BO25" s="67"/>
      <c r="BP25" s="67"/>
      <c r="BQ25" s="68"/>
      <c r="BR25" s="11"/>
      <c r="BS25" s="16"/>
      <c r="BT25" s="128"/>
      <c r="BU25" s="21"/>
      <c r="BV25" s="67"/>
      <c r="BW25" s="67"/>
      <c r="BX25" s="67"/>
      <c r="BY25" s="67"/>
      <c r="BZ25" s="67"/>
      <c r="CA25" s="68"/>
      <c r="CB25" s="11"/>
      <c r="CC25" s="16"/>
      <c r="CD25" s="128"/>
      <c r="CE25" s="21"/>
      <c r="CF25" s="67"/>
      <c r="CG25" s="67"/>
      <c r="CH25" s="67"/>
      <c r="CI25" s="67"/>
      <c r="CJ25" s="67"/>
      <c r="CK25" s="68"/>
      <c r="CL25" s="11"/>
      <c r="CM25" s="16"/>
      <c r="CN25" s="128"/>
      <c r="CO25" s="21"/>
      <c r="CP25" s="67"/>
      <c r="CQ25" s="67"/>
      <c r="CR25" s="67"/>
      <c r="CS25" s="67"/>
      <c r="CT25" s="67"/>
      <c r="CU25" s="68"/>
      <c r="CV25" s="11"/>
      <c r="CW25" s="16"/>
      <c r="CX25" s="128"/>
      <c r="CY25" s="21"/>
      <c r="CZ25" s="67"/>
      <c r="DA25" s="67"/>
      <c r="DB25" s="67"/>
      <c r="DC25" s="67"/>
      <c r="DD25" s="67"/>
      <c r="DE25" s="68"/>
      <c r="DF25" s="11"/>
      <c r="DG25" s="16"/>
      <c r="DH25" s="128"/>
      <c r="DI25" s="21"/>
      <c r="DJ25" s="67"/>
      <c r="DK25" s="67"/>
      <c r="DL25" s="67"/>
      <c r="DM25" s="67"/>
      <c r="DN25" s="67"/>
      <c r="DO25" s="68"/>
      <c r="DP25" s="11"/>
      <c r="DQ25" s="16"/>
      <c r="DR25" s="128"/>
      <c r="DS25" s="21"/>
      <c r="DT25" s="67"/>
      <c r="DU25" s="67"/>
      <c r="DV25" s="67"/>
      <c r="DW25" s="67"/>
      <c r="DX25" s="67"/>
      <c r="DY25" s="68"/>
      <c r="DZ25" s="11"/>
      <c r="EA25" s="16"/>
      <c r="EB25" s="128"/>
      <c r="EC25" s="21"/>
      <c r="ED25" s="67"/>
      <c r="EE25" s="67"/>
      <c r="EF25" s="67"/>
      <c r="EG25" s="67"/>
      <c r="EH25" s="67"/>
      <c r="EI25" s="68"/>
      <c r="EJ25" s="11"/>
      <c r="EK25" s="16"/>
      <c r="EL25" s="128"/>
      <c r="EM25" s="21"/>
      <c r="EN25" s="67"/>
      <c r="EO25" s="67"/>
      <c r="EP25" s="67"/>
      <c r="EQ25" s="67"/>
      <c r="ER25" s="67"/>
      <c r="ES25" s="68"/>
      <c r="ET25" s="11"/>
      <c r="EU25" s="16"/>
      <c r="EV25" s="128"/>
      <c r="EW25" s="21"/>
      <c r="EX25" s="67"/>
      <c r="EY25" s="67"/>
      <c r="EZ25" s="67"/>
      <c r="FA25" s="67"/>
      <c r="FB25" s="67"/>
      <c r="FC25" s="68"/>
      <c r="FD25" s="11"/>
      <c r="FE25" s="16"/>
      <c r="FF25" s="128"/>
      <c r="FG25" s="21"/>
      <c r="FH25" s="67"/>
      <c r="FI25" s="67"/>
      <c r="FJ25" s="67"/>
      <c r="FK25" s="67"/>
      <c r="FL25" s="67"/>
      <c r="FM25" s="68"/>
      <c r="FN25" s="11"/>
      <c r="FO25" s="16"/>
      <c r="FP25" s="128"/>
      <c r="FQ25" s="21"/>
      <c r="FR25" s="67"/>
      <c r="FS25" s="67"/>
      <c r="FT25" s="67"/>
      <c r="FU25" s="67"/>
      <c r="FV25" s="67"/>
      <c r="FW25" s="68"/>
      <c r="FX25" s="11"/>
      <c r="FY25" s="16"/>
      <c r="FZ25" s="128"/>
      <c r="GA25" s="21"/>
      <c r="GB25" s="67"/>
      <c r="GC25" s="67"/>
      <c r="GD25" s="67"/>
      <c r="GE25" s="67"/>
      <c r="GF25" s="67"/>
      <c r="GG25" s="68"/>
      <c r="GH25" s="11"/>
      <c r="GI25" s="16"/>
      <c r="GJ25" s="137"/>
      <c r="GT25" s="137"/>
      <c r="HD25" s="137"/>
      <c r="HN25" s="137"/>
      <c r="HX25" s="137"/>
      <c r="IH25" s="137"/>
    </row>
    <row xmlns:x14ac="http://schemas.microsoft.com/office/spreadsheetml/2009/9/ac" r="26" s="2" customFormat="true" x14ac:dyDescent="0.25">
      <c r="A26" s="405" t="str">
        <f ca="true">IF(ISBLANK('Data Summary'!A28),"",'Data Summary'!A28)</f>
        <v/>
      </c>
      <c r="B26" s="128"/>
      <c r="C26" s="21"/>
      <c r="D26" s="6"/>
      <c r="E26" s="6"/>
      <c r="F26" s="6"/>
      <c r="G26" s="6"/>
      <c r="H26" s="6"/>
      <c r="I26" s="27"/>
      <c r="J26" s="11"/>
      <c r="K26" s="16"/>
      <c r="L26" s="128"/>
      <c r="M26" s="21"/>
      <c r="N26" s="6"/>
      <c r="O26" s="6"/>
      <c r="P26" s="6"/>
      <c r="Q26" s="6"/>
      <c r="R26" s="6"/>
      <c r="S26" s="27"/>
      <c r="T26" s="11"/>
      <c r="U26" s="16"/>
      <c r="V26" s="128"/>
      <c r="W26" s="23"/>
      <c r="X26" s="6"/>
      <c r="Y26" s="6"/>
      <c r="Z26" s="6"/>
      <c r="AA26" s="6"/>
      <c r="AB26" s="6"/>
      <c r="AC26" s="27"/>
      <c r="AD26" s="11"/>
      <c r="AE26" s="16"/>
      <c r="AF26" s="128"/>
      <c r="AG26" s="23"/>
      <c r="AH26" s="6"/>
      <c r="AI26" s="6"/>
      <c r="AJ26" s="6"/>
      <c r="AK26" s="6"/>
      <c r="AL26" s="6"/>
      <c r="AM26" s="27"/>
      <c r="AN26" s="11"/>
      <c r="AO26" s="16"/>
      <c r="AP26" s="128"/>
      <c r="AQ26" s="23"/>
      <c r="AR26" s="6"/>
      <c r="AS26" s="6"/>
      <c r="AT26" s="6"/>
      <c r="AU26" s="6"/>
      <c r="AV26" s="6"/>
      <c r="AW26" s="27"/>
      <c r="AX26" s="11"/>
      <c r="AY26" s="16"/>
      <c r="AZ26" s="128"/>
      <c r="BA26" s="23"/>
      <c r="BB26" s="6"/>
      <c r="BC26" s="6"/>
      <c r="BD26" s="6"/>
      <c r="BE26" s="6"/>
      <c r="BF26" s="6"/>
      <c r="BG26" s="27"/>
      <c r="BH26" s="11"/>
      <c r="BI26" s="16"/>
      <c r="BJ26" s="128"/>
      <c r="BK26" s="23"/>
      <c r="BL26" s="6"/>
      <c r="BM26" s="6"/>
      <c r="BN26" s="6"/>
      <c r="BO26" s="6"/>
      <c r="BP26" s="6"/>
      <c r="BQ26" s="27"/>
      <c r="BR26" s="11"/>
      <c r="BS26" s="16"/>
      <c r="BT26" s="128"/>
      <c r="BU26" s="23"/>
      <c r="BV26" s="6"/>
      <c r="BW26" s="6"/>
      <c r="BX26" s="6"/>
      <c r="BY26" s="6"/>
      <c r="BZ26" s="6"/>
      <c r="CA26" s="27"/>
      <c r="CB26" s="11"/>
      <c r="CC26" s="16"/>
      <c r="CD26" s="128"/>
      <c r="CE26" s="23"/>
      <c r="CF26" s="6"/>
      <c r="CG26" s="6"/>
      <c r="CH26" s="6"/>
      <c r="CI26" s="6"/>
      <c r="CJ26" s="6"/>
      <c r="CK26" s="27"/>
      <c r="CL26" s="11"/>
      <c r="CM26" s="16"/>
      <c r="CN26" s="128"/>
      <c r="CO26" s="23"/>
      <c r="CP26" s="6"/>
      <c r="CQ26" s="6"/>
      <c r="CR26" s="6"/>
      <c r="CS26" s="6"/>
      <c r="CT26" s="6"/>
      <c r="CU26" s="27"/>
      <c r="CV26" s="11"/>
      <c r="CW26" s="16"/>
      <c r="CX26" s="128"/>
      <c r="CY26" s="23"/>
      <c r="CZ26" s="6"/>
      <c r="DA26" s="6"/>
      <c r="DB26" s="6"/>
      <c r="DC26" s="6"/>
      <c r="DD26" s="6"/>
      <c r="DE26" s="27"/>
      <c r="DF26" s="11"/>
      <c r="DG26" s="16"/>
      <c r="DH26" s="128"/>
      <c r="DI26" s="23"/>
      <c r="DJ26" s="6"/>
      <c r="DK26" s="6"/>
      <c r="DL26" s="6"/>
      <c r="DM26" s="6"/>
      <c r="DN26" s="6"/>
      <c r="DO26" s="27"/>
      <c r="DP26" s="11"/>
      <c r="DQ26" s="16"/>
      <c r="DR26" s="128"/>
      <c r="DS26" s="23"/>
      <c r="DT26" s="6"/>
      <c r="DU26" s="6"/>
      <c r="DV26" s="6"/>
      <c r="DW26" s="6"/>
      <c r="DX26" s="6"/>
      <c r="DY26" s="27"/>
      <c r="DZ26" s="11"/>
      <c r="EA26" s="16"/>
      <c r="EB26" s="128"/>
      <c r="EC26" s="23"/>
      <c r="ED26" s="6"/>
      <c r="EE26" s="6"/>
      <c r="EF26" s="6"/>
      <c r="EG26" s="6"/>
      <c r="EH26" s="6"/>
      <c r="EI26" s="27"/>
      <c r="EJ26" s="11"/>
      <c r="EK26" s="16"/>
      <c r="EL26" s="128"/>
      <c r="EM26" s="23"/>
      <c r="EN26" s="6"/>
      <c r="EO26" s="6"/>
      <c r="EP26" s="6"/>
      <c r="EQ26" s="6"/>
      <c r="ER26" s="6"/>
      <c r="ES26" s="27"/>
      <c r="ET26" s="11"/>
      <c r="EU26" s="16"/>
      <c r="EV26" s="128"/>
      <c r="EW26" s="23"/>
      <c r="EX26" s="6"/>
      <c r="EY26" s="6"/>
      <c r="EZ26" s="6"/>
      <c r="FA26" s="6"/>
      <c r="FB26" s="6"/>
      <c r="FC26" s="27"/>
      <c r="FD26" s="11"/>
      <c r="FE26" s="16"/>
      <c r="FF26" s="128"/>
      <c r="FG26" s="23"/>
      <c r="FH26" s="6"/>
      <c r="FI26" s="6"/>
      <c r="FJ26" s="6"/>
      <c r="FK26" s="6"/>
      <c r="FL26" s="6"/>
      <c r="FM26" s="27"/>
      <c r="FN26" s="11"/>
      <c r="FO26" s="16"/>
      <c r="FP26" s="128"/>
      <c r="FQ26" s="23"/>
      <c r="FR26" s="6"/>
      <c r="FS26" s="6"/>
      <c r="FT26" s="6"/>
      <c r="FU26" s="6"/>
      <c r="FV26" s="6"/>
      <c r="FW26" s="27"/>
      <c r="FX26" s="11"/>
      <c r="FY26" s="16"/>
      <c r="FZ26" s="128"/>
      <c r="GA26" s="23"/>
      <c r="GB26" s="6"/>
      <c r="GC26" s="6"/>
      <c r="GD26" s="6"/>
      <c r="GE26" s="6"/>
      <c r="GF26" s="6"/>
      <c r="GG26" s="27"/>
      <c r="GH26" s="11"/>
      <c r="GI26" s="16"/>
      <c r="GJ26" s="137"/>
      <c r="GT26" s="137"/>
      <c r="HD26" s="137"/>
      <c r="HN26" s="137"/>
      <c r="HX26" s="137"/>
      <c r="IH26" s="137"/>
    </row>
    <row xmlns:x14ac="http://schemas.microsoft.com/office/spreadsheetml/2009/9/ac" r="27" s="2" customFormat="true" ht="93" customHeight="true" x14ac:dyDescent="0.25">
      <c r="A27" s="405" t="str">
        <f ca="true">IF(ISBLANK('Data Summary'!A29),"",'Data Summary'!A29)</f>
        <v/>
      </c>
      <c r="B27" s="111" t="s">
        <v>13</v>
      </c>
      <c r="C27" s="592" t="s">
        <v>186</v>
      </c>
      <c r="D27" s="592"/>
      <c r="E27" s="592"/>
      <c r="F27" s="592"/>
      <c r="G27" s="592"/>
      <c r="H27" s="592"/>
      <c r="I27" s="593"/>
      <c r="J27" s="11"/>
      <c r="K27" s="16"/>
      <c r="L27" s="111" t="s">
        <v>13</v>
      </c>
      <c r="M27" s="594" t="s">
        <v>174</v>
      </c>
      <c r="N27" s="594"/>
      <c r="O27" s="594"/>
      <c r="P27" s="594"/>
      <c r="Q27" s="594"/>
      <c r="R27" s="594"/>
      <c r="S27" s="595"/>
      <c r="T27" s="11"/>
      <c r="U27" s="16"/>
      <c r="V27" s="111" t="s">
        <v>13</v>
      </c>
      <c r="W27" s="589" t="s">
        <v>184</v>
      </c>
      <c r="X27" s="590"/>
      <c r="Y27" s="590"/>
      <c r="Z27" s="590"/>
      <c r="AA27" s="590"/>
      <c r="AB27" s="590"/>
      <c r="AC27" s="591"/>
      <c r="AD27" s="11"/>
      <c r="AE27" s="16"/>
      <c r="AF27" s="111" t="s">
        <v>13</v>
      </c>
      <c r="AG27" s="589" t="s">
        <v>231</v>
      </c>
      <c r="AH27" s="590"/>
      <c r="AI27" s="590"/>
      <c r="AJ27" s="590"/>
      <c r="AK27" s="590"/>
      <c r="AL27" s="590"/>
      <c r="AM27" s="591"/>
      <c r="AN27" s="11"/>
      <c r="AO27" s="16"/>
      <c r="AP27" s="111" t="s">
        <v>13</v>
      </c>
      <c r="AQ27" s="589" t="s">
        <v>173</v>
      </c>
      <c r="AR27" s="590"/>
      <c r="AS27" s="590"/>
      <c r="AT27" s="590"/>
      <c r="AU27" s="590"/>
      <c r="AV27" s="590"/>
      <c r="AW27" s="591"/>
      <c r="AX27" s="11"/>
      <c r="AY27" s="16"/>
      <c r="AZ27" s="111" t="s">
        <v>13</v>
      </c>
      <c r="BA27" s="589" t="s">
        <v>224</v>
      </c>
      <c r="BB27" s="590"/>
      <c r="BC27" s="590"/>
      <c r="BD27" s="590"/>
      <c r="BE27" s="590"/>
      <c r="BF27" s="590"/>
      <c r="BG27" s="591"/>
      <c r="BH27" s="11"/>
      <c r="BI27" s="16"/>
      <c r="BJ27" s="111" t="s">
        <v>13</v>
      </c>
      <c r="BK27" s="589" t="s">
        <v>225</v>
      </c>
      <c r="BL27" s="590"/>
      <c r="BM27" s="590"/>
      <c r="BN27" s="590"/>
      <c r="BO27" s="590"/>
      <c r="BP27" s="590"/>
      <c r="BQ27" s="591"/>
      <c r="BR27" s="11"/>
      <c r="BS27" s="16"/>
      <c r="BT27" s="111" t="s">
        <v>13</v>
      </c>
      <c r="BU27" s="589" t="s">
        <v>189</v>
      </c>
      <c r="BV27" s="590"/>
      <c r="BW27" s="590"/>
      <c r="BX27" s="590"/>
      <c r="BY27" s="590"/>
      <c r="BZ27" s="590"/>
      <c r="CA27" s="591"/>
      <c r="CB27" s="11"/>
      <c r="CC27" s="16"/>
      <c r="CD27" s="111" t="s">
        <v>13</v>
      </c>
      <c r="CE27" s="589" t="s">
        <v>232</v>
      </c>
      <c r="CF27" s="590"/>
      <c r="CG27" s="590"/>
      <c r="CH27" s="590"/>
      <c r="CI27" s="590"/>
      <c r="CJ27" s="590"/>
      <c r="CK27" s="591"/>
      <c r="CL27" s="11"/>
      <c r="CM27" s="16"/>
      <c r="CN27" s="111" t="s">
        <v>13</v>
      </c>
      <c r="CO27" s="589" t="s">
        <v>178</v>
      </c>
      <c r="CP27" s="590"/>
      <c r="CQ27" s="590"/>
      <c r="CR27" s="590"/>
      <c r="CS27" s="590"/>
      <c r="CT27" s="590"/>
      <c r="CU27" s="591"/>
      <c r="CV27" s="11"/>
      <c r="CW27" s="16"/>
      <c r="CX27" s="111" t="s">
        <v>13</v>
      </c>
      <c r="CY27" s="589" t="s">
        <v>163</v>
      </c>
      <c r="CZ27" s="590"/>
      <c r="DA27" s="590"/>
      <c r="DB27" s="590"/>
      <c r="DC27" s="590"/>
      <c r="DD27" s="590"/>
      <c r="DE27" s="591"/>
      <c r="DF27" s="11"/>
      <c r="DG27" s="16"/>
      <c r="DH27" s="111" t="s">
        <v>13</v>
      </c>
      <c r="DI27" s="589" t="s">
        <v>214</v>
      </c>
      <c r="DJ27" s="590"/>
      <c r="DK27" s="590"/>
      <c r="DL27" s="590"/>
      <c r="DM27" s="590"/>
      <c r="DN27" s="590"/>
      <c r="DO27" s="591"/>
      <c r="DP27" s="11"/>
      <c r="DQ27" s="16"/>
      <c r="DR27" s="111" t="s">
        <v>13</v>
      </c>
      <c r="DS27" s="589" t="s">
        <v>216</v>
      </c>
      <c r="DT27" s="590"/>
      <c r="DU27" s="590"/>
      <c r="DV27" s="590"/>
      <c r="DW27" s="590"/>
      <c r="DX27" s="590"/>
      <c r="DY27" s="591"/>
      <c r="DZ27" s="11"/>
      <c r="EA27" s="16"/>
      <c r="EB27" s="111" t="s">
        <v>13</v>
      </c>
      <c r="EC27" s="589" t="s">
        <v>220</v>
      </c>
      <c r="ED27" s="590"/>
      <c r="EE27" s="590"/>
      <c r="EF27" s="590"/>
      <c r="EG27" s="590"/>
      <c r="EH27" s="590"/>
      <c r="EI27" s="591"/>
      <c r="EJ27" s="11"/>
      <c r="EK27" s="16"/>
      <c r="EL27" s="111" t="s">
        <v>13</v>
      </c>
      <c r="EM27" s="589" t="s">
        <v>216</v>
      </c>
      <c r="EN27" s="590"/>
      <c r="EO27" s="590"/>
      <c r="EP27" s="590"/>
      <c r="EQ27" s="590"/>
      <c r="ER27" s="590"/>
      <c r="ES27" s="591"/>
      <c r="ET27" s="11"/>
      <c r="EU27" s="16"/>
      <c r="EV27" s="111" t="s">
        <v>13</v>
      </c>
      <c r="EW27" s="589" t="s">
        <v>216</v>
      </c>
      <c r="EX27" s="590"/>
      <c r="EY27" s="590"/>
      <c r="EZ27" s="590"/>
      <c r="FA27" s="590"/>
      <c r="FB27" s="590"/>
      <c r="FC27" s="591"/>
      <c r="FD27" s="11"/>
      <c r="FE27" s="16"/>
      <c r="FF27" s="111" t="s">
        <v>13</v>
      </c>
      <c r="FG27" s="589" t="s">
        <v>338</v>
      </c>
      <c r="FH27" s="590"/>
      <c r="FI27" s="590"/>
      <c r="FJ27" s="590"/>
      <c r="FK27" s="590"/>
      <c r="FL27" s="590"/>
      <c r="FM27" s="591"/>
      <c r="FN27" s="11"/>
      <c r="FO27" s="16"/>
      <c r="FP27" s="111" t="s">
        <v>13</v>
      </c>
      <c r="FQ27" s="589"/>
      <c r="FR27" s="590"/>
      <c r="FS27" s="590"/>
      <c r="FT27" s="590"/>
      <c r="FU27" s="590"/>
      <c r="FV27" s="590"/>
      <c r="FW27" s="591"/>
      <c r="FX27" s="11"/>
      <c r="FY27" s="16"/>
      <c r="FZ27" s="111" t="s">
        <v>13</v>
      </c>
      <c r="GA27" s="589" t="s">
        <v>338</v>
      </c>
      <c r="GB27" s="590"/>
      <c r="GC27" s="590"/>
      <c r="GD27" s="590"/>
      <c r="GE27" s="590"/>
      <c r="GF27" s="590"/>
      <c r="GG27" s="591"/>
      <c r="GH27" s="11"/>
      <c r="GI27" s="16"/>
      <c r="GJ27" s="137"/>
      <c r="GT27" s="137"/>
      <c r="HD27" s="137"/>
      <c r="HN27" s="137"/>
      <c r="HX27" s="137"/>
      <c r="IH27" s="137"/>
    </row>
    <row xmlns:x14ac="http://schemas.microsoft.com/office/spreadsheetml/2009/9/ac" r="28" s="2" customFormat="true" ht="15.75" customHeight="true" x14ac:dyDescent="0.25">
      <c r="A28" s="405" t="str">
        <f ca="true">IF(ISBLANK('Data Summary'!A30),"",'Data Summary'!A30)</f>
        <v/>
      </c>
      <c r="B28" s="111"/>
      <c r="C28" s="64" t="s">
        <v>107</v>
      </c>
      <c r="D28" s="52" t="s">
        <v>146</v>
      </c>
      <c r="E28" s="52" t="s">
        <v>146</v>
      </c>
      <c r="F28" s="52" t="s">
        <v>146</v>
      </c>
      <c r="G28" s="52"/>
      <c r="H28" s="52" t="s">
        <v>146</v>
      </c>
      <c r="I28" s="100" t="s">
        <v>146</v>
      </c>
      <c r="J28" s="11"/>
      <c r="K28" s="16"/>
      <c r="L28" s="111"/>
      <c r="M28" s="64" t="s">
        <v>107</v>
      </c>
      <c r="N28" s="52" t="s">
        <v>146</v>
      </c>
      <c r="O28" s="52"/>
      <c r="P28" s="52"/>
      <c r="Q28" s="52"/>
      <c r="R28" s="52" t="s">
        <v>146</v>
      </c>
      <c r="S28" s="100"/>
      <c r="T28" s="11"/>
      <c r="U28" s="16"/>
      <c r="V28" s="111"/>
      <c r="W28" s="64" t="s">
        <v>107</v>
      </c>
      <c r="X28" s="52" t="s">
        <v>146</v>
      </c>
      <c r="Y28" s="52" t="s">
        <v>146</v>
      </c>
      <c r="Z28" s="52" t="s">
        <v>146</v>
      </c>
      <c r="AA28" s="52"/>
      <c r="AB28" s="52" t="s">
        <v>146</v>
      </c>
      <c r="AC28" s="100"/>
      <c r="AD28" s="11"/>
      <c r="AE28" s="16"/>
      <c r="AF28" s="111"/>
      <c r="AG28" s="64" t="s">
        <v>107</v>
      </c>
      <c r="AH28" s="52" t="s">
        <v>223</v>
      </c>
      <c r="AI28" s="52"/>
      <c r="AJ28" s="52"/>
      <c r="AK28" s="52"/>
      <c r="AL28" s="52" t="s">
        <v>223</v>
      </c>
      <c r="AM28" s="100" t="s">
        <v>146</v>
      </c>
      <c r="AN28" s="11"/>
      <c r="AO28" s="16"/>
      <c r="AP28" s="111"/>
      <c r="AQ28" s="64" t="s">
        <v>107</v>
      </c>
      <c r="AR28" s="52" t="s">
        <v>146</v>
      </c>
      <c r="AS28" s="52" t="s">
        <v>146</v>
      </c>
      <c r="AT28" s="52" t="s">
        <v>146</v>
      </c>
      <c r="AU28" s="52"/>
      <c r="AV28" s="52" t="s">
        <v>146</v>
      </c>
      <c r="AW28" s="100" t="s">
        <v>146</v>
      </c>
      <c r="AX28" s="11"/>
      <c r="AY28" s="16"/>
      <c r="AZ28" s="111"/>
      <c r="BA28" s="64" t="s">
        <v>107</v>
      </c>
      <c r="BB28" s="52"/>
      <c r="BC28" s="52"/>
      <c r="BD28" s="52"/>
      <c r="BE28" s="52"/>
      <c r="BF28" s="52"/>
      <c r="BG28" s="100" t="s">
        <v>223</v>
      </c>
      <c r="BH28" s="11"/>
      <c r="BI28" s="16"/>
      <c r="BJ28" s="111"/>
      <c r="BK28" s="64" t="s">
        <v>107</v>
      </c>
      <c r="BL28" s="52" t="s">
        <v>223</v>
      </c>
      <c r="BM28" s="52"/>
      <c r="BN28" s="52"/>
      <c r="BO28" s="52"/>
      <c r="BP28" s="52" t="s">
        <v>223</v>
      </c>
      <c r="BQ28" s="100" t="s">
        <v>223</v>
      </c>
      <c r="BR28" s="11"/>
      <c r="BS28" s="16"/>
      <c r="BT28" s="111"/>
      <c r="BU28" s="64" t="s">
        <v>107</v>
      </c>
      <c r="BV28" s="52"/>
      <c r="BW28" s="52"/>
      <c r="BX28" s="52"/>
      <c r="BY28" s="52"/>
      <c r="BZ28" s="52"/>
      <c r="CA28" s="100" t="s">
        <v>146</v>
      </c>
      <c r="CB28" s="11"/>
      <c r="CC28" s="16"/>
      <c r="CD28" s="111"/>
      <c r="CE28" s="64" t="s">
        <v>107</v>
      </c>
      <c r="CF28" s="52" t="s">
        <v>146</v>
      </c>
      <c r="CG28" s="52"/>
      <c r="CH28" s="52"/>
      <c r="CI28" s="52"/>
      <c r="CJ28" s="52" t="s">
        <v>146</v>
      </c>
      <c r="CK28" s="100" t="s">
        <v>223</v>
      </c>
      <c r="CL28" s="11"/>
      <c r="CM28" s="16"/>
      <c r="CN28" s="111"/>
      <c r="CO28" s="64" t="s">
        <v>107</v>
      </c>
      <c r="CP28" s="52" t="s">
        <v>146</v>
      </c>
      <c r="CQ28" s="52" t="s">
        <v>146</v>
      </c>
      <c r="CR28" s="52" t="s">
        <v>146</v>
      </c>
      <c r="CS28" s="52" t="s">
        <v>146</v>
      </c>
      <c r="CT28" s="52" t="s">
        <v>146</v>
      </c>
      <c r="CU28" s="100" t="s">
        <v>146</v>
      </c>
      <c r="CV28" s="11"/>
      <c r="CW28" s="16"/>
      <c r="CX28" s="111"/>
      <c r="CY28" s="64" t="s">
        <v>107</v>
      </c>
      <c r="CZ28" s="52"/>
      <c r="DA28" s="52"/>
      <c r="DB28" s="52"/>
      <c r="DC28" s="52"/>
      <c r="DD28" s="52"/>
      <c r="DE28" s="100"/>
      <c r="DF28" s="11"/>
      <c r="DG28" s="16"/>
      <c r="DH28" s="111"/>
      <c r="DI28" s="64" t="s">
        <v>107</v>
      </c>
      <c r="DJ28" s="52"/>
      <c r="DK28" s="52"/>
      <c r="DL28" s="52"/>
      <c r="DM28" s="52"/>
      <c r="DN28" s="52"/>
      <c r="DO28" s="100"/>
      <c r="DP28" s="11"/>
      <c r="DQ28" s="16"/>
      <c r="DR28" s="111"/>
      <c r="DS28" s="64" t="s">
        <v>107</v>
      </c>
      <c r="DT28" s="52"/>
      <c r="DU28" s="52"/>
      <c r="DV28" s="52"/>
      <c r="DW28" s="52"/>
      <c r="DX28" s="52"/>
      <c r="DY28" s="100"/>
      <c r="DZ28" s="11"/>
      <c r="EA28" s="16"/>
      <c r="EB28" s="111"/>
      <c r="EC28" s="64" t="s">
        <v>107</v>
      </c>
      <c r="ED28" s="52" t="s">
        <v>146</v>
      </c>
      <c r="EE28" s="52" t="s">
        <v>146</v>
      </c>
      <c r="EF28" s="52" t="s">
        <v>146</v>
      </c>
      <c r="EG28" s="52" t="s">
        <v>146</v>
      </c>
      <c r="EH28" s="52" t="s">
        <v>146</v>
      </c>
      <c r="EI28" s="100" t="s">
        <v>146</v>
      </c>
      <c r="EJ28" s="11"/>
      <c r="EK28" s="16"/>
      <c r="EL28" s="111"/>
      <c r="EM28" s="64" t="s">
        <v>107</v>
      </c>
      <c r="EN28" s="52"/>
      <c r="EO28" s="52"/>
      <c r="EP28" s="52"/>
      <c r="EQ28" s="52"/>
      <c r="ER28" s="52"/>
      <c r="ES28" s="100"/>
      <c r="ET28" s="11"/>
      <c r="EU28" s="16"/>
      <c r="EV28" s="111"/>
      <c r="EW28" s="64" t="s">
        <v>107</v>
      </c>
      <c r="EX28" s="52"/>
      <c r="EY28" s="52"/>
      <c r="EZ28" s="52"/>
      <c r="FA28" s="52"/>
      <c r="FB28" s="52"/>
      <c r="FC28" s="100"/>
      <c r="FD28" s="11"/>
      <c r="FE28" s="16"/>
      <c r="FF28" s="111"/>
      <c r="FG28" s="64" t="s">
        <v>107</v>
      </c>
      <c r="FH28" s="52"/>
      <c r="FI28" s="52"/>
      <c r="FJ28" s="52"/>
      <c r="FK28" s="52"/>
      <c r="FL28" s="52"/>
      <c r="FM28" s="100"/>
      <c r="FN28" s="11"/>
      <c r="FO28" s="16"/>
      <c r="FP28" s="111"/>
      <c r="FQ28" s="64" t="s">
        <v>107</v>
      </c>
      <c r="FR28" s="52" t="s">
        <v>146</v>
      </c>
      <c r="FS28" s="52" t="s">
        <v>146</v>
      </c>
      <c r="FT28" s="52" t="s">
        <v>146</v>
      </c>
      <c r="FU28" s="52"/>
      <c r="FV28" s="52"/>
      <c r="FW28" s="100"/>
      <c r="FX28" s="11"/>
      <c r="FY28" s="16"/>
      <c r="FZ28" s="111"/>
      <c r="GA28" s="64" t="s">
        <v>107</v>
      </c>
      <c r="GB28" s="52"/>
      <c r="GC28" s="52"/>
      <c r="GD28" s="52"/>
      <c r="GE28" s="52"/>
      <c r="GF28" s="52"/>
      <c r="GG28" s="100"/>
      <c r="GH28" s="11"/>
      <c r="GI28" s="16"/>
      <c r="GJ28" s="137"/>
      <c r="GT28" s="137"/>
      <c r="HD28" s="137"/>
      <c r="HN28" s="137"/>
      <c r="HX28" s="137"/>
      <c r="IH28" s="137"/>
    </row>
    <row xmlns:x14ac="http://schemas.microsoft.com/office/spreadsheetml/2009/9/ac" r="29" s="2" customFormat="true" ht="15" customHeight="true" x14ac:dyDescent="0.25">
      <c r="A29" s="405" t="str">
        <f ca="true">IF(ISBLANK('Data Summary'!A31),"",'Data Summary'!A31)</f>
        <v/>
      </c>
      <c r="B29" s="111"/>
      <c r="C29" s="64" t="s">
        <v>89</v>
      </c>
      <c r="D29" s="52"/>
      <c r="E29" s="52"/>
      <c r="F29" s="52"/>
      <c r="G29" s="52"/>
      <c r="H29" s="52"/>
      <c r="I29" s="100"/>
      <c r="J29" s="11"/>
      <c r="K29" s="16"/>
      <c r="L29" s="111"/>
      <c r="M29" s="64" t="s">
        <v>89</v>
      </c>
      <c r="N29" s="52"/>
      <c r="O29" s="52"/>
      <c r="P29" s="52"/>
      <c r="Q29" s="52"/>
      <c r="R29" s="52"/>
      <c r="S29" s="100"/>
      <c r="T29" s="11"/>
      <c r="U29" s="16"/>
      <c r="V29" s="111"/>
      <c r="W29" s="64" t="s">
        <v>89</v>
      </c>
      <c r="X29" s="52"/>
      <c r="Y29" s="52"/>
      <c r="Z29" s="52"/>
      <c r="AA29" s="52"/>
      <c r="AB29" s="52"/>
      <c r="AC29" s="100"/>
      <c r="AD29" s="11"/>
      <c r="AE29" s="16"/>
      <c r="AF29" s="111"/>
      <c r="AG29" s="64" t="s">
        <v>89</v>
      </c>
      <c r="AH29" s="52"/>
      <c r="AI29" s="52"/>
      <c r="AJ29" s="52"/>
      <c r="AK29" s="52"/>
      <c r="AL29" s="52"/>
      <c r="AM29" s="100"/>
      <c r="AN29" s="11"/>
      <c r="AO29" s="16"/>
      <c r="AP29" s="111"/>
      <c r="AQ29" s="64" t="s">
        <v>89</v>
      </c>
      <c r="AR29" s="52"/>
      <c r="AS29" s="52"/>
      <c r="AT29" s="52"/>
      <c r="AU29" s="52"/>
      <c r="AV29" s="52"/>
      <c r="AW29" s="100"/>
      <c r="AX29" s="11"/>
      <c r="AY29" s="16"/>
      <c r="AZ29" s="111"/>
      <c r="BA29" s="64" t="s">
        <v>89</v>
      </c>
      <c r="BB29" s="52"/>
      <c r="BC29" s="52"/>
      <c r="BD29" s="52"/>
      <c r="BE29" s="52"/>
      <c r="BF29" s="52"/>
      <c r="BG29" s="100"/>
      <c r="BH29" s="11"/>
      <c r="BI29" s="16"/>
      <c r="BJ29" s="111"/>
      <c r="BK29" s="64" t="s">
        <v>89</v>
      </c>
      <c r="BL29" s="52"/>
      <c r="BM29" s="52"/>
      <c r="BN29" s="52"/>
      <c r="BO29" s="52"/>
      <c r="BP29" s="52"/>
      <c r="BQ29" s="100"/>
      <c r="BR29" s="11"/>
      <c r="BS29" s="16"/>
      <c r="BT29" s="111"/>
      <c r="BU29" s="64" t="s">
        <v>89</v>
      </c>
      <c r="BV29" s="52"/>
      <c r="BW29" s="52"/>
      <c r="BX29" s="52"/>
      <c r="BY29" s="52"/>
      <c r="BZ29" s="52"/>
      <c r="CA29" s="100"/>
      <c r="CB29" s="11"/>
      <c r="CC29" s="16"/>
      <c r="CD29" s="111"/>
      <c r="CE29" s="64" t="s">
        <v>89</v>
      </c>
      <c r="CF29" s="52"/>
      <c r="CG29" s="52"/>
      <c r="CH29" s="52"/>
      <c r="CI29" s="52"/>
      <c r="CJ29" s="52"/>
      <c r="CK29" s="100"/>
      <c r="CL29" s="11"/>
      <c r="CM29" s="16"/>
      <c r="CN29" s="111"/>
      <c r="CO29" s="64" t="s">
        <v>89</v>
      </c>
      <c r="CP29" s="52"/>
      <c r="CQ29" s="52"/>
      <c r="CR29" s="52"/>
      <c r="CS29" s="52"/>
      <c r="CT29" s="52"/>
      <c r="CU29" s="100"/>
      <c r="CV29" s="11"/>
      <c r="CW29" s="16"/>
      <c r="CX29" s="111"/>
      <c r="CY29" s="64" t="s">
        <v>89</v>
      </c>
      <c r="CZ29" s="52"/>
      <c r="DA29" s="52"/>
      <c r="DB29" s="52"/>
      <c r="DC29" s="52"/>
      <c r="DD29" s="52"/>
      <c r="DE29" s="100"/>
      <c r="DF29" s="11"/>
      <c r="DG29" s="16"/>
      <c r="DH29" s="111"/>
      <c r="DI29" s="64" t="s">
        <v>89</v>
      </c>
      <c r="DJ29" s="52"/>
      <c r="DK29" s="52"/>
      <c r="DL29" s="52"/>
      <c r="DM29" s="52"/>
      <c r="DN29" s="52"/>
      <c r="DO29" s="100"/>
      <c r="DP29" s="11"/>
      <c r="DQ29" s="16"/>
      <c r="DR29" s="111"/>
      <c r="DS29" s="64" t="s">
        <v>89</v>
      </c>
      <c r="DT29" s="52"/>
      <c r="DU29" s="52"/>
      <c r="DV29" s="52"/>
      <c r="DW29" s="52"/>
      <c r="DX29" s="52"/>
      <c r="DY29" s="100"/>
      <c r="DZ29" s="11"/>
      <c r="EA29" s="16"/>
      <c r="EB29" s="111"/>
      <c r="EC29" s="64" t="s">
        <v>89</v>
      </c>
      <c r="ED29" s="52"/>
      <c r="EE29" s="52"/>
      <c r="EF29" s="52"/>
      <c r="EG29" s="52"/>
      <c r="EH29" s="52"/>
      <c r="EI29" s="100"/>
      <c r="EJ29" s="11"/>
      <c r="EK29" s="16"/>
      <c r="EL29" s="111"/>
      <c r="EM29" s="64" t="s">
        <v>89</v>
      </c>
      <c r="EN29" s="52"/>
      <c r="EO29" s="52"/>
      <c r="EP29" s="52"/>
      <c r="EQ29" s="52"/>
      <c r="ER29" s="52"/>
      <c r="ES29" s="100"/>
      <c r="ET29" s="11"/>
      <c r="EU29" s="16"/>
      <c r="EV29" s="111"/>
      <c r="EW29" s="64" t="s">
        <v>89</v>
      </c>
      <c r="EX29" s="52"/>
      <c r="EY29" s="52"/>
      <c r="EZ29" s="52"/>
      <c r="FA29" s="52"/>
      <c r="FB29" s="52"/>
      <c r="FC29" s="100"/>
      <c r="FD29" s="11"/>
      <c r="FE29" s="16"/>
      <c r="FF29" s="111"/>
      <c r="FG29" s="64" t="s">
        <v>89</v>
      </c>
      <c r="FH29" s="52"/>
      <c r="FI29" s="52"/>
      <c r="FJ29" s="52"/>
      <c r="FK29" s="52"/>
      <c r="FL29" s="52"/>
      <c r="FM29" s="100"/>
      <c r="FN29" s="11"/>
      <c r="FO29" s="16"/>
      <c r="FP29" s="111"/>
      <c r="FQ29" s="64" t="s">
        <v>89</v>
      </c>
      <c r="FR29" s="52"/>
      <c r="FS29" s="52"/>
      <c r="FT29" s="52"/>
      <c r="FU29" s="52"/>
      <c r="FV29" s="52"/>
      <c r="FW29" s="100"/>
      <c r="FX29" s="11"/>
      <c r="FY29" s="16"/>
      <c r="FZ29" s="111"/>
      <c r="GA29" s="64" t="s">
        <v>89</v>
      </c>
      <c r="GB29" s="52"/>
      <c r="GC29" s="52"/>
      <c r="GD29" s="52"/>
      <c r="GE29" s="52"/>
      <c r="GF29" s="52"/>
      <c r="GG29" s="100"/>
      <c r="GH29" s="11"/>
      <c r="GI29" s="16"/>
      <c r="GJ29" s="137"/>
      <c r="GT29" s="137"/>
      <c r="HD29" s="137"/>
      <c r="HN29" s="137"/>
      <c r="HX29" s="137"/>
      <c r="IH29" s="137"/>
    </row>
    <row xmlns:x14ac="http://schemas.microsoft.com/office/spreadsheetml/2009/9/ac" r="30" s="2" customFormat="true" ht="15" customHeight="true" x14ac:dyDescent="0.25">
      <c r="A30" s="405" t="str">
        <f ca="true">IF(ISBLANK('Data Summary'!A32),"",'Data Summary'!A32)</f>
        <v/>
      </c>
      <c r="B30" s="111"/>
      <c r="C30" s="64" t="s">
        <v>113</v>
      </c>
      <c r="D30" s="52"/>
      <c r="E30" s="52"/>
      <c r="F30" s="52"/>
      <c r="G30" s="52"/>
      <c r="H30" s="52"/>
      <c r="I30" s="100"/>
      <c r="J30" s="11"/>
      <c r="K30" s="16"/>
      <c r="L30" s="111"/>
      <c r="M30" s="64" t="s">
        <v>113</v>
      </c>
      <c r="N30" s="52"/>
      <c r="O30" s="52"/>
      <c r="P30" s="52"/>
      <c r="Q30" s="52"/>
      <c r="R30" s="52"/>
      <c r="S30" s="100"/>
      <c r="T30" s="11"/>
      <c r="U30" s="16"/>
      <c r="V30" s="111"/>
      <c r="W30" s="64" t="s">
        <v>113</v>
      </c>
      <c r="X30" s="52"/>
      <c r="Y30" s="52"/>
      <c r="Z30" s="52"/>
      <c r="AA30" s="52"/>
      <c r="AB30" s="52"/>
      <c r="AC30" s="100"/>
      <c r="AD30" s="11"/>
      <c r="AE30" s="16"/>
      <c r="AF30" s="111"/>
      <c r="AG30" s="64" t="s">
        <v>113</v>
      </c>
      <c r="AH30" s="52"/>
      <c r="AI30" s="52"/>
      <c r="AJ30" s="52"/>
      <c r="AK30" s="52"/>
      <c r="AL30" s="52"/>
      <c r="AM30" s="100"/>
      <c r="AN30" s="11"/>
      <c r="AO30" s="16"/>
      <c r="AP30" s="111"/>
      <c r="AQ30" s="64" t="s">
        <v>113</v>
      </c>
      <c r="AR30" s="52"/>
      <c r="AS30" s="52"/>
      <c r="AT30" s="52"/>
      <c r="AU30" s="52"/>
      <c r="AV30" s="52"/>
      <c r="AW30" s="100"/>
      <c r="AX30" s="11"/>
      <c r="AY30" s="16"/>
      <c r="AZ30" s="111"/>
      <c r="BA30" s="64" t="s">
        <v>113</v>
      </c>
      <c r="BB30" s="52"/>
      <c r="BC30" s="52"/>
      <c r="BD30" s="52"/>
      <c r="BE30" s="52"/>
      <c r="BF30" s="52"/>
      <c r="BG30" s="100"/>
      <c r="BH30" s="11"/>
      <c r="BI30" s="16"/>
      <c r="BJ30" s="111"/>
      <c r="BK30" s="64" t="s">
        <v>113</v>
      </c>
      <c r="BL30" s="52"/>
      <c r="BM30" s="52"/>
      <c r="BN30" s="52"/>
      <c r="BO30" s="52"/>
      <c r="BP30" s="52"/>
      <c r="BQ30" s="100"/>
      <c r="BR30" s="11"/>
      <c r="BS30" s="16"/>
      <c r="BT30" s="111"/>
      <c r="BU30" s="64" t="s">
        <v>113</v>
      </c>
      <c r="BV30" s="52"/>
      <c r="BW30" s="52"/>
      <c r="BX30" s="52"/>
      <c r="BY30" s="52"/>
      <c r="BZ30" s="52"/>
      <c r="CA30" s="100"/>
      <c r="CB30" s="11"/>
      <c r="CC30" s="16"/>
      <c r="CD30" s="111"/>
      <c r="CE30" s="64" t="s">
        <v>113</v>
      </c>
      <c r="CF30" s="52"/>
      <c r="CG30" s="52"/>
      <c r="CH30" s="52"/>
      <c r="CI30" s="52"/>
      <c r="CJ30" s="52"/>
      <c r="CK30" s="100"/>
      <c r="CL30" s="11"/>
      <c r="CM30" s="16"/>
      <c r="CN30" s="111"/>
      <c r="CO30" s="64" t="s">
        <v>113</v>
      </c>
      <c r="CP30" s="52"/>
      <c r="CQ30" s="52"/>
      <c r="CR30" s="52"/>
      <c r="CS30" s="52"/>
      <c r="CT30" s="52"/>
      <c r="CU30" s="100"/>
      <c r="CV30" s="11"/>
      <c r="CW30" s="16"/>
      <c r="CX30" s="111"/>
      <c r="CY30" s="64" t="s">
        <v>113</v>
      </c>
      <c r="CZ30" s="52"/>
      <c r="DA30" s="52"/>
      <c r="DB30" s="52"/>
      <c r="DC30" s="52"/>
      <c r="DD30" s="52"/>
      <c r="DE30" s="100"/>
      <c r="DF30" s="11"/>
      <c r="DG30" s="16"/>
      <c r="DH30" s="111"/>
      <c r="DI30" s="64" t="s">
        <v>113</v>
      </c>
      <c r="DJ30" s="52"/>
      <c r="DK30" s="52"/>
      <c r="DL30" s="52"/>
      <c r="DM30" s="52"/>
      <c r="DN30" s="52"/>
      <c r="DO30" s="100"/>
      <c r="DP30" s="11"/>
      <c r="DQ30" s="16"/>
      <c r="DR30" s="111"/>
      <c r="DS30" s="64" t="s">
        <v>113</v>
      </c>
      <c r="DT30" s="52"/>
      <c r="DU30" s="52"/>
      <c r="DV30" s="52"/>
      <c r="DW30" s="52"/>
      <c r="DX30" s="52"/>
      <c r="DY30" s="100"/>
      <c r="DZ30" s="11"/>
      <c r="EA30" s="16"/>
      <c r="EB30" s="111"/>
      <c r="EC30" s="64" t="s">
        <v>113</v>
      </c>
      <c r="ED30" s="52"/>
      <c r="EE30" s="52"/>
      <c r="EF30" s="52"/>
      <c r="EG30" s="52"/>
      <c r="EH30" s="52"/>
      <c r="EI30" s="100"/>
      <c r="EJ30" s="11"/>
      <c r="EK30" s="16"/>
      <c r="EL30" s="111"/>
      <c r="EM30" s="64" t="s">
        <v>113</v>
      </c>
      <c r="EN30" s="52"/>
      <c r="EO30" s="52"/>
      <c r="EP30" s="52"/>
      <c r="EQ30" s="52"/>
      <c r="ER30" s="52"/>
      <c r="ES30" s="100"/>
      <c r="ET30" s="11"/>
      <c r="EU30" s="16"/>
      <c r="EV30" s="111"/>
      <c r="EW30" s="64" t="s">
        <v>113</v>
      </c>
      <c r="EX30" s="52"/>
      <c r="EY30" s="52"/>
      <c r="EZ30" s="52"/>
      <c r="FA30" s="52"/>
      <c r="FB30" s="52"/>
      <c r="FC30" s="100"/>
      <c r="FD30" s="11"/>
      <c r="FE30" s="16"/>
      <c r="FF30" s="111"/>
      <c r="FG30" s="64" t="s">
        <v>113</v>
      </c>
      <c r="FH30" s="52"/>
      <c r="FI30" s="52"/>
      <c r="FJ30" s="52"/>
      <c r="FK30" s="52"/>
      <c r="FL30" s="52"/>
      <c r="FM30" s="100"/>
      <c r="FN30" s="11"/>
      <c r="FO30" s="16"/>
      <c r="FP30" s="111"/>
      <c r="FQ30" s="64" t="s">
        <v>113</v>
      </c>
      <c r="FR30" s="52"/>
      <c r="FS30" s="52"/>
      <c r="FT30" s="52"/>
      <c r="FU30" s="52"/>
      <c r="FV30" s="52"/>
      <c r="FW30" s="100"/>
      <c r="FX30" s="11"/>
      <c r="FY30" s="16"/>
      <c r="FZ30" s="111"/>
      <c r="GA30" s="64" t="s">
        <v>113</v>
      </c>
      <c r="GB30" s="52"/>
      <c r="GC30" s="52"/>
      <c r="GD30" s="52"/>
      <c r="GE30" s="52"/>
      <c r="GF30" s="52"/>
      <c r="GG30" s="100"/>
      <c r="GH30" s="11"/>
      <c r="GI30" s="16"/>
      <c r="GJ30" s="137"/>
      <c r="GT30" s="137"/>
      <c r="HD30" s="137"/>
      <c r="HN30" s="137"/>
      <c r="HX30" s="137"/>
      <c r="IH30" s="137"/>
    </row>
    <row xmlns:x14ac="http://schemas.microsoft.com/office/spreadsheetml/2009/9/ac" r="31" ht="16.5" customHeight="true" x14ac:dyDescent="0.25">
      <c r="A31" s="405" t="str">
        <f ca="true">IF(ISBLANK('Data Summary'!A33),"",'Data Summary'!A33)</f>
        <v/>
      </c>
      <c r="B31" s="111"/>
      <c r="C31" s="64" t="s">
        <v>114</v>
      </c>
      <c r="D31" s="52"/>
      <c r="E31" s="52"/>
      <c r="F31" s="52"/>
      <c r="G31" s="52"/>
      <c r="H31" s="52"/>
      <c r="I31" s="100"/>
      <c r="J31" s="11"/>
      <c r="K31" s="16"/>
      <c r="L31" s="111"/>
      <c r="M31" s="64" t="s">
        <v>114</v>
      </c>
      <c r="N31" s="52"/>
      <c r="O31" s="52"/>
      <c r="P31" s="52"/>
      <c r="Q31" s="52"/>
      <c r="R31" s="52"/>
      <c r="S31" s="100"/>
      <c r="T31" s="11"/>
      <c r="U31" s="16"/>
      <c r="V31" s="111"/>
      <c r="W31" s="64" t="s">
        <v>114</v>
      </c>
      <c r="X31" s="52"/>
      <c r="Y31" s="52"/>
      <c r="Z31" s="52"/>
      <c r="AA31" s="52"/>
      <c r="AB31" s="52"/>
      <c r="AC31" s="100"/>
      <c r="AD31" s="11"/>
      <c r="AE31" s="16"/>
      <c r="AF31" s="111"/>
      <c r="AG31" s="64" t="s">
        <v>114</v>
      </c>
      <c r="AH31" s="52"/>
      <c r="AI31" s="52"/>
      <c r="AJ31" s="52"/>
      <c r="AK31" s="52"/>
      <c r="AL31" s="52"/>
      <c r="AM31" s="100"/>
      <c r="AN31" s="11"/>
      <c r="AO31" s="16"/>
      <c r="AP31" s="111"/>
      <c r="AQ31" s="64" t="s">
        <v>114</v>
      </c>
      <c r="AR31" s="52"/>
      <c r="AS31" s="52"/>
      <c r="AT31" s="52"/>
      <c r="AU31" s="52"/>
      <c r="AV31" s="52"/>
      <c r="AW31" s="100"/>
      <c r="AX31" s="11"/>
      <c r="AY31" s="16"/>
      <c r="AZ31" s="111"/>
      <c r="BA31" s="64" t="s">
        <v>114</v>
      </c>
      <c r="BB31" s="52"/>
      <c r="BC31" s="52"/>
      <c r="BD31" s="52"/>
      <c r="BE31" s="52"/>
      <c r="BF31" s="52"/>
      <c r="BG31" s="100"/>
      <c r="BH31" s="11"/>
      <c r="BI31" s="16"/>
      <c r="BJ31" s="111"/>
      <c r="BK31" s="64" t="s">
        <v>114</v>
      </c>
      <c r="BL31" s="52"/>
      <c r="BM31" s="52"/>
      <c r="BN31" s="52"/>
      <c r="BO31" s="52"/>
      <c r="BP31" s="52"/>
      <c r="BQ31" s="100"/>
      <c r="BR31" s="11"/>
      <c r="BS31" s="16"/>
      <c r="BT31" s="111"/>
      <c r="BU31" s="64" t="s">
        <v>114</v>
      </c>
      <c r="BV31" s="52"/>
      <c r="BW31" s="52"/>
      <c r="BX31" s="52"/>
      <c r="BY31" s="52"/>
      <c r="BZ31" s="52"/>
      <c r="CA31" s="100"/>
      <c r="CB31" s="11"/>
      <c r="CC31" s="16"/>
      <c r="CD31" s="111"/>
      <c r="CE31" s="64" t="s">
        <v>114</v>
      </c>
      <c r="CF31" s="52"/>
      <c r="CG31" s="52"/>
      <c r="CH31" s="52"/>
      <c r="CI31" s="52"/>
      <c r="CJ31" s="52"/>
      <c r="CK31" s="100"/>
      <c r="CL31" s="11"/>
      <c r="CM31" s="16"/>
      <c r="CN31" s="111"/>
      <c r="CO31" s="64" t="s">
        <v>114</v>
      </c>
      <c r="CP31" s="52"/>
      <c r="CQ31" s="52"/>
      <c r="CR31" s="52"/>
      <c r="CS31" s="52"/>
      <c r="CT31" s="52"/>
      <c r="CU31" s="100"/>
      <c r="CV31" s="11"/>
      <c r="CW31" s="16"/>
      <c r="CX31" s="111"/>
      <c r="CY31" s="64" t="s">
        <v>114</v>
      </c>
      <c r="CZ31" s="52"/>
      <c r="DA31" s="52"/>
      <c r="DB31" s="52"/>
      <c r="DC31" s="52"/>
      <c r="DD31" s="52"/>
      <c r="DE31" s="100"/>
      <c r="DF31" s="11"/>
      <c r="DG31" s="16"/>
      <c r="DH31" s="111"/>
      <c r="DI31" s="64" t="s">
        <v>114</v>
      </c>
      <c r="DJ31" s="52"/>
      <c r="DK31" s="52"/>
      <c r="DL31" s="52"/>
      <c r="DM31" s="52"/>
      <c r="DN31" s="52"/>
      <c r="DO31" s="100"/>
      <c r="DP31" s="11"/>
      <c r="DQ31" s="16"/>
      <c r="DR31" s="111"/>
      <c r="DS31" s="64" t="s">
        <v>114</v>
      </c>
      <c r="DT31" s="52"/>
      <c r="DU31" s="52"/>
      <c r="DV31" s="52"/>
      <c r="DW31" s="52"/>
      <c r="DX31" s="52"/>
      <c r="DY31" s="100"/>
      <c r="DZ31" s="11"/>
      <c r="EA31" s="16"/>
      <c r="EB31" s="111"/>
      <c r="EC31" s="64" t="s">
        <v>114</v>
      </c>
      <c r="ED31" s="52"/>
      <c r="EE31" s="52"/>
      <c r="EF31" s="52"/>
      <c r="EG31" s="52"/>
      <c r="EH31" s="52"/>
      <c r="EI31" s="100"/>
      <c r="EJ31" s="11"/>
      <c r="EK31" s="16"/>
      <c r="EL31" s="111"/>
      <c r="EM31" s="64" t="s">
        <v>114</v>
      </c>
      <c r="EN31" s="52"/>
      <c r="EO31" s="52"/>
      <c r="EP31" s="52"/>
      <c r="EQ31" s="52"/>
      <c r="ER31" s="52"/>
      <c r="ES31" s="100"/>
      <c r="ET31" s="11"/>
      <c r="EU31" s="16"/>
      <c r="EV31" s="111"/>
      <c r="EW31" s="64" t="s">
        <v>114</v>
      </c>
      <c r="EX31" s="52"/>
      <c r="EY31" s="52"/>
      <c r="EZ31" s="52"/>
      <c r="FA31" s="52"/>
      <c r="FB31" s="52"/>
      <c r="FC31" s="100"/>
      <c r="FD31" s="11"/>
      <c r="FE31" s="16"/>
      <c r="FF31" s="111"/>
      <c r="FG31" s="64" t="s">
        <v>114</v>
      </c>
      <c r="FH31" s="52"/>
      <c r="FI31" s="52"/>
      <c r="FJ31" s="52"/>
      <c r="FK31" s="52"/>
      <c r="FL31" s="52"/>
      <c r="FM31" s="100"/>
      <c r="FN31" s="11"/>
      <c r="FO31" s="16"/>
      <c r="FP31" s="111"/>
      <c r="FQ31" s="64" t="s">
        <v>114</v>
      </c>
      <c r="FR31" s="52"/>
      <c r="FS31" s="52"/>
      <c r="FT31" s="52"/>
      <c r="FU31" s="52"/>
      <c r="FV31" s="52"/>
      <c r="FW31" s="100"/>
      <c r="FX31" s="11"/>
      <c r="FY31" s="16"/>
      <c r="FZ31" s="111"/>
      <c r="GA31" s="64" t="s">
        <v>114</v>
      </c>
      <c r="GB31" s="52"/>
      <c r="GC31" s="52"/>
      <c r="GD31" s="52"/>
      <c r="GE31" s="52"/>
      <c r="GF31" s="52"/>
      <c r="GG31" s="100"/>
      <c r="GH31" s="11"/>
      <c r="GI31" s="16"/>
    </row>
    <row xmlns:x14ac="http://schemas.microsoft.com/office/spreadsheetml/2009/9/ac" r="32" ht="16.5" customHeight="true" x14ac:dyDescent="0.25">
      <c r="A32" s="405" t="str">
        <f ca="true">IF(ISBLANK('Data Summary'!A34),"",'Data Summary'!A34)</f>
        <v/>
      </c>
      <c r="B32" s="111"/>
      <c r="C32" s="64" t="s">
        <v>90</v>
      </c>
      <c r="D32" s="52"/>
      <c r="E32" s="52"/>
      <c r="F32" s="52"/>
      <c r="G32" s="52"/>
      <c r="H32" s="52"/>
      <c r="I32" s="100"/>
      <c r="J32" s="11"/>
      <c r="K32" s="16"/>
      <c r="L32" s="111"/>
      <c r="M32" s="64" t="s">
        <v>90</v>
      </c>
      <c r="N32" s="52"/>
      <c r="O32" s="52"/>
      <c r="P32" s="52"/>
      <c r="Q32" s="52"/>
      <c r="R32" s="52"/>
      <c r="S32" s="100"/>
      <c r="T32" s="11"/>
      <c r="U32" s="16"/>
      <c r="V32" s="111"/>
      <c r="W32" s="64" t="s">
        <v>90</v>
      </c>
      <c r="X32" s="52"/>
      <c r="Y32" s="52"/>
      <c r="Z32" s="52"/>
      <c r="AA32" s="52"/>
      <c r="AB32" s="52"/>
      <c r="AC32" s="100"/>
      <c r="AD32" s="11"/>
      <c r="AE32" s="16"/>
      <c r="AF32" s="111"/>
      <c r="AG32" s="64" t="s">
        <v>90</v>
      </c>
      <c r="AH32" s="52"/>
      <c r="AI32" s="52"/>
      <c r="AJ32" s="52"/>
      <c r="AK32" s="52"/>
      <c r="AL32" s="52"/>
      <c r="AM32" s="100"/>
      <c r="AN32" s="11"/>
      <c r="AO32" s="16"/>
      <c r="AP32" s="111"/>
      <c r="AQ32" s="64" t="s">
        <v>90</v>
      </c>
      <c r="AR32" s="52"/>
      <c r="AS32" s="52"/>
      <c r="AT32" s="52"/>
      <c r="AU32" s="52"/>
      <c r="AV32" s="52"/>
      <c r="AW32" s="100"/>
      <c r="AX32" s="11"/>
      <c r="AY32" s="16"/>
      <c r="AZ32" s="111"/>
      <c r="BA32" s="64" t="s">
        <v>90</v>
      </c>
      <c r="BB32" s="52"/>
      <c r="BC32" s="52"/>
      <c r="BD32" s="52"/>
      <c r="BE32" s="52"/>
      <c r="BF32" s="52"/>
      <c r="BG32" s="100"/>
      <c r="BH32" s="11"/>
      <c r="BI32" s="16"/>
      <c r="BJ32" s="111"/>
      <c r="BK32" s="64" t="s">
        <v>90</v>
      </c>
      <c r="BL32" s="52"/>
      <c r="BM32" s="52"/>
      <c r="BN32" s="52"/>
      <c r="BO32" s="52"/>
      <c r="BP32" s="52"/>
      <c r="BQ32" s="100"/>
      <c r="BR32" s="11"/>
      <c r="BS32" s="16"/>
      <c r="BT32" s="111"/>
      <c r="BU32" s="64" t="s">
        <v>90</v>
      </c>
      <c r="BV32" s="52"/>
      <c r="BW32" s="52"/>
      <c r="BX32" s="52"/>
      <c r="BY32" s="52"/>
      <c r="BZ32" s="52"/>
      <c r="CA32" s="100"/>
      <c r="CB32" s="11"/>
      <c r="CC32" s="16"/>
      <c r="CD32" s="111"/>
      <c r="CE32" s="64" t="s">
        <v>90</v>
      </c>
      <c r="CF32" s="52"/>
      <c r="CG32" s="52"/>
      <c r="CH32" s="52"/>
      <c r="CI32" s="52"/>
      <c r="CJ32" s="52"/>
      <c r="CK32" s="100"/>
      <c r="CL32" s="11"/>
      <c r="CM32" s="16"/>
      <c r="CN32" s="111"/>
      <c r="CO32" s="64" t="s">
        <v>90</v>
      </c>
      <c r="CP32" s="52"/>
      <c r="CQ32" s="52"/>
      <c r="CR32" s="52"/>
      <c r="CS32" s="52"/>
      <c r="CT32" s="52"/>
      <c r="CU32" s="100"/>
      <c r="CV32" s="11"/>
      <c r="CW32" s="16"/>
      <c r="CX32" s="111"/>
      <c r="CY32" s="64" t="s">
        <v>90</v>
      </c>
      <c r="CZ32" s="52"/>
      <c r="DA32" s="52"/>
      <c r="DB32" s="52"/>
      <c r="DC32" s="52"/>
      <c r="DD32" s="52"/>
      <c r="DE32" s="100"/>
      <c r="DF32" s="11"/>
      <c r="DG32" s="16"/>
      <c r="DH32" s="111"/>
      <c r="DI32" s="64" t="s">
        <v>90</v>
      </c>
      <c r="DJ32" s="52" t="s">
        <v>146</v>
      </c>
      <c r="DK32" s="52"/>
      <c r="DL32" s="52"/>
      <c r="DM32" s="52"/>
      <c r="DN32" s="52" t="s">
        <v>146</v>
      </c>
      <c r="DO32" s="100" t="s">
        <v>146</v>
      </c>
      <c r="DP32" s="11"/>
      <c r="DQ32" s="16"/>
      <c r="DR32" s="111"/>
      <c r="DS32" s="64" t="s">
        <v>90</v>
      </c>
      <c r="DT32" s="52"/>
      <c r="DU32" s="52"/>
      <c r="DV32" s="52"/>
      <c r="DW32" s="52"/>
      <c r="DX32" s="52"/>
      <c r="DY32" s="100"/>
      <c r="DZ32" s="11"/>
      <c r="EA32" s="16"/>
      <c r="EB32" s="111"/>
      <c r="EC32" s="64" t="s">
        <v>90</v>
      </c>
      <c r="ED32" s="52"/>
      <c r="EE32" s="52"/>
      <c r="EF32" s="52"/>
      <c r="EG32" s="52"/>
      <c r="EH32" s="52"/>
      <c r="EI32" s="100"/>
      <c r="EJ32" s="11"/>
      <c r="EK32" s="16"/>
      <c r="EL32" s="111"/>
      <c r="EM32" s="64" t="s">
        <v>90</v>
      </c>
      <c r="EN32" s="52"/>
      <c r="EO32" s="52"/>
      <c r="EP32" s="52"/>
      <c r="EQ32" s="52"/>
      <c r="ER32" s="52"/>
      <c r="ES32" s="100"/>
      <c r="ET32" s="11"/>
      <c r="EU32" s="16"/>
      <c r="EV32" s="111"/>
      <c r="EW32" s="64" t="s">
        <v>90</v>
      </c>
      <c r="EX32" s="52"/>
      <c r="EY32" s="52"/>
      <c r="EZ32" s="52"/>
      <c r="FA32" s="52"/>
      <c r="FB32" s="52"/>
      <c r="FC32" s="100"/>
      <c r="FD32" s="11"/>
      <c r="FE32" s="16"/>
      <c r="FF32" s="111"/>
      <c r="FG32" s="64" t="s">
        <v>90</v>
      </c>
      <c r="FH32" s="52" t="s">
        <v>146</v>
      </c>
      <c r="FI32" s="52"/>
      <c r="FJ32" s="52"/>
      <c r="FK32" s="52"/>
      <c r="FL32" s="52" t="s">
        <v>146</v>
      </c>
      <c r="FM32" s="100"/>
      <c r="FN32" s="11"/>
      <c r="FO32" s="16"/>
      <c r="FP32" s="111"/>
      <c r="FQ32" s="64" t="s">
        <v>90</v>
      </c>
      <c r="FR32" s="52"/>
      <c r="FS32" s="52"/>
      <c r="FT32" s="52"/>
      <c r="FU32" s="52"/>
      <c r="FV32" s="52"/>
      <c r="FW32" s="100"/>
      <c r="FX32" s="11"/>
      <c r="FY32" s="16"/>
      <c r="FZ32" s="111"/>
      <c r="GA32" s="64" t="s">
        <v>90</v>
      </c>
      <c r="GB32" s="52" t="s">
        <v>146</v>
      </c>
      <c r="GC32" s="52"/>
      <c r="GD32" s="52"/>
      <c r="GE32" s="52"/>
      <c r="GF32" s="52" t="s">
        <v>146</v>
      </c>
      <c r="GG32" s="100"/>
      <c r="GH32" s="11"/>
      <c r="GI32" s="16"/>
    </row>
    <row xmlns:x14ac="http://schemas.microsoft.com/office/spreadsheetml/2009/9/ac" r="33" ht="16.5" customHeight="true" x14ac:dyDescent="0.25">
      <c r="A33" s="405" t="str">
        <f ca="true">IF(ISBLANK('Data Summary'!A35),"",'Data Summary'!A35)</f>
        <v/>
      </c>
      <c r="B33" s="130"/>
      <c r="C33" s="12" t="s">
        <v>24</v>
      </c>
      <c r="D33" s="71"/>
      <c r="E33" s="71"/>
      <c r="F33" s="71"/>
      <c r="G33" s="72"/>
      <c r="H33" s="73"/>
      <c r="I33" s="74"/>
      <c r="J33" s="11"/>
      <c r="K33" s="16"/>
      <c r="L33" s="130"/>
      <c r="M33" s="12" t="s">
        <v>24</v>
      </c>
      <c r="N33" s="71"/>
      <c r="O33" s="71"/>
      <c r="P33" s="71"/>
      <c r="Q33" s="72"/>
      <c r="R33" s="73"/>
      <c r="S33" s="74"/>
      <c r="T33" s="11"/>
      <c r="U33" s="16"/>
      <c r="V33" s="130"/>
      <c r="W33" s="12" t="s">
        <v>24</v>
      </c>
      <c r="X33" s="71"/>
      <c r="Y33" s="10"/>
      <c r="Z33" s="10"/>
      <c r="AA33" s="72"/>
      <c r="AB33" s="73"/>
      <c r="AC33" s="74"/>
      <c r="AD33" s="11"/>
      <c r="AE33" s="16"/>
      <c r="AF33" s="130"/>
      <c r="AG33" s="12" t="s">
        <v>24</v>
      </c>
      <c r="AH33" s="71"/>
      <c r="AI33" s="10"/>
      <c r="AJ33" s="10"/>
      <c r="AK33" s="72"/>
      <c r="AL33" s="73"/>
      <c r="AM33" s="74"/>
      <c r="AN33" s="11"/>
      <c r="AO33" s="16"/>
      <c r="AP33" s="130"/>
      <c r="AQ33" s="12" t="s">
        <v>24</v>
      </c>
      <c r="AR33" s="71"/>
      <c r="AS33" s="10"/>
      <c r="AT33" s="10"/>
      <c r="AU33" s="72"/>
      <c r="AV33" s="73"/>
      <c r="AW33" s="74"/>
      <c r="AX33" s="11"/>
      <c r="AY33" s="16"/>
      <c r="AZ33" s="130"/>
      <c r="BA33" s="12" t="s">
        <v>24</v>
      </c>
      <c r="BB33" s="71"/>
      <c r="BC33" s="10"/>
      <c r="BD33" s="10"/>
      <c r="BE33" s="72"/>
      <c r="BF33" s="73"/>
      <c r="BG33" s="74"/>
      <c r="BH33" s="11"/>
      <c r="BI33" s="16"/>
      <c r="BJ33" s="130"/>
      <c r="BK33" s="12" t="s">
        <v>24</v>
      </c>
      <c r="BL33" s="71"/>
      <c r="BM33" s="10"/>
      <c r="BN33" s="10"/>
      <c r="BO33" s="72"/>
      <c r="BP33" s="73"/>
      <c r="BQ33" s="74"/>
      <c r="BR33" s="11"/>
      <c r="BS33" s="16"/>
      <c r="BT33" s="130"/>
      <c r="BU33" s="12" t="s">
        <v>24</v>
      </c>
      <c r="BV33" s="71"/>
      <c r="BW33" s="10"/>
      <c r="BX33" s="10"/>
      <c r="BY33" s="72"/>
      <c r="BZ33" s="73">
        <v>9549</v>
      </c>
      <c r="CA33" s="74">
        <f>1860+820</f>
        <v>2680</v>
      </c>
      <c r="CB33" s="11"/>
      <c r="CC33" s="16"/>
      <c r="CD33" s="130"/>
      <c r="CE33" s="12" t="s">
        <v>24</v>
      </c>
      <c r="CF33" s="71"/>
      <c r="CG33" s="10"/>
      <c r="CH33" s="10"/>
      <c r="CI33" s="72"/>
      <c r="CJ33" s="73"/>
      <c r="CK33" s="74"/>
      <c r="CL33" s="11"/>
      <c r="CM33" s="16"/>
      <c r="CN33" s="130"/>
      <c r="CO33" s="12" t="s">
        <v>24</v>
      </c>
      <c r="CP33" s="71"/>
      <c r="CQ33" s="71"/>
      <c r="CR33" s="71"/>
      <c r="CS33" s="72">
        <v>3152</v>
      </c>
      <c r="CT33" s="73">
        <v>9827</v>
      </c>
      <c r="CU33" s="74">
        <f>1921+820</f>
        <v>2741</v>
      </c>
      <c r="CV33" s="11"/>
      <c r="CW33" s="16"/>
      <c r="CX33" s="130"/>
      <c r="CY33" s="12" t="s">
        <v>24</v>
      </c>
      <c r="CZ33" s="71"/>
      <c r="DA33" s="10"/>
      <c r="DB33" s="10"/>
      <c r="DC33" s="72"/>
      <c r="DD33" s="73"/>
      <c r="DE33" s="74"/>
      <c r="DF33" s="11"/>
      <c r="DG33" s="16"/>
      <c r="DH33" s="130"/>
      <c r="DI33" s="12" t="s">
        <v>24</v>
      </c>
      <c r="DJ33" s="71"/>
      <c r="DK33" s="10"/>
      <c r="DL33" s="10"/>
      <c r="DM33" s="72"/>
      <c r="DN33" s="73"/>
      <c r="DO33" s="74"/>
      <c r="DP33" s="11"/>
      <c r="DQ33" s="16"/>
      <c r="DR33" s="130"/>
      <c r="DS33" s="12" t="s">
        <v>24</v>
      </c>
      <c r="DT33" s="71"/>
      <c r="DU33" s="10"/>
      <c r="DV33" s="10"/>
      <c r="DW33" s="72"/>
      <c r="DX33" s="73"/>
      <c r="DY33" s="74"/>
      <c r="DZ33" s="11"/>
      <c r="EA33" s="16"/>
      <c r="EB33" s="130"/>
      <c r="EC33" s="12" t="s">
        <v>24</v>
      </c>
      <c r="ED33" s="225"/>
      <c r="EE33" s="225"/>
      <c r="EF33" s="225"/>
      <c r="EG33" s="226">
        <v>3453</v>
      </c>
      <c r="EH33" s="227">
        <v>10102</v>
      </c>
      <c r="EI33" s="74">
        <v>1440</v>
      </c>
      <c r="EJ33" s="11"/>
      <c r="EK33" s="16"/>
      <c r="EL33" s="130"/>
      <c r="EM33" s="12" t="s">
        <v>24</v>
      </c>
      <c r="EN33" s="71"/>
      <c r="EO33" s="10"/>
      <c r="EP33" s="10"/>
      <c r="EQ33" s="72"/>
      <c r="ER33" s="73"/>
      <c r="ES33" s="74"/>
      <c r="ET33" s="11"/>
      <c r="EU33" s="16"/>
      <c r="EV33" s="130"/>
      <c r="EW33" s="12" t="s">
        <v>24</v>
      </c>
      <c r="EX33" s="71"/>
      <c r="EY33" s="10"/>
      <c r="EZ33" s="10"/>
      <c r="FA33" s="72"/>
      <c r="FB33" s="73"/>
      <c r="FC33" s="74"/>
      <c r="FD33" s="11"/>
      <c r="FE33" s="16"/>
      <c r="FF33" s="130"/>
      <c r="FG33" s="12" t="s">
        <v>24</v>
      </c>
      <c r="FH33" s="71"/>
      <c r="FI33" s="10"/>
      <c r="FJ33" s="10"/>
      <c r="FK33" s="72"/>
      <c r="FL33" s="73"/>
      <c r="FM33" s="74"/>
      <c r="FN33" s="11"/>
      <c r="FO33" s="16"/>
      <c r="FP33" s="130"/>
      <c r="FQ33" s="12" t="s">
        <v>24</v>
      </c>
      <c r="FR33" s="71"/>
      <c r="FS33" s="10"/>
      <c r="FT33" s="10"/>
      <c r="FU33" s="72"/>
      <c r="FV33" s="73"/>
      <c r="FW33" s="74"/>
      <c r="FX33" s="11"/>
      <c r="FY33" s="16"/>
      <c r="FZ33" s="130"/>
      <c r="GA33" s="12" t="s">
        <v>24</v>
      </c>
      <c r="GB33" s="71"/>
      <c r="GC33" s="10"/>
      <c r="GD33" s="10"/>
      <c r="GE33" s="72"/>
      <c r="GF33" s="73"/>
      <c r="GG33" s="74"/>
      <c r="GH33" s="11"/>
      <c r="GI33" s="16"/>
    </row>
    <row xmlns:x14ac="http://schemas.microsoft.com/office/spreadsheetml/2009/9/ac" r="34" s="3" customFormat="true" ht="16.5" customHeight="true" thickBot="true" x14ac:dyDescent="0.3">
      <c r="A34" s="405" t="str">
        <f ca="true">IF(ISBLANK('Data Summary'!A36),"",'Data Summary'!A36)</f>
        <v/>
      </c>
      <c r="B34" s="131"/>
      <c r="C34" s="28" t="s">
        <v>21</v>
      </c>
      <c r="D34" s="76">
        <f>H34</f>
        <v>6950</v>
      </c>
      <c r="E34" s="76">
        <v>1497</v>
      </c>
      <c r="F34" s="76">
        <v>5453</v>
      </c>
      <c r="G34" s="76">
        <v>1239</v>
      </c>
      <c r="H34" s="76">
        <v>6950</v>
      </c>
      <c r="I34" s="77">
        <v>894</v>
      </c>
      <c r="J34" s="25"/>
      <c r="K34" s="18"/>
      <c r="L34" s="131"/>
      <c r="M34" s="28" t="s">
        <v>21</v>
      </c>
      <c r="N34" s="76"/>
      <c r="O34" s="76"/>
      <c r="P34" s="76"/>
      <c r="Q34" s="76"/>
      <c r="R34" s="76"/>
      <c r="S34" s="77"/>
      <c r="T34" s="25"/>
      <c r="U34" s="18"/>
      <c r="V34" s="131"/>
      <c r="W34" s="28" t="s">
        <v>21</v>
      </c>
      <c r="X34" s="76"/>
      <c r="Y34" s="81"/>
      <c r="Z34" s="81"/>
      <c r="AA34" s="82"/>
      <c r="AB34" s="81"/>
      <c r="AC34" s="83"/>
      <c r="AD34" s="25"/>
      <c r="AE34" s="18"/>
      <c r="AF34" s="131"/>
      <c r="AG34" s="28" t="s">
        <v>21</v>
      </c>
      <c r="AH34" s="76"/>
      <c r="AI34" s="81"/>
      <c r="AJ34" s="81"/>
      <c r="AK34" s="82"/>
      <c r="AL34" s="81"/>
      <c r="AM34" s="83"/>
      <c r="AN34" s="25"/>
      <c r="AO34" s="18"/>
      <c r="AP34" s="131"/>
      <c r="AQ34" s="28" t="s">
        <v>21</v>
      </c>
      <c r="AR34" s="76">
        <f>SUM(AV34:AW34)</f>
        <v>10644</v>
      </c>
      <c r="AS34" s="76">
        <f>1005+1261+523+375</f>
        <v>3164</v>
      </c>
      <c r="AT34" s="76">
        <f>184+6534+637+375</f>
        <v>7730</v>
      </c>
      <c r="AU34" s="76"/>
      <c r="AV34" s="76">
        <v>8984</v>
      </c>
      <c r="AW34" s="77">
        <f>1160+500</f>
        <v>1660</v>
      </c>
      <c r="AX34" s="25"/>
      <c r="AY34" s="18"/>
      <c r="AZ34" s="131"/>
      <c r="BA34" s="28" t="s">
        <v>21</v>
      </c>
      <c r="BB34" s="76"/>
      <c r="BC34" s="81"/>
      <c r="BD34" s="81"/>
      <c r="BE34" s="82"/>
      <c r="BF34" s="81"/>
      <c r="BG34" s="83"/>
      <c r="BH34" s="25"/>
      <c r="BI34" s="18"/>
      <c r="BJ34" s="131"/>
      <c r="BK34" s="28" t="s">
        <v>21</v>
      </c>
      <c r="BL34" s="76"/>
      <c r="BM34" s="81"/>
      <c r="BN34" s="81"/>
      <c r="BO34" s="82"/>
      <c r="BP34" s="81"/>
      <c r="BQ34" s="83"/>
      <c r="BR34" s="25"/>
      <c r="BS34" s="18"/>
      <c r="BT34" s="131"/>
      <c r="BU34" s="28" t="s">
        <v>21</v>
      </c>
      <c r="BV34" s="76"/>
      <c r="BW34" s="81"/>
      <c r="BX34" s="81"/>
      <c r="BY34" s="82"/>
      <c r="BZ34" s="81"/>
      <c r="CA34" s="83"/>
      <c r="CB34" s="25"/>
      <c r="CC34" s="18"/>
      <c r="CD34" s="131"/>
      <c r="CE34" s="28" t="s">
        <v>21</v>
      </c>
      <c r="CF34" s="76"/>
      <c r="CG34" s="81"/>
      <c r="CH34" s="81"/>
      <c r="CI34" s="82"/>
      <c r="CJ34" s="81"/>
      <c r="CK34" s="83"/>
      <c r="CL34" s="25"/>
      <c r="CM34" s="18"/>
      <c r="CN34" s="131"/>
      <c r="CO34" s="28" t="s">
        <v>21</v>
      </c>
      <c r="CP34" s="76">
        <f>SUM(CS34:CU34)</f>
        <v>12984</v>
      </c>
      <c r="CQ34" s="76">
        <v>1506</v>
      </c>
      <c r="CR34" s="76">
        <v>6619</v>
      </c>
      <c r="CS34" s="76">
        <v>3152</v>
      </c>
      <c r="CT34" s="76">
        <v>8325</v>
      </c>
      <c r="CU34" s="77">
        <f>1190+317</f>
        <v>1507</v>
      </c>
      <c r="CV34" s="25"/>
      <c r="CW34" s="18"/>
      <c r="CX34" s="131"/>
      <c r="CY34" s="28" t="s">
        <v>21</v>
      </c>
      <c r="CZ34" s="76"/>
      <c r="DA34" s="81"/>
      <c r="DB34" s="81"/>
      <c r="DC34" s="76"/>
      <c r="DD34" s="76"/>
      <c r="DE34" s="77"/>
      <c r="DF34" s="25"/>
      <c r="DG34" s="18"/>
      <c r="DH34" s="131"/>
      <c r="DI34" s="28" t="s">
        <v>21</v>
      </c>
      <c r="DJ34" s="76"/>
      <c r="DK34" s="81"/>
      <c r="DL34" s="81"/>
      <c r="DM34" s="76"/>
      <c r="DN34" s="76"/>
      <c r="DO34" s="77"/>
      <c r="DP34" s="25"/>
      <c r="DQ34" s="18"/>
      <c r="DR34" s="131"/>
      <c r="DS34" s="28" t="s">
        <v>21</v>
      </c>
      <c r="DT34" s="76"/>
      <c r="DU34" s="81"/>
      <c r="DV34" s="81"/>
      <c r="DW34" s="76"/>
      <c r="DX34" s="76"/>
      <c r="DY34" s="77"/>
      <c r="DZ34" s="25"/>
      <c r="EA34" s="18"/>
      <c r="EB34" s="131"/>
      <c r="EC34" s="28" t="s">
        <v>21</v>
      </c>
      <c r="ED34" s="76">
        <v>13272</v>
      </c>
      <c r="EE34" s="76">
        <v>1397</v>
      </c>
      <c r="EF34" s="76">
        <v>7084</v>
      </c>
      <c r="EG34" s="76">
        <v>3453</v>
      </c>
      <c r="EH34" s="76">
        <v>8481</v>
      </c>
      <c r="EI34" s="77">
        <v>1338</v>
      </c>
      <c r="EJ34" s="25"/>
      <c r="EK34" s="18"/>
      <c r="EL34" s="131"/>
      <c r="EM34" s="28" t="s">
        <v>21</v>
      </c>
      <c r="EN34" s="76"/>
      <c r="EO34" s="81"/>
      <c r="EP34" s="81"/>
      <c r="EQ34" s="76"/>
      <c r="ER34" s="76"/>
      <c r="ES34" s="77"/>
      <c r="ET34" s="25"/>
      <c r="EU34" s="18"/>
      <c r="EV34" s="131"/>
      <c r="EW34" s="28" t="s">
        <v>21</v>
      </c>
      <c r="EX34" s="76"/>
      <c r="EY34" s="81"/>
      <c r="EZ34" s="81"/>
      <c r="FA34" s="76"/>
      <c r="FB34" s="76"/>
      <c r="FC34" s="77"/>
      <c r="FD34" s="25"/>
      <c r="FE34" s="18"/>
      <c r="FF34" s="131"/>
      <c r="FG34" s="28" t="s">
        <v>21</v>
      </c>
      <c r="FH34" s="76"/>
      <c r="FI34" s="81"/>
      <c r="FJ34" s="81"/>
      <c r="FK34" s="76"/>
      <c r="FL34" s="76"/>
      <c r="FM34" s="77"/>
      <c r="FN34" s="25"/>
      <c r="FO34" s="18"/>
      <c r="FP34" s="131"/>
      <c r="FQ34" s="28" t="s">
        <v>21</v>
      </c>
      <c r="FR34" s="76"/>
      <c r="FS34" s="81"/>
      <c r="FT34" s="81"/>
      <c r="FU34" s="76"/>
      <c r="FV34" s="76"/>
      <c r="FW34" s="77"/>
      <c r="FX34" s="25"/>
      <c r="FY34" s="18"/>
      <c r="FZ34" s="131"/>
      <c r="GA34" s="28" t="s">
        <v>21</v>
      </c>
      <c r="GB34" s="76"/>
      <c r="GC34" s="81"/>
      <c r="GD34" s="81"/>
      <c r="GE34" s="76"/>
      <c r="GF34" s="76"/>
      <c r="GG34" s="77"/>
      <c r="GH34" s="25"/>
      <c r="GI34" s="18"/>
      <c r="GJ34" s="132"/>
      <c r="GT34" s="132"/>
      <c r="HD34" s="132"/>
      <c r="HN34" s="132"/>
      <c r="HX34" s="132"/>
      <c r="IH34" s="132"/>
    </row>
    <row xmlns:x14ac="http://schemas.microsoft.com/office/spreadsheetml/2009/9/ac" r="35" s="3" customFormat="true" x14ac:dyDescent="0.25">
      <c r="A35" s="405" t="str">
        <f ca="true">IF(ISBLANK('Data Summary'!A37),"",'Data Summary'!A37)</f>
        <v/>
      </c>
      <c r="B35" s="132"/>
      <c r="L35" s="132"/>
      <c r="V35" s="132"/>
      <c r="AF35" s="132"/>
      <c r="AP35" s="132"/>
      <c r="AZ35" s="132"/>
      <c r="BA35" s="132"/>
      <c r="BJ35" s="132"/>
      <c r="BT35" s="132"/>
      <c r="CD35" s="132"/>
      <c r="CN35" s="132"/>
      <c r="CX35" s="132"/>
      <c r="DH35" s="132"/>
      <c r="DR35" s="132"/>
      <c r="EB35" s="132"/>
      <c r="EL35" s="132"/>
      <c r="EV35" s="132"/>
      <c r="FF35" s="132"/>
      <c r="FP35" s="132"/>
      <c r="FZ35" s="132"/>
      <c r="GJ35" s="132"/>
      <c r="GT35" s="132"/>
      <c r="HD35" s="132"/>
      <c r="HN35" s="132"/>
      <c r="HX35" s="132"/>
      <c r="IH35" s="132"/>
    </row>
    <row xmlns:x14ac="http://schemas.microsoft.com/office/spreadsheetml/2009/9/ac" r="36" s="3" customFormat="true" x14ac:dyDescent="0.25">
      <c r="A36" s="405" t="str">
        <f ca="true">IF(ISBLANK('Data Summary'!A38),"",'Data Summary'!A38)</f>
        <v/>
      </c>
      <c r="B36" s="132"/>
      <c r="L36" s="132"/>
      <c r="V36" s="132"/>
      <c r="AF36" s="132"/>
      <c r="AP36" s="132"/>
      <c r="AZ36" s="132"/>
      <c r="BA36" s="132"/>
      <c r="BJ36" s="132"/>
      <c r="BT36" s="132"/>
      <c r="CD36" s="132"/>
      <c r="CN36" s="132"/>
      <c r="CX36" s="132"/>
      <c r="DH36" s="132"/>
      <c r="DR36" s="132"/>
      <c r="EB36" s="132"/>
      <c r="EL36" s="132"/>
      <c r="EV36" s="132"/>
      <c r="FF36" s="132"/>
      <c r="FP36" s="132"/>
      <c r="FZ36" s="132"/>
      <c r="GJ36" s="132"/>
      <c r="GT36" s="132"/>
      <c r="HD36" s="132"/>
      <c r="HN36" s="132"/>
      <c r="HX36" s="132"/>
      <c r="IH36" s="132"/>
    </row>
    <row xmlns:x14ac="http://schemas.microsoft.com/office/spreadsheetml/2009/9/ac" r="37" s="3" customFormat="true" x14ac:dyDescent="0.25">
      <c r="A37" s="405" t="str">
        <f ca="true">IF(ISBLANK('Data Summary'!A39),"",'Data Summary'!A39)</f>
        <v/>
      </c>
      <c r="B37" s="132"/>
      <c r="L37" s="132"/>
      <c r="V37" s="132"/>
      <c r="AF37" s="132"/>
      <c r="AP37" s="132"/>
      <c r="AZ37" s="132"/>
      <c r="BA37" s="132"/>
      <c r="BJ37" s="132"/>
      <c r="BT37" s="132"/>
      <c r="CD37" s="132"/>
      <c r="CN37" s="132"/>
      <c r="CX37" s="132"/>
      <c r="DH37" s="132"/>
      <c r="DR37" s="132"/>
      <c r="EB37" s="132"/>
      <c r="EL37" s="132"/>
      <c r="EV37" s="132"/>
      <c r="FF37" s="132"/>
      <c r="FP37" s="132"/>
      <c r="FZ37" s="132"/>
      <c r="GJ37" s="132"/>
      <c r="GT37" s="132"/>
      <c r="HD37" s="132"/>
      <c r="HN37" s="132"/>
      <c r="HX37" s="132"/>
      <c r="IH37" s="132"/>
    </row>
    <row xmlns:x14ac="http://schemas.microsoft.com/office/spreadsheetml/2009/9/ac" r="38" s="3" customFormat="true" x14ac:dyDescent="0.25">
      <c r="A38" s="405" t="str">
        <f ca="true">IF(ISBLANK('Data Summary'!A40),"",'Data Summary'!A40)</f>
        <v/>
      </c>
      <c r="B38" s="132"/>
      <c r="L38" s="132"/>
      <c r="V38" s="132"/>
      <c r="AF38" s="132"/>
      <c r="AP38" s="132"/>
      <c r="AZ38" s="132"/>
      <c r="BA38" s="132"/>
      <c r="BJ38" s="132"/>
      <c r="BT38" s="132"/>
      <c r="CD38" s="132"/>
      <c r="CN38" s="132"/>
      <c r="CX38" s="132"/>
      <c r="DH38" s="132"/>
      <c r="DR38" s="132"/>
      <c r="EB38" s="132"/>
      <c r="EL38" s="132"/>
      <c r="EV38" s="132"/>
      <c r="FF38" s="132"/>
      <c r="FP38" s="132"/>
      <c r="FZ38" s="132"/>
      <c r="GJ38" s="132"/>
      <c r="GT38" s="132"/>
      <c r="HD38" s="132"/>
      <c r="HN38" s="132"/>
      <c r="HX38" s="132"/>
      <c r="IH38" s="132"/>
    </row>
    <row xmlns:x14ac="http://schemas.microsoft.com/office/spreadsheetml/2009/9/ac" r="39" s="3" customFormat="true" x14ac:dyDescent="0.25">
      <c r="A39" s="405" t="str">
        <f ca="true">IF(ISBLANK('Data Summary'!A41),"",'Data Summary'!A41)</f>
        <v/>
      </c>
      <c r="B39" s="132"/>
      <c r="L39" s="132"/>
      <c r="V39" s="132"/>
      <c r="AF39" s="132"/>
      <c r="AP39" s="132"/>
      <c r="AZ39" s="132"/>
      <c r="BA39" s="132"/>
      <c r="BJ39" s="132"/>
      <c r="BT39" s="132"/>
      <c r="CD39" s="132"/>
      <c r="CN39" s="132"/>
      <c r="CX39" s="132"/>
      <c r="DH39" s="132"/>
      <c r="DR39" s="132"/>
      <c r="EB39" s="132"/>
      <c r="EL39" s="132"/>
      <c r="EV39" s="132"/>
      <c r="FF39" s="132"/>
      <c r="FP39" s="132"/>
      <c r="FZ39" s="132"/>
      <c r="GJ39" s="132"/>
      <c r="GT39" s="132"/>
      <c r="HD39" s="132"/>
      <c r="HN39" s="132"/>
      <c r="HX39" s="132"/>
      <c r="IH39" s="132"/>
    </row>
    <row xmlns:x14ac="http://schemas.microsoft.com/office/spreadsheetml/2009/9/ac" r="40" s="3" customFormat="true" x14ac:dyDescent="0.25">
      <c r="A40" s="405" t="str">
        <f ca="true">IF(ISBLANK('Data Summary'!A42),"",'Data Summary'!A42)</f>
        <v/>
      </c>
      <c r="B40" s="132"/>
      <c r="L40" s="132"/>
      <c r="V40" s="132"/>
      <c r="AF40" s="132"/>
      <c r="AP40" s="132"/>
      <c r="AZ40" s="132"/>
      <c r="BA40" s="132"/>
      <c r="BJ40" s="132"/>
      <c r="BT40" s="132"/>
      <c r="CD40" s="132"/>
      <c r="CN40" s="132"/>
      <c r="CX40" s="132"/>
      <c r="DH40" s="132"/>
      <c r="DR40" s="132"/>
      <c r="EB40" s="132"/>
      <c r="EL40" s="132"/>
      <c r="EV40" s="132"/>
      <c r="FF40" s="132"/>
      <c r="FP40" s="132"/>
      <c r="FZ40" s="132"/>
      <c r="GJ40" s="132"/>
      <c r="GT40" s="132"/>
      <c r="HD40" s="132"/>
      <c r="HN40" s="132"/>
      <c r="HX40" s="132"/>
      <c r="IH40" s="132"/>
    </row>
    <row xmlns:x14ac="http://schemas.microsoft.com/office/spreadsheetml/2009/9/ac" r="41" s="3" customFormat="true" x14ac:dyDescent="0.25">
      <c r="A41" s="405" t="str">
        <f ca="true">IF(ISBLANK('Data Summary'!A43),"",'Data Summary'!A43)</f>
        <v/>
      </c>
      <c r="B41" s="132"/>
      <c r="L41" s="132"/>
      <c r="V41" s="132"/>
      <c r="AF41" s="132"/>
      <c r="AP41" s="132"/>
      <c r="AZ41" s="132"/>
      <c r="BA41" s="132"/>
      <c r="BJ41" s="132"/>
      <c r="BT41" s="132"/>
      <c r="CD41" s="132"/>
      <c r="CN41" s="132"/>
      <c r="CX41" s="132"/>
      <c r="DH41" s="132"/>
      <c r="DR41" s="132"/>
      <c r="EB41" s="132"/>
      <c r="EL41" s="132"/>
      <c r="EV41" s="132"/>
      <c r="FF41" s="132"/>
      <c r="FP41" s="132"/>
      <c r="FZ41" s="132"/>
      <c r="GJ41" s="132"/>
      <c r="GT41" s="132"/>
      <c r="HD41" s="132"/>
      <c r="HN41" s="132"/>
      <c r="HX41" s="132"/>
      <c r="IH41" s="132"/>
    </row>
    <row xmlns:x14ac="http://schemas.microsoft.com/office/spreadsheetml/2009/9/ac" r="42" s="3" customFormat="true" x14ac:dyDescent="0.25">
      <c r="A42" s="405" t="str">
        <f ca="true">IF(ISBLANK('Data Summary'!A44),"",'Data Summary'!A44)</f>
        <v/>
      </c>
      <c r="B42" s="132"/>
      <c r="L42" s="132"/>
      <c r="V42" s="132"/>
      <c r="AF42" s="132"/>
      <c r="AP42" s="132"/>
      <c r="AZ42" s="132"/>
      <c r="BA42" s="132"/>
      <c r="BJ42" s="132"/>
      <c r="BT42" s="132"/>
      <c r="CD42" s="132"/>
      <c r="CN42" s="132"/>
      <c r="CX42" s="132"/>
      <c r="DH42" s="132"/>
      <c r="DR42" s="132"/>
      <c r="EB42" s="132"/>
      <c r="EL42" s="132"/>
      <c r="EV42" s="132"/>
      <c r="FF42" s="132"/>
      <c r="FP42" s="132"/>
      <c r="FZ42" s="132"/>
      <c r="GJ42" s="132"/>
      <c r="GT42" s="132"/>
      <c r="HD42" s="132"/>
      <c r="HN42" s="132"/>
      <c r="HX42" s="132"/>
      <c r="IH42" s="132"/>
    </row>
    <row xmlns:x14ac="http://schemas.microsoft.com/office/spreadsheetml/2009/9/ac" r="43" s="3" customFormat="true" x14ac:dyDescent="0.25">
      <c r="A43" s="405" t="str">
        <f ca="true">IF(ISBLANK('Data Summary'!A45),"",'Data Summary'!A45)</f>
        <v/>
      </c>
      <c r="B43" s="132"/>
      <c r="L43" s="132"/>
      <c r="V43" s="132"/>
      <c r="AF43" s="132"/>
      <c r="AP43" s="132"/>
      <c r="AZ43" s="132"/>
      <c r="BA43" s="132"/>
      <c r="BJ43" s="132"/>
      <c r="BT43" s="132"/>
      <c r="CD43" s="132"/>
      <c r="CN43" s="132"/>
      <c r="CX43" s="132"/>
      <c r="DH43" s="132"/>
      <c r="DR43" s="132"/>
      <c r="EB43" s="132"/>
      <c r="EL43" s="132"/>
      <c r="EV43" s="132"/>
      <c r="FF43" s="132"/>
      <c r="FP43" s="132"/>
      <c r="FZ43" s="132"/>
      <c r="GJ43" s="132"/>
      <c r="GT43" s="132"/>
      <c r="HD43" s="132"/>
      <c r="HN43" s="132"/>
      <c r="HX43" s="132"/>
      <c r="IH43" s="132"/>
    </row>
    <row xmlns:x14ac="http://schemas.microsoft.com/office/spreadsheetml/2009/9/ac" r="44" s="3" customFormat="true" x14ac:dyDescent="0.25">
      <c r="A44" s="405" t="str">
        <f ca="true">IF(ISBLANK('Data Summary'!A46),"",'Data Summary'!A46)</f>
        <v/>
      </c>
      <c r="B44" s="132"/>
      <c r="L44" s="132"/>
      <c r="V44" s="132"/>
      <c r="AF44" s="132"/>
      <c r="AP44" s="132"/>
      <c r="AZ44" s="132"/>
      <c r="BA44" s="132"/>
      <c r="BJ44" s="132"/>
      <c r="BT44" s="132"/>
      <c r="CD44" s="132"/>
      <c r="CN44" s="132"/>
      <c r="CX44" s="132"/>
      <c r="DH44" s="132"/>
      <c r="DR44" s="132"/>
      <c r="EB44" s="132"/>
      <c r="EL44" s="132"/>
      <c r="EV44" s="132"/>
      <c r="FF44" s="132"/>
      <c r="FP44" s="132"/>
      <c r="FZ44" s="132"/>
      <c r="GJ44" s="132"/>
      <c r="GT44" s="132"/>
      <c r="HD44" s="132"/>
      <c r="HN44" s="132"/>
      <c r="HX44" s="132"/>
      <c r="IH44" s="132"/>
    </row>
    <row xmlns:x14ac="http://schemas.microsoft.com/office/spreadsheetml/2009/9/ac" r="45" s="3" customFormat="true" x14ac:dyDescent="0.25">
      <c r="A45" s="405" t="str">
        <f ca="true">IF(ISBLANK('Data Summary'!A47),"",'Data Summary'!A47)</f>
        <v/>
      </c>
      <c r="B45" s="132"/>
      <c r="L45" s="132"/>
      <c r="V45" s="132"/>
      <c r="AF45" s="132"/>
      <c r="AP45" s="132"/>
      <c r="AZ45" s="132"/>
      <c r="BA45" s="132"/>
      <c r="BJ45" s="132"/>
      <c r="BT45" s="132"/>
      <c r="CD45" s="132"/>
      <c r="CN45" s="132"/>
      <c r="CX45" s="132"/>
      <c r="DH45" s="132"/>
      <c r="DR45" s="132"/>
      <c r="EB45" s="132"/>
      <c r="EL45" s="132"/>
      <c r="EV45" s="132"/>
      <c r="FF45" s="132"/>
      <c r="FP45" s="132"/>
      <c r="FZ45" s="132"/>
      <c r="GJ45" s="132"/>
      <c r="GT45" s="132"/>
      <c r="HD45" s="132"/>
      <c r="HN45" s="132"/>
      <c r="HX45" s="132"/>
      <c r="IH45" s="132"/>
    </row>
    <row xmlns:x14ac="http://schemas.microsoft.com/office/spreadsheetml/2009/9/ac" r="46" s="3" customFormat="true" x14ac:dyDescent="0.25">
      <c r="A46" s="405" t="str">
        <f ca="true">IF(ISBLANK('Data Summary'!A48),"",'Data Summary'!A48)</f>
        <v/>
      </c>
      <c r="B46" s="132"/>
      <c r="L46" s="132"/>
      <c r="V46" s="132"/>
      <c r="AF46" s="132"/>
      <c r="AP46" s="132"/>
      <c r="AZ46" s="132"/>
      <c r="BA46" s="132"/>
      <c r="BJ46" s="132"/>
      <c r="BT46" s="132"/>
      <c r="CD46" s="132"/>
      <c r="CN46" s="132"/>
      <c r="CX46" s="132"/>
      <c r="DH46" s="132"/>
      <c r="DR46" s="132"/>
      <c r="EB46" s="132"/>
      <c r="EL46" s="132"/>
      <c r="EV46" s="132"/>
      <c r="FF46" s="132"/>
      <c r="FP46" s="132"/>
      <c r="FZ46" s="132"/>
      <c r="GJ46" s="132"/>
      <c r="GT46" s="132"/>
      <c r="HD46" s="132"/>
      <c r="HN46" s="132"/>
      <c r="HX46" s="132"/>
      <c r="IH46" s="132"/>
    </row>
    <row xmlns:x14ac="http://schemas.microsoft.com/office/spreadsheetml/2009/9/ac" r="47" s="3" customFormat="true" x14ac:dyDescent="0.25">
      <c r="A47" s="405" t="str">
        <f ca="true">IF(ISBLANK('Data Summary'!A49),"",'Data Summary'!A49)</f>
        <v/>
      </c>
      <c r="B47" s="132"/>
      <c r="L47" s="132"/>
      <c r="V47" s="132"/>
      <c r="AF47" s="132"/>
      <c r="AP47" s="132"/>
      <c r="AZ47" s="132"/>
      <c r="BA47" s="132"/>
      <c r="BJ47" s="132"/>
      <c r="BT47" s="132"/>
      <c r="CD47" s="132"/>
      <c r="CN47" s="132"/>
      <c r="CX47" s="132"/>
      <c r="DH47" s="132"/>
      <c r="DR47" s="132"/>
      <c r="EB47" s="132"/>
      <c r="EL47" s="132"/>
      <c r="EV47" s="132"/>
      <c r="FF47" s="132"/>
      <c r="FP47" s="132"/>
      <c r="FZ47" s="132"/>
      <c r="GJ47" s="132"/>
      <c r="GT47" s="132"/>
      <c r="HD47" s="132"/>
      <c r="HN47" s="132"/>
      <c r="HX47" s="132"/>
      <c r="IH47" s="132"/>
    </row>
    <row xmlns:x14ac="http://schemas.microsoft.com/office/spreadsheetml/2009/9/ac" r="48" s="3" customFormat="true" x14ac:dyDescent="0.25">
      <c r="A48" s="405" t="str">
        <f ca="true">IF(ISBLANK('Data Summary'!A50),"",'Data Summary'!A50)</f>
        <v/>
      </c>
      <c r="B48" s="132"/>
      <c r="L48" s="132"/>
      <c r="V48" s="132"/>
      <c r="AF48" s="132"/>
      <c r="AP48" s="132"/>
      <c r="AZ48" s="132"/>
      <c r="BA48" s="132"/>
      <c r="BJ48" s="132"/>
      <c r="BT48" s="132"/>
      <c r="CD48" s="132"/>
      <c r="CN48" s="132"/>
      <c r="CX48" s="132"/>
      <c r="DH48" s="132"/>
      <c r="DR48" s="132"/>
      <c r="EB48" s="132"/>
      <c r="EL48" s="132"/>
      <c r="EV48" s="132"/>
      <c r="FF48" s="132"/>
      <c r="FP48" s="132"/>
      <c r="FZ48" s="132"/>
      <c r="GJ48" s="132"/>
      <c r="GT48" s="132"/>
      <c r="HD48" s="132"/>
      <c r="HN48" s="132"/>
      <c r="HX48" s="132"/>
      <c r="IH48" s="132"/>
    </row>
    <row xmlns:x14ac="http://schemas.microsoft.com/office/spreadsheetml/2009/9/ac" r="49" s="3" customFormat="true" x14ac:dyDescent="0.25">
      <c r="A49" s="405" t="str">
        <f ca="true">IF(ISBLANK('Data Summary'!A51),"",'Data Summary'!A51)</f>
        <v/>
      </c>
      <c r="B49" s="132"/>
      <c r="L49" s="132"/>
      <c r="V49" s="132"/>
      <c r="AF49" s="132"/>
      <c r="AP49" s="132"/>
      <c r="AZ49" s="132"/>
      <c r="BA49" s="132"/>
      <c r="BJ49" s="132"/>
      <c r="BT49" s="132"/>
      <c r="CD49" s="132"/>
      <c r="CN49" s="132"/>
      <c r="CX49" s="132"/>
      <c r="DH49" s="132"/>
      <c r="DR49" s="132"/>
      <c r="EB49" s="132"/>
      <c r="EL49" s="132"/>
      <c r="EV49" s="132"/>
      <c r="FF49" s="132"/>
      <c r="FP49" s="132"/>
      <c r="FZ49" s="132"/>
      <c r="GJ49" s="132"/>
      <c r="GT49" s="132"/>
      <c r="HD49" s="132"/>
      <c r="HN49" s="132"/>
      <c r="HX49" s="132"/>
      <c r="IH49" s="132"/>
    </row>
    <row xmlns:x14ac="http://schemas.microsoft.com/office/spreadsheetml/2009/9/ac" r="50" s="3" customFormat="true" x14ac:dyDescent="0.25">
      <c r="A50" s="405" t="str">
        <f ca="true">IF(ISBLANK('Data Summary'!A52),"",'Data Summary'!A52)</f>
        <v/>
      </c>
      <c r="B50" s="132"/>
      <c r="L50" s="132"/>
      <c r="V50" s="132"/>
      <c r="AF50" s="132"/>
      <c r="AP50" s="132"/>
      <c r="AZ50" s="132"/>
      <c r="BA50" s="132"/>
      <c r="BJ50" s="132"/>
      <c r="BT50" s="132"/>
      <c r="CD50" s="132"/>
      <c r="CN50" s="132"/>
      <c r="CX50" s="132"/>
      <c r="DH50" s="132"/>
      <c r="DR50" s="132"/>
      <c r="EB50" s="132"/>
      <c r="EL50" s="132"/>
      <c r="EV50" s="132"/>
      <c r="FF50" s="132"/>
      <c r="FP50" s="132"/>
      <c r="FZ50" s="132"/>
      <c r="GJ50" s="132"/>
      <c r="GT50" s="132"/>
      <c r="HD50" s="132"/>
      <c r="HN50" s="132"/>
      <c r="HX50" s="132"/>
      <c r="IH50" s="132"/>
    </row>
    <row xmlns:x14ac="http://schemas.microsoft.com/office/spreadsheetml/2009/9/ac" r="51" s="3" customFormat="true" x14ac:dyDescent="0.25">
      <c r="A51" s="405" t="str">
        <f ca="true">IF(ISBLANK('Data Summary'!A53),"",'Data Summary'!A53)</f>
        <v/>
      </c>
      <c r="B51" s="132"/>
      <c r="L51" s="132"/>
      <c r="V51" s="132"/>
      <c r="AF51" s="132"/>
      <c r="AP51" s="132"/>
      <c r="AZ51" s="132"/>
      <c r="BA51" s="132"/>
      <c r="BJ51" s="132"/>
      <c r="BT51" s="132"/>
      <c r="CD51" s="132"/>
      <c r="CN51" s="132"/>
      <c r="CX51" s="132"/>
      <c r="DH51" s="132"/>
      <c r="DR51" s="132"/>
      <c r="EB51" s="132"/>
      <c r="EL51" s="132"/>
      <c r="EV51" s="132"/>
      <c r="FF51" s="132"/>
      <c r="FP51" s="132"/>
      <c r="FZ51" s="132"/>
      <c r="GJ51" s="132"/>
      <c r="GT51" s="132"/>
      <c r="HD51" s="132"/>
      <c r="HN51" s="132"/>
      <c r="HX51" s="132"/>
      <c r="IH51" s="132"/>
    </row>
    <row xmlns:x14ac="http://schemas.microsoft.com/office/spreadsheetml/2009/9/ac" r="52" s="3" customFormat="true" x14ac:dyDescent="0.25">
      <c r="A52" s="405" t="str">
        <f ca="true">IF(ISBLANK('Data Summary'!A54),"",'Data Summary'!A54)</f>
        <v/>
      </c>
      <c r="B52" s="132"/>
      <c r="L52" s="132"/>
      <c r="V52" s="132"/>
      <c r="AF52" s="132"/>
      <c r="AP52" s="132"/>
      <c r="AZ52" s="132"/>
      <c r="BA52" s="132"/>
      <c r="BJ52" s="132"/>
      <c r="BT52" s="132"/>
      <c r="CD52" s="132"/>
      <c r="CN52" s="132"/>
      <c r="CX52" s="132"/>
      <c r="DH52" s="132"/>
      <c r="DR52" s="132"/>
      <c r="EB52" s="132"/>
      <c r="EL52" s="132"/>
      <c r="EV52" s="132"/>
      <c r="FF52" s="132"/>
      <c r="FP52" s="132"/>
      <c r="FZ52" s="132"/>
      <c r="GJ52" s="132"/>
      <c r="GT52" s="132"/>
      <c r="HD52" s="132"/>
      <c r="HN52" s="132"/>
      <c r="HX52" s="132"/>
      <c r="IH52" s="132"/>
    </row>
    <row xmlns:x14ac="http://schemas.microsoft.com/office/spreadsheetml/2009/9/ac" r="53" s="3" customFormat="true" x14ac:dyDescent="0.25">
      <c r="A53" s="405" t="str">
        <f ca="true">IF(ISBLANK('Data Summary'!A55),"",'Data Summary'!A55)</f>
        <v/>
      </c>
      <c r="B53" s="132"/>
      <c r="L53" s="132"/>
      <c r="V53" s="132"/>
      <c r="AF53" s="132"/>
      <c r="AP53" s="132"/>
      <c r="AZ53" s="132"/>
      <c r="BA53" s="132"/>
      <c r="BJ53" s="132"/>
      <c r="BT53" s="132"/>
      <c r="CD53" s="132"/>
      <c r="CN53" s="132"/>
      <c r="CX53" s="132"/>
      <c r="DH53" s="132"/>
      <c r="DR53" s="132"/>
      <c r="EB53" s="132"/>
      <c r="EL53" s="132"/>
      <c r="EV53" s="132"/>
      <c r="FF53" s="132"/>
      <c r="FP53" s="132"/>
      <c r="FZ53" s="132"/>
      <c r="GJ53" s="132"/>
      <c r="GT53" s="132"/>
      <c r="HD53" s="132"/>
      <c r="HN53" s="132"/>
      <c r="HX53" s="132"/>
      <c r="IH53" s="132"/>
    </row>
    <row xmlns:x14ac="http://schemas.microsoft.com/office/spreadsheetml/2009/9/ac" r="54" s="3" customFormat="true" x14ac:dyDescent="0.25">
      <c r="A54" s="405" t="str">
        <f ca="true">IF(ISBLANK('Data Summary'!A56),"",'Data Summary'!A56)</f>
        <v/>
      </c>
      <c r="B54" s="132"/>
      <c r="L54" s="132"/>
      <c r="V54" s="132"/>
      <c r="AF54" s="132"/>
      <c r="AP54" s="132"/>
      <c r="AZ54" s="132"/>
      <c r="BA54" s="132"/>
      <c r="BJ54" s="132"/>
      <c r="BT54" s="132"/>
      <c r="CD54" s="132"/>
      <c r="CN54" s="132"/>
      <c r="CX54" s="132"/>
      <c r="DH54" s="132"/>
      <c r="DR54" s="132"/>
      <c r="EB54" s="132"/>
      <c r="EL54" s="132"/>
      <c r="EV54" s="132"/>
      <c r="FF54" s="132"/>
      <c r="FP54" s="132"/>
      <c r="FZ54" s="132"/>
      <c r="GJ54" s="132"/>
      <c r="GT54" s="132"/>
      <c r="HD54" s="132"/>
      <c r="HN54" s="132"/>
      <c r="HX54" s="132"/>
      <c r="IH54" s="132"/>
    </row>
    <row xmlns:x14ac="http://schemas.microsoft.com/office/spreadsheetml/2009/9/ac" r="55" s="3" customFormat="true" x14ac:dyDescent="0.25">
      <c r="A55" s="405" t="str">
        <f ca="true">IF(ISBLANK('Data Summary'!A57),"",'Data Summary'!A57)</f>
        <v/>
      </c>
      <c r="B55" s="132"/>
      <c r="L55" s="132"/>
      <c r="V55" s="132"/>
      <c r="AF55" s="132"/>
      <c r="AP55" s="132"/>
      <c r="AZ55" s="132"/>
      <c r="BA55" s="132"/>
      <c r="BJ55" s="132"/>
      <c r="BT55" s="132"/>
      <c r="CD55" s="132"/>
      <c r="CN55" s="132"/>
      <c r="CX55" s="132"/>
      <c r="DH55" s="132"/>
      <c r="DR55" s="132"/>
      <c r="EB55" s="132"/>
      <c r="EL55" s="132"/>
      <c r="EV55" s="132"/>
      <c r="FF55" s="132"/>
      <c r="FP55" s="132"/>
      <c r="FZ55" s="132"/>
      <c r="GJ55" s="132"/>
      <c r="GT55" s="132"/>
      <c r="HD55" s="132"/>
      <c r="HN55" s="132"/>
      <c r="HX55" s="132"/>
      <c r="IH55" s="132"/>
    </row>
    <row xmlns:x14ac="http://schemas.microsoft.com/office/spreadsheetml/2009/9/ac" r="56" s="3" customFormat="true" x14ac:dyDescent="0.25">
      <c r="A56" s="405" t="str">
        <f ca="true">IF(ISBLANK('Data Summary'!A58),"",'Data Summary'!A58)</f>
        <v/>
      </c>
      <c r="B56" s="132"/>
      <c r="L56" s="132"/>
      <c r="V56" s="132"/>
      <c r="AF56" s="132"/>
      <c r="AP56" s="132"/>
      <c r="AZ56" s="132"/>
      <c r="BA56" s="132"/>
      <c r="BJ56" s="132"/>
      <c r="BT56" s="132"/>
      <c r="CD56" s="132"/>
      <c r="CN56" s="132"/>
      <c r="CX56" s="132"/>
      <c r="DH56" s="132"/>
      <c r="DR56" s="132"/>
      <c r="EB56" s="132"/>
      <c r="EL56" s="132"/>
      <c r="EV56" s="132"/>
      <c r="FF56" s="132"/>
      <c r="FP56" s="132"/>
      <c r="FZ56" s="132"/>
      <c r="GJ56" s="132"/>
      <c r="GT56" s="132"/>
      <c r="HD56" s="132"/>
      <c r="HN56" s="132"/>
      <c r="HX56" s="132"/>
      <c r="IH56" s="132"/>
    </row>
    <row xmlns:x14ac="http://schemas.microsoft.com/office/spreadsheetml/2009/9/ac" r="57" s="3" customFormat="true" x14ac:dyDescent="0.25">
      <c r="A57" s="405" t="str">
        <f ca="true">IF(ISBLANK('Data Summary'!A59),"",'Data Summary'!A59)</f>
        <v/>
      </c>
      <c r="B57" s="132"/>
      <c r="L57" s="132"/>
      <c r="V57" s="132"/>
      <c r="AF57" s="132"/>
      <c r="AP57" s="132"/>
      <c r="AZ57" s="132"/>
      <c r="BA57" s="132"/>
      <c r="BJ57" s="132"/>
      <c r="BT57" s="132"/>
      <c r="CD57" s="132"/>
      <c r="CN57" s="132"/>
      <c r="CX57" s="132"/>
      <c r="DH57" s="132"/>
      <c r="DR57" s="132"/>
      <c r="EB57" s="132"/>
      <c r="EL57" s="132"/>
      <c r="EV57" s="132"/>
      <c r="FF57" s="132"/>
      <c r="FP57" s="132"/>
      <c r="FZ57" s="132"/>
      <c r="GJ57" s="132"/>
      <c r="GT57" s="132"/>
      <c r="HD57" s="132"/>
      <c r="HN57" s="132"/>
      <c r="HX57" s="132"/>
      <c r="IH57" s="132"/>
    </row>
    <row xmlns:x14ac="http://schemas.microsoft.com/office/spreadsheetml/2009/9/ac" r="58" s="3" customFormat="true" x14ac:dyDescent="0.25">
      <c r="A58" s="405" t="str">
        <f ca="true">IF(ISBLANK('Data Summary'!A60),"",'Data Summary'!A60)</f>
        <v/>
      </c>
      <c r="B58" s="132"/>
      <c r="L58" s="132"/>
      <c r="V58" s="132"/>
      <c r="AF58" s="132"/>
      <c r="AP58" s="132"/>
      <c r="AZ58" s="132"/>
      <c r="BA58" s="132"/>
      <c r="BJ58" s="132"/>
      <c r="BT58" s="132"/>
      <c r="CD58" s="132"/>
      <c r="CN58" s="132"/>
      <c r="CX58" s="132"/>
      <c r="DH58" s="132"/>
      <c r="DR58" s="132"/>
      <c r="EB58" s="132"/>
      <c r="EL58" s="132"/>
      <c r="EV58" s="132"/>
      <c r="FF58" s="132"/>
      <c r="FP58" s="132"/>
      <c r="FZ58" s="132"/>
      <c r="GJ58" s="132"/>
      <c r="GT58" s="132"/>
      <c r="HD58" s="132"/>
      <c r="HN58" s="132"/>
      <c r="HX58" s="132"/>
      <c r="IH58" s="132"/>
    </row>
    <row xmlns:x14ac="http://schemas.microsoft.com/office/spreadsheetml/2009/9/ac" r="59" s="3" customFormat="true" x14ac:dyDescent="0.25">
      <c r="A59" s="405" t="str">
        <f ca="true">IF(ISBLANK('Data Summary'!A61),"",'Data Summary'!A61)</f>
        <v/>
      </c>
      <c r="B59" s="132"/>
      <c r="L59" s="132"/>
      <c r="V59" s="132"/>
      <c r="AF59" s="132"/>
      <c r="AP59" s="132"/>
      <c r="AZ59" s="132"/>
      <c r="BA59" s="132"/>
      <c r="BJ59" s="132"/>
      <c r="BT59" s="132"/>
      <c r="CD59" s="132"/>
      <c r="CN59" s="132"/>
      <c r="CX59" s="132"/>
      <c r="DH59" s="132"/>
      <c r="DR59" s="132"/>
      <c r="EB59" s="132"/>
      <c r="EL59" s="132"/>
      <c r="EV59" s="132"/>
      <c r="FF59" s="132"/>
      <c r="FP59" s="132"/>
      <c r="FZ59" s="132"/>
      <c r="GJ59" s="132"/>
      <c r="GT59" s="132"/>
      <c r="HD59" s="132"/>
      <c r="HN59" s="132"/>
      <c r="HX59" s="132"/>
      <c r="IH59" s="132"/>
    </row>
    <row xmlns:x14ac="http://schemas.microsoft.com/office/spreadsheetml/2009/9/ac" r="60" s="3" customFormat="true" x14ac:dyDescent="0.25">
      <c r="A60" s="405" t="str">
        <f ca="true">IF(ISBLANK('Data Summary'!A62),"",'Data Summary'!A62)</f>
        <v/>
      </c>
      <c r="B60" s="132"/>
      <c r="L60" s="132"/>
      <c r="V60" s="132"/>
      <c r="AF60" s="132"/>
      <c r="AP60" s="132"/>
      <c r="AZ60" s="132"/>
      <c r="BA60" s="132"/>
      <c r="BJ60" s="132"/>
      <c r="BT60" s="132"/>
      <c r="CD60" s="132"/>
      <c r="CN60" s="132"/>
      <c r="CX60" s="132"/>
      <c r="DH60" s="132"/>
      <c r="DR60" s="132"/>
      <c r="EB60" s="132"/>
      <c r="EL60" s="132"/>
      <c r="EV60" s="132"/>
      <c r="FF60" s="132"/>
      <c r="FP60" s="132"/>
      <c r="FZ60" s="132"/>
      <c r="GJ60" s="132"/>
      <c r="GT60" s="132"/>
      <c r="HD60" s="132"/>
      <c r="HN60" s="132"/>
      <c r="HX60" s="132"/>
      <c r="IH60" s="132"/>
    </row>
    <row xmlns:x14ac="http://schemas.microsoft.com/office/spreadsheetml/2009/9/ac" r="61" s="3" customFormat="true" x14ac:dyDescent="0.25">
      <c r="A61" s="405" t="str">
        <f ca="true">IF(ISBLANK('Data Summary'!A63),"",'Data Summary'!A63)</f>
        <v/>
      </c>
      <c r="B61" s="132"/>
      <c r="L61" s="132"/>
      <c r="V61" s="132"/>
      <c r="AF61" s="132"/>
      <c r="AP61" s="132"/>
      <c r="AZ61" s="132"/>
      <c r="BA61" s="132"/>
      <c r="BJ61" s="132"/>
      <c r="BT61" s="132"/>
      <c r="CD61" s="132"/>
      <c r="CN61" s="132"/>
      <c r="CX61" s="132"/>
      <c r="DH61" s="132"/>
      <c r="DR61" s="132"/>
      <c r="EB61" s="132"/>
      <c r="EL61" s="132"/>
      <c r="EV61" s="132"/>
      <c r="FF61" s="132"/>
      <c r="FP61" s="132"/>
      <c r="FZ61" s="132"/>
      <c r="GJ61" s="132"/>
      <c r="GT61" s="132"/>
      <c r="HD61" s="132"/>
      <c r="HN61" s="132"/>
      <c r="HX61" s="132"/>
      <c r="IH61" s="132"/>
    </row>
    <row xmlns:x14ac="http://schemas.microsoft.com/office/spreadsheetml/2009/9/ac" r="62" s="3" customFormat="true" x14ac:dyDescent="0.25">
      <c r="A62" s="405" t="str">
        <f ca="true">IF(ISBLANK('Data Summary'!A64),"",'Data Summary'!A64)</f>
        <v/>
      </c>
      <c r="B62" s="132"/>
      <c r="L62" s="132"/>
      <c r="V62" s="132"/>
      <c r="AF62" s="132"/>
      <c r="AP62" s="132"/>
      <c r="AZ62" s="132"/>
      <c r="BA62" s="132"/>
      <c r="BJ62" s="132"/>
      <c r="BT62" s="132"/>
      <c r="CD62" s="132"/>
      <c r="CN62" s="132"/>
      <c r="CX62" s="132"/>
      <c r="DH62" s="132"/>
      <c r="DR62" s="132"/>
      <c r="EB62" s="132"/>
      <c r="EL62" s="132"/>
      <c r="EV62" s="132"/>
      <c r="FF62" s="132"/>
      <c r="FP62" s="132"/>
      <c r="FZ62" s="132"/>
      <c r="GJ62" s="132"/>
      <c r="GT62" s="132"/>
      <c r="HD62" s="132"/>
      <c r="HN62" s="132"/>
      <c r="HX62" s="132"/>
      <c r="IH62" s="132"/>
    </row>
    <row xmlns:x14ac="http://schemas.microsoft.com/office/spreadsheetml/2009/9/ac" r="63" s="3" customFormat="true" x14ac:dyDescent="0.25">
      <c r="A63" s="405" t="str">
        <f ca="true">IF(ISBLANK('Data Summary'!A65),"",'Data Summary'!A65)</f>
        <v/>
      </c>
      <c r="B63" s="132"/>
      <c r="L63" s="132"/>
      <c r="V63" s="132"/>
      <c r="AF63" s="132"/>
      <c r="AP63" s="132"/>
      <c r="AZ63" s="132"/>
      <c r="BA63" s="132"/>
      <c r="BJ63" s="132"/>
      <c r="BT63" s="132"/>
      <c r="CD63" s="132"/>
      <c r="CN63" s="132"/>
      <c r="CX63" s="132"/>
      <c r="DH63" s="132"/>
      <c r="DR63" s="132"/>
      <c r="EB63" s="132"/>
      <c r="EL63" s="132"/>
      <c r="EV63" s="132"/>
      <c r="FF63" s="132"/>
      <c r="FP63" s="132"/>
      <c r="FZ63" s="132"/>
      <c r="GJ63" s="132"/>
      <c r="GT63" s="132"/>
      <c r="HD63" s="132"/>
      <c r="HN63" s="132"/>
      <c r="HX63" s="132"/>
      <c r="IH63" s="132"/>
    </row>
    <row xmlns:x14ac="http://schemas.microsoft.com/office/spreadsheetml/2009/9/ac" r="64" s="3" customFormat="true" x14ac:dyDescent="0.25">
      <c r="A64" s="405" t="str">
        <f ca="true">IF(ISBLANK('Data Summary'!A66),"",'Data Summary'!A66)</f>
        <v/>
      </c>
      <c r="B64" s="132"/>
      <c r="L64" s="132"/>
      <c r="V64" s="132"/>
      <c r="AF64" s="132"/>
      <c r="AP64" s="132"/>
      <c r="AZ64" s="132"/>
      <c r="BA64" s="132"/>
      <c r="BJ64" s="132"/>
      <c r="BT64" s="132"/>
      <c r="CD64" s="132"/>
      <c r="CN64" s="132"/>
      <c r="CX64" s="132"/>
      <c r="DH64" s="132"/>
      <c r="DR64" s="132"/>
      <c r="EB64" s="132"/>
      <c r="EL64" s="132"/>
      <c r="EV64" s="132"/>
      <c r="FF64" s="132"/>
      <c r="FP64" s="132"/>
      <c r="FZ64" s="132"/>
      <c r="GJ64" s="132"/>
      <c r="GT64" s="132"/>
      <c r="HD64" s="132"/>
      <c r="HN64" s="132"/>
      <c r="HX64" s="132"/>
      <c r="IH64" s="132"/>
    </row>
    <row xmlns:x14ac="http://schemas.microsoft.com/office/spreadsheetml/2009/9/ac" r="65" s="3" customFormat="true" x14ac:dyDescent="0.25">
      <c r="A65" s="405" t="str">
        <f ca="true">IF(ISBLANK('Data Summary'!A67),"",'Data Summary'!A67)</f>
        <v/>
      </c>
      <c r="B65" s="132"/>
      <c r="L65" s="132"/>
      <c r="V65" s="132"/>
      <c r="AF65" s="132"/>
      <c r="AP65" s="132"/>
      <c r="AZ65" s="132"/>
      <c r="BA65" s="132"/>
      <c r="BJ65" s="132"/>
      <c r="BT65" s="132"/>
      <c r="CD65" s="132"/>
      <c r="CN65" s="132"/>
      <c r="CX65" s="132"/>
      <c r="DH65" s="132"/>
      <c r="DR65" s="132"/>
      <c r="EB65" s="132"/>
      <c r="EL65" s="132"/>
      <c r="EV65" s="132"/>
      <c r="FF65" s="132"/>
      <c r="FP65" s="132"/>
      <c r="FZ65" s="132"/>
      <c r="GJ65" s="132"/>
      <c r="GT65" s="132"/>
      <c r="HD65" s="132"/>
      <c r="HN65" s="132"/>
      <c r="HX65" s="132"/>
      <c r="IH65" s="132"/>
    </row>
    <row xmlns:x14ac="http://schemas.microsoft.com/office/spreadsheetml/2009/9/ac" r="66" s="3" customFormat="true" x14ac:dyDescent="0.25">
      <c r="A66" s="405" t="str">
        <f ca="true">IF(ISBLANK('Data Summary'!A68),"",'Data Summary'!A68)</f>
        <v/>
      </c>
      <c r="B66" s="132"/>
      <c r="L66" s="132"/>
      <c r="V66" s="132"/>
      <c r="AF66" s="132"/>
      <c r="AP66" s="132"/>
      <c r="AZ66" s="132"/>
      <c r="BA66" s="132"/>
      <c r="BJ66" s="132"/>
      <c r="BT66" s="132"/>
      <c r="CD66" s="132"/>
      <c r="CN66" s="132"/>
      <c r="CX66" s="132"/>
      <c r="DH66" s="132"/>
      <c r="DR66" s="132"/>
      <c r="EB66" s="132"/>
      <c r="EL66" s="132"/>
      <c r="EV66" s="132"/>
      <c r="FF66" s="132"/>
      <c r="FP66" s="132"/>
      <c r="FZ66" s="132"/>
      <c r="GJ66" s="132"/>
      <c r="GT66" s="132"/>
      <c r="HD66" s="132"/>
      <c r="HN66" s="132"/>
      <c r="HX66" s="132"/>
      <c r="IH66" s="132"/>
    </row>
    <row xmlns:x14ac="http://schemas.microsoft.com/office/spreadsheetml/2009/9/ac" r="67" s="3" customFormat="true" x14ac:dyDescent="0.25">
      <c r="A67" s="405" t="str">
        <f ca="true">IF(ISBLANK('Data Summary'!A69),"",'Data Summary'!A69)</f>
        <v/>
      </c>
      <c r="B67" s="132"/>
      <c r="L67" s="132"/>
      <c r="V67" s="132"/>
      <c r="AF67" s="132"/>
      <c r="AP67" s="132"/>
      <c r="AZ67" s="132"/>
      <c r="BA67" s="132"/>
      <c r="BJ67" s="132"/>
      <c r="BT67" s="132"/>
      <c r="CD67" s="132"/>
      <c r="CN67" s="132"/>
      <c r="CX67" s="132"/>
      <c r="DH67" s="132"/>
      <c r="DR67" s="132"/>
      <c r="EB67" s="132"/>
      <c r="EL67" s="132"/>
      <c r="EV67" s="132"/>
      <c r="FF67" s="132"/>
      <c r="FP67" s="132"/>
      <c r="FZ67" s="132"/>
      <c r="GJ67" s="132"/>
      <c r="GT67" s="132"/>
      <c r="HD67" s="132"/>
      <c r="HN67" s="132"/>
      <c r="HX67" s="132"/>
      <c r="IH67" s="132"/>
    </row>
    <row xmlns:x14ac="http://schemas.microsoft.com/office/spreadsheetml/2009/9/ac" r="68" s="3" customFormat="true" x14ac:dyDescent="0.25">
      <c r="A68" s="405" t="str">
        <f ca="true">IF(ISBLANK('Data Summary'!A70),"",'Data Summary'!A70)</f>
        <v/>
      </c>
      <c r="B68" s="132"/>
      <c r="L68" s="132"/>
      <c r="V68" s="132"/>
      <c r="AF68" s="132"/>
      <c r="AP68" s="132"/>
      <c r="AZ68" s="132"/>
      <c r="BA68" s="132"/>
      <c r="BJ68" s="132"/>
      <c r="BT68" s="132"/>
      <c r="CD68" s="132"/>
      <c r="CN68" s="132"/>
      <c r="CX68" s="132"/>
      <c r="DH68" s="132"/>
      <c r="DR68" s="132"/>
      <c r="EB68" s="132"/>
      <c r="EL68" s="132"/>
      <c r="EV68" s="132"/>
      <c r="FF68" s="132"/>
      <c r="FP68" s="132"/>
      <c r="FZ68" s="132"/>
      <c r="GJ68" s="132"/>
      <c r="GT68" s="132"/>
      <c r="HD68" s="132"/>
      <c r="HN68" s="132"/>
      <c r="HX68" s="132"/>
      <c r="IH68" s="132"/>
    </row>
    <row xmlns:x14ac="http://schemas.microsoft.com/office/spreadsheetml/2009/9/ac" r="69" s="3" customFormat="true" x14ac:dyDescent="0.25">
      <c r="A69" s="405" t="str">
        <f ca="true">IF(ISBLANK('Data Summary'!A71),"",'Data Summary'!A71)</f>
        <v/>
      </c>
      <c r="B69" s="132"/>
      <c r="L69" s="132"/>
      <c r="V69" s="132"/>
      <c r="AF69" s="132"/>
      <c r="AP69" s="132"/>
      <c r="AZ69" s="132"/>
      <c r="BA69" s="132"/>
      <c r="BJ69" s="132"/>
      <c r="BT69" s="132"/>
      <c r="CD69" s="132"/>
      <c r="CN69" s="132"/>
      <c r="CX69" s="132"/>
      <c r="DH69" s="132"/>
      <c r="DR69" s="132"/>
      <c r="EB69" s="132"/>
      <c r="EL69" s="132"/>
      <c r="EV69" s="132"/>
      <c r="FF69" s="132"/>
      <c r="FP69" s="132"/>
      <c r="FZ69" s="132"/>
      <c r="GJ69" s="132"/>
      <c r="GT69" s="132"/>
      <c r="HD69" s="132"/>
      <c r="HN69" s="132"/>
      <c r="HX69" s="132"/>
      <c r="IH69" s="132"/>
    </row>
    <row xmlns:x14ac="http://schemas.microsoft.com/office/spreadsheetml/2009/9/ac" r="70" s="3" customFormat="true" x14ac:dyDescent="0.25">
      <c r="A70" s="405" t="str">
        <f ca="true">IF(ISBLANK('Data Summary'!A72),"",'Data Summary'!A72)</f>
        <v/>
      </c>
      <c r="B70" s="132"/>
      <c r="L70" s="132"/>
      <c r="V70" s="132"/>
      <c r="AF70" s="132"/>
      <c r="AP70" s="132"/>
      <c r="AZ70" s="132"/>
      <c r="BA70" s="132"/>
      <c r="BJ70" s="132"/>
      <c r="BT70" s="132"/>
      <c r="CD70" s="132"/>
      <c r="CN70" s="132"/>
      <c r="CX70" s="132"/>
      <c r="DH70" s="132"/>
      <c r="DR70" s="132"/>
      <c r="EB70" s="132"/>
      <c r="EL70" s="132"/>
      <c r="EV70" s="132"/>
      <c r="FF70" s="132"/>
      <c r="FP70" s="132"/>
      <c r="FZ70" s="132"/>
      <c r="GJ70" s="132"/>
      <c r="GT70" s="132"/>
      <c r="HD70" s="132"/>
      <c r="HN70" s="132"/>
      <c r="HX70" s="132"/>
      <c r="IH70" s="132"/>
    </row>
    <row xmlns:x14ac="http://schemas.microsoft.com/office/spreadsheetml/2009/9/ac" r="71" s="3" customFormat="true" x14ac:dyDescent="0.25">
      <c r="A71" s="405" t="str">
        <f ca="true">IF(ISBLANK('Data Summary'!A73),"",'Data Summary'!A73)</f>
        <v/>
      </c>
      <c r="B71" s="132"/>
      <c r="L71" s="132"/>
      <c r="V71" s="132"/>
      <c r="AF71" s="132"/>
      <c r="AP71" s="132"/>
      <c r="AZ71" s="132"/>
      <c r="BA71" s="132"/>
      <c r="BJ71" s="132"/>
      <c r="BT71" s="132"/>
      <c r="CD71" s="132"/>
      <c r="CN71" s="132"/>
      <c r="CX71" s="132"/>
      <c r="DH71" s="132"/>
      <c r="DR71" s="132"/>
      <c r="EB71" s="132"/>
      <c r="EL71" s="132"/>
      <c r="EV71" s="132"/>
      <c r="FF71" s="132"/>
      <c r="FP71" s="132"/>
      <c r="FZ71" s="132"/>
      <c r="GJ71" s="132"/>
      <c r="GT71" s="132"/>
      <c r="HD71" s="132"/>
      <c r="HN71" s="132"/>
      <c r="HX71" s="132"/>
      <c r="IH71" s="132"/>
    </row>
    <row xmlns:x14ac="http://schemas.microsoft.com/office/spreadsheetml/2009/9/ac" r="72" s="3" customFormat="true" x14ac:dyDescent="0.25">
      <c r="A72" s="405" t="str">
        <f ca="true">IF(ISBLANK('Data Summary'!A74),"",'Data Summary'!A74)</f>
        <v/>
      </c>
      <c r="B72" s="132"/>
      <c r="L72" s="132"/>
      <c r="V72" s="132"/>
      <c r="AF72" s="132"/>
      <c r="AP72" s="132"/>
      <c r="AZ72" s="132"/>
      <c r="BA72" s="132"/>
      <c r="BJ72" s="132"/>
      <c r="BT72" s="132"/>
      <c r="CD72" s="132"/>
      <c r="CN72" s="132"/>
      <c r="CX72" s="132"/>
      <c r="DH72" s="132"/>
      <c r="DR72" s="132"/>
      <c r="EB72" s="132"/>
      <c r="EL72" s="132"/>
      <c r="EV72" s="132"/>
      <c r="FF72" s="132"/>
      <c r="FP72" s="132"/>
      <c r="FZ72" s="132"/>
      <c r="GJ72" s="132"/>
      <c r="GT72" s="132"/>
      <c r="HD72" s="132"/>
      <c r="HN72" s="132"/>
      <c r="HX72" s="132"/>
      <c r="IH72" s="132"/>
    </row>
    <row xmlns:x14ac="http://schemas.microsoft.com/office/spreadsheetml/2009/9/ac" r="73" s="3" customFormat="true" x14ac:dyDescent="0.25">
      <c r="A73" s="405" t="str">
        <f ca="true">IF(ISBLANK('Data Summary'!A75),"",'Data Summary'!A75)</f>
        <v/>
      </c>
      <c r="B73" s="132"/>
      <c r="L73" s="132"/>
      <c r="V73" s="132"/>
      <c r="AF73" s="132"/>
      <c r="AP73" s="132"/>
      <c r="AZ73" s="132"/>
      <c r="BA73" s="132"/>
      <c r="BJ73" s="132"/>
      <c r="BT73" s="132"/>
      <c r="CD73" s="132"/>
      <c r="CN73" s="132"/>
      <c r="CX73" s="132"/>
      <c r="DH73" s="132"/>
      <c r="DR73" s="132"/>
      <c r="EB73" s="132"/>
      <c r="EL73" s="132"/>
      <c r="EV73" s="132"/>
      <c r="FF73" s="132"/>
      <c r="FP73" s="132"/>
      <c r="FZ73" s="132"/>
      <c r="GJ73" s="132"/>
      <c r="GT73" s="132"/>
      <c r="HD73" s="132"/>
      <c r="HN73" s="132"/>
      <c r="HX73" s="132"/>
      <c r="IH73" s="132"/>
    </row>
    <row xmlns:x14ac="http://schemas.microsoft.com/office/spreadsheetml/2009/9/ac" r="74" s="3" customFormat="true" x14ac:dyDescent="0.25">
      <c r="A74" s="405" t="str">
        <f ca="true">IF(ISBLANK('Data Summary'!A76),"",'Data Summary'!A76)</f>
        <v/>
      </c>
      <c r="B74" s="132"/>
      <c r="L74" s="132"/>
      <c r="V74" s="132"/>
      <c r="AF74" s="132"/>
      <c r="AP74" s="132"/>
      <c r="AZ74" s="132"/>
      <c r="BA74" s="132"/>
      <c r="BJ74" s="132"/>
      <c r="BT74" s="132"/>
      <c r="CD74" s="132"/>
      <c r="CN74" s="132"/>
      <c r="CX74" s="132"/>
      <c r="DH74" s="132"/>
      <c r="DR74" s="132"/>
      <c r="EB74" s="132"/>
      <c r="EL74" s="132"/>
      <c r="EV74" s="132"/>
      <c r="FF74" s="132"/>
      <c r="FP74" s="132"/>
      <c r="FZ74" s="132"/>
      <c r="GJ74" s="132"/>
      <c r="GT74" s="132"/>
      <c r="HD74" s="132"/>
      <c r="HN74" s="132"/>
      <c r="HX74" s="132"/>
      <c r="IH74" s="132"/>
    </row>
    <row xmlns:x14ac="http://schemas.microsoft.com/office/spreadsheetml/2009/9/ac" r="75" s="3" customFormat="true" x14ac:dyDescent="0.25">
      <c r="A75" s="405" t="str">
        <f ca="true">IF(ISBLANK('Data Summary'!A77),"",'Data Summary'!A77)</f>
        <v/>
      </c>
      <c r="B75" s="132"/>
      <c r="L75" s="132"/>
      <c r="V75" s="132"/>
      <c r="AF75" s="132"/>
      <c r="AP75" s="132"/>
      <c r="AZ75" s="132"/>
      <c r="BA75" s="132"/>
      <c r="BJ75" s="132"/>
      <c r="BT75" s="132"/>
      <c r="CD75" s="132"/>
      <c r="CN75" s="132"/>
      <c r="CX75" s="132"/>
      <c r="DH75" s="132"/>
      <c r="DR75" s="132"/>
      <c r="EB75" s="132"/>
      <c r="EL75" s="132"/>
      <c r="EV75" s="132"/>
      <c r="FF75" s="132"/>
      <c r="FP75" s="132"/>
      <c r="FZ75" s="132"/>
      <c r="GJ75" s="132"/>
      <c r="GT75" s="132"/>
      <c r="HD75" s="132"/>
      <c r="HN75" s="132"/>
      <c r="HX75" s="132"/>
      <c r="IH75" s="132"/>
    </row>
    <row xmlns:x14ac="http://schemas.microsoft.com/office/spreadsheetml/2009/9/ac" r="76" s="3" customFormat="true" x14ac:dyDescent="0.25">
      <c r="A76" s="405" t="str">
        <f ca="true">IF(ISBLANK('Data Summary'!A78),"",'Data Summary'!A78)</f>
        <v/>
      </c>
      <c r="B76" s="132"/>
      <c r="L76" s="132"/>
      <c r="V76" s="132"/>
      <c r="AF76" s="132"/>
      <c r="AP76" s="132"/>
      <c r="AZ76" s="132"/>
      <c r="BA76" s="132"/>
      <c r="BJ76" s="132"/>
      <c r="BT76" s="132"/>
      <c r="CD76" s="132"/>
      <c r="CN76" s="132"/>
      <c r="CX76" s="132"/>
      <c r="DH76" s="132"/>
      <c r="DR76" s="132"/>
      <c r="EB76" s="132"/>
      <c r="EL76" s="132"/>
      <c r="EV76" s="132"/>
      <c r="FF76" s="132"/>
      <c r="FP76" s="132"/>
      <c r="FZ76" s="132"/>
      <c r="GJ76" s="132"/>
      <c r="GT76" s="132"/>
      <c r="HD76" s="132"/>
      <c r="HN76" s="132"/>
      <c r="HX76" s="132"/>
      <c r="IH76" s="132"/>
    </row>
    <row xmlns:x14ac="http://schemas.microsoft.com/office/spreadsheetml/2009/9/ac" r="77" s="3" customFormat="true" x14ac:dyDescent="0.25">
      <c r="A77" s="405" t="str">
        <f ca="true">IF(ISBLANK('Data Summary'!A79),"",'Data Summary'!A79)</f>
        <v/>
      </c>
      <c r="B77" s="132"/>
      <c r="L77" s="132"/>
      <c r="V77" s="132"/>
      <c r="AF77" s="132"/>
      <c r="AP77" s="132"/>
      <c r="AZ77" s="132"/>
      <c r="BA77" s="132"/>
      <c r="BJ77" s="132"/>
      <c r="BT77" s="132"/>
      <c r="CD77" s="132"/>
      <c r="CN77" s="132"/>
      <c r="CX77" s="132"/>
      <c r="DH77" s="132"/>
      <c r="DR77" s="132"/>
      <c r="EB77" s="132"/>
      <c r="EL77" s="132"/>
      <c r="EV77" s="132"/>
      <c r="FF77" s="132"/>
      <c r="FP77" s="132"/>
      <c r="FZ77" s="132"/>
      <c r="GJ77" s="132"/>
      <c r="GT77" s="132"/>
      <c r="HD77" s="132"/>
      <c r="HN77" s="132"/>
      <c r="HX77" s="132"/>
      <c r="IH77" s="132"/>
    </row>
    <row xmlns:x14ac="http://schemas.microsoft.com/office/spreadsheetml/2009/9/ac" r="78" s="3" customFormat="true" x14ac:dyDescent="0.25">
      <c r="A78" s="405" t="str">
        <f ca="true">IF(ISBLANK('Data Summary'!A80),"",'Data Summary'!A80)</f>
        <v/>
      </c>
      <c r="B78" s="132"/>
      <c r="L78" s="132"/>
      <c r="V78" s="132"/>
      <c r="AF78" s="132"/>
      <c r="AP78" s="132"/>
      <c r="AZ78" s="132"/>
      <c r="BA78" s="132"/>
      <c r="BJ78" s="132"/>
      <c r="BT78" s="132"/>
      <c r="CD78" s="132"/>
      <c r="CN78" s="132"/>
      <c r="CX78" s="132"/>
      <c r="DH78" s="132"/>
      <c r="DR78" s="132"/>
      <c r="EB78" s="132"/>
      <c r="EL78" s="132"/>
      <c r="EV78" s="132"/>
      <c r="FF78" s="132"/>
      <c r="FP78" s="132"/>
      <c r="FZ78" s="132"/>
      <c r="GJ78" s="132"/>
      <c r="GT78" s="132"/>
      <c r="HD78" s="132"/>
      <c r="HN78" s="132"/>
      <c r="HX78" s="132"/>
      <c r="IH78" s="132"/>
    </row>
    <row xmlns:x14ac="http://schemas.microsoft.com/office/spreadsheetml/2009/9/ac" r="79" s="3" customFormat="true" x14ac:dyDescent="0.25">
      <c r="A79" s="405" t="str">
        <f ca="true">IF(ISBLANK('Data Summary'!A81),"",'Data Summary'!A81)</f>
        <v/>
      </c>
      <c r="B79" s="132"/>
      <c r="L79" s="132"/>
      <c r="V79" s="132"/>
      <c r="AF79" s="132"/>
      <c r="AP79" s="132"/>
      <c r="AZ79" s="132"/>
      <c r="BA79" s="132"/>
      <c r="BJ79" s="132"/>
      <c r="BT79" s="132"/>
      <c r="CD79" s="132"/>
      <c r="CN79" s="132"/>
      <c r="CX79" s="132"/>
      <c r="DH79" s="132"/>
      <c r="DR79" s="132"/>
      <c r="EB79" s="132"/>
      <c r="EL79" s="132"/>
      <c r="EV79" s="132"/>
      <c r="FF79" s="132"/>
      <c r="FP79" s="132"/>
      <c r="FZ79" s="132"/>
      <c r="GJ79" s="132"/>
      <c r="GT79" s="132"/>
      <c r="HD79" s="132"/>
      <c r="HN79" s="132"/>
      <c r="HX79" s="132"/>
      <c r="IH79" s="132"/>
    </row>
    <row xmlns:x14ac="http://schemas.microsoft.com/office/spreadsheetml/2009/9/ac" r="80" s="3" customFormat="true" x14ac:dyDescent="0.25">
      <c r="A80" s="405" t="str">
        <f ca="true">IF(ISBLANK('Data Summary'!A82),"",'Data Summary'!A82)</f>
        <v/>
      </c>
      <c r="B80" s="132"/>
      <c r="L80" s="132"/>
      <c r="V80" s="132"/>
      <c r="AF80" s="132"/>
      <c r="AP80" s="132"/>
      <c r="AZ80" s="132"/>
      <c r="BA80" s="132"/>
      <c r="BJ80" s="132"/>
      <c r="BT80" s="132"/>
      <c r="CD80" s="132"/>
      <c r="CN80" s="132"/>
      <c r="CX80" s="132"/>
      <c r="DH80" s="132"/>
      <c r="DR80" s="132"/>
      <c r="EB80" s="132"/>
      <c r="EL80" s="132"/>
      <c r="EV80" s="132"/>
      <c r="FF80" s="132"/>
      <c r="FP80" s="132"/>
      <c r="FZ80" s="132"/>
      <c r="GJ80" s="132"/>
      <c r="GT80" s="132"/>
      <c r="HD80" s="132"/>
      <c r="HN80" s="132"/>
      <c r="HX80" s="132"/>
      <c r="IH80" s="132"/>
    </row>
    <row xmlns:x14ac="http://schemas.microsoft.com/office/spreadsheetml/2009/9/ac" r="81" s="3" customFormat="true" x14ac:dyDescent="0.25">
      <c r="A81" s="405" t="str">
        <f ca="true">IF(ISBLANK('Data Summary'!A83),"",'Data Summary'!A83)</f>
        <v/>
      </c>
      <c r="B81" s="132"/>
      <c r="L81" s="132"/>
      <c r="V81" s="132"/>
      <c r="AF81" s="132"/>
      <c r="AP81" s="132"/>
      <c r="AZ81" s="132"/>
      <c r="BA81" s="132"/>
      <c r="BJ81" s="132"/>
      <c r="BT81" s="132"/>
      <c r="CD81" s="132"/>
      <c r="CN81" s="132"/>
      <c r="CX81" s="132"/>
      <c r="DH81" s="132"/>
      <c r="DR81" s="132"/>
      <c r="EB81" s="132"/>
      <c r="EL81" s="132"/>
      <c r="EV81" s="132"/>
      <c r="FF81" s="132"/>
      <c r="FP81" s="132"/>
      <c r="FZ81" s="132"/>
      <c r="GJ81" s="132"/>
      <c r="GT81" s="132"/>
      <c r="HD81" s="132"/>
      <c r="HN81" s="132"/>
      <c r="HX81" s="132"/>
      <c r="IH81" s="132"/>
    </row>
    <row xmlns:x14ac="http://schemas.microsoft.com/office/spreadsheetml/2009/9/ac" r="82" s="3" customFormat="true" x14ac:dyDescent="0.25">
      <c r="A82" s="405" t="str">
        <f ca="true">IF(ISBLANK('Data Summary'!A84),"",'Data Summary'!A84)</f>
        <v/>
      </c>
      <c r="B82" s="132"/>
      <c r="L82" s="132"/>
      <c r="V82" s="132"/>
      <c r="AF82" s="132"/>
      <c r="AP82" s="132"/>
      <c r="AZ82" s="132"/>
      <c r="BA82" s="132"/>
      <c r="BJ82" s="132"/>
      <c r="BT82" s="132"/>
      <c r="CD82" s="132"/>
      <c r="CN82" s="132"/>
      <c r="CX82" s="132"/>
      <c r="DH82" s="132"/>
      <c r="DR82" s="132"/>
      <c r="EB82" s="132"/>
      <c r="EL82" s="132"/>
      <c r="EV82" s="132"/>
      <c r="FF82" s="132"/>
      <c r="FP82" s="132"/>
      <c r="FZ82" s="132"/>
      <c r="GJ82" s="132"/>
      <c r="GT82" s="132"/>
      <c r="HD82" s="132"/>
      <c r="HN82" s="132"/>
      <c r="HX82" s="132"/>
      <c r="IH82" s="132"/>
    </row>
    <row xmlns:x14ac="http://schemas.microsoft.com/office/spreadsheetml/2009/9/ac" r="83" s="3" customFormat="true" x14ac:dyDescent="0.25">
      <c r="A83" s="405" t="str">
        <f ca="true">IF(ISBLANK('Data Summary'!A85),"",'Data Summary'!A85)</f>
        <v/>
      </c>
      <c r="B83" s="132"/>
      <c r="L83" s="132"/>
      <c r="V83" s="132"/>
      <c r="AF83" s="132"/>
      <c r="AP83" s="132"/>
      <c r="AZ83" s="132"/>
      <c r="BA83" s="132"/>
      <c r="BJ83" s="132"/>
      <c r="BT83" s="132"/>
      <c r="CD83" s="132"/>
      <c r="CN83" s="132"/>
      <c r="CX83" s="132"/>
      <c r="DH83" s="132"/>
      <c r="DR83" s="132"/>
      <c r="EB83" s="132"/>
      <c r="EL83" s="132"/>
      <c r="EV83" s="132"/>
      <c r="FF83" s="132"/>
      <c r="FP83" s="132"/>
      <c r="FZ83" s="132"/>
      <c r="GJ83" s="132"/>
      <c r="GT83" s="132"/>
      <c r="HD83" s="132"/>
      <c r="HN83" s="132"/>
      <c r="HX83" s="132"/>
      <c r="IH83" s="132"/>
    </row>
    <row xmlns:x14ac="http://schemas.microsoft.com/office/spreadsheetml/2009/9/ac" r="84" s="3" customFormat="true" x14ac:dyDescent="0.25">
      <c r="A84" s="405" t="str">
        <f ca="true">IF(ISBLANK('Data Summary'!A86),"",'Data Summary'!A86)</f>
        <v/>
      </c>
      <c r="B84" s="132"/>
      <c r="L84" s="132"/>
      <c r="V84" s="132"/>
      <c r="AF84" s="132"/>
      <c r="AP84" s="132"/>
      <c r="AZ84" s="132"/>
      <c r="BA84" s="132"/>
      <c r="BJ84" s="132"/>
      <c r="BT84" s="132"/>
      <c r="CD84" s="132"/>
      <c r="CN84" s="132"/>
      <c r="CX84" s="132"/>
      <c r="DH84" s="132"/>
      <c r="DR84" s="132"/>
      <c r="EB84" s="132"/>
      <c r="EL84" s="132"/>
      <c r="EV84" s="132"/>
      <c r="FF84" s="132"/>
      <c r="FP84" s="132"/>
      <c r="FZ84" s="132"/>
      <c r="GJ84" s="132"/>
      <c r="GT84" s="132"/>
      <c r="HD84" s="132"/>
      <c r="HN84" s="132"/>
      <c r="HX84" s="132"/>
      <c r="IH84" s="132"/>
    </row>
    <row xmlns:x14ac="http://schemas.microsoft.com/office/spreadsheetml/2009/9/ac" r="85" s="3" customFormat="true" x14ac:dyDescent="0.25">
      <c r="A85" s="405" t="str">
        <f ca="true">IF(ISBLANK('Data Summary'!A87),"",'Data Summary'!A87)</f>
        <v/>
      </c>
      <c r="B85" s="132"/>
      <c r="L85" s="132"/>
      <c r="V85" s="132"/>
      <c r="AF85" s="132"/>
      <c r="AP85" s="132"/>
      <c r="AZ85" s="132"/>
      <c r="BA85" s="132"/>
      <c r="BJ85" s="132"/>
      <c r="BT85" s="132"/>
      <c r="CD85" s="132"/>
      <c r="CN85" s="132"/>
      <c r="CX85" s="132"/>
      <c r="DH85" s="132"/>
      <c r="DR85" s="132"/>
      <c r="EB85" s="132"/>
      <c r="EL85" s="132"/>
      <c r="EV85" s="132"/>
      <c r="FF85" s="132"/>
      <c r="FP85" s="132"/>
      <c r="FZ85" s="132"/>
      <c r="GJ85" s="132"/>
      <c r="GT85" s="132"/>
      <c r="HD85" s="132"/>
      <c r="HN85" s="132"/>
      <c r="HX85" s="132"/>
      <c r="IH85" s="132"/>
    </row>
    <row xmlns:x14ac="http://schemas.microsoft.com/office/spreadsheetml/2009/9/ac" r="86" s="3" customFormat="true" x14ac:dyDescent="0.25">
      <c r="A86" s="405" t="str">
        <f ca="true">IF(ISBLANK('Data Summary'!A88),"",'Data Summary'!A88)</f>
        <v/>
      </c>
      <c r="B86" s="132"/>
      <c r="L86" s="132"/>
      <c r="V86" s="132"/>
      <c r="AF86" s="132"/>
      <c r="AP86" s="132"/>
      <c r="AZ86" s="132"/>
      <c r="BA86" s="132"/>
      <c r="BJ86" s="132"/>
      <c r="BT86" s="132"/>
      <c r="CD86" s="132"/>
      <c r="CN86" s="132"/>
      <c r="CX86" s="132"/>
      <c r="DH86" s="132"/>
      <c r="DR86" s="132"/>
      <c r="EB86" s="132"/>
      <c r="EL86" s="132"/>
      <c r="EV86" s="132"/>
      <c r="FF86" s="132"/>
      <c r="FP86" s="132"/>
      <c r="FZ86" s="132"/>
      <c r="GJ86" s="132"/>
      <c r="GT86" s="132"/>
      <c r="HD86" s="132"/>
      <c r="HN86" s="132"/>
      <c r="HX86" s="132"/>
      <c r="IH86" s="132"/>
    </row>
    <row xmlns:x14ac="http://schemas.microsoft.com/office/spreadsheetml/2009/9/ac" r="87" s="3" customFormat="true" x14ac:dyDescent="0.25">
      <c r="A87" s="405" t="str">
        <f ca="true">IF(ISBLANK('Data Summary'!A89),"",'Data Summary'!A89)</f>
        <v/>
      </c>
      <c r="B87" s="132"/>
      <c r="L87" s="132"/>
      <c r="V87" s="132"/>
      <c r="AF87" s="132"/>
      <c r="AP87" s="132"/>
      <c r="AZ87" s="132"/>
      <c r="BA87" s="132"/>
      <c r="BJ87" s="132"/>
      <c r="BT87" s="132"/>
      <c r="CD87" s="132"/>
      <c r="CN87" s="132"/>
      <c r="CX87" s="132"/>
      <c r="DH87" s="132"/>
      <c r="DR87" s="132"/>
      <c r="EB87" s="132"/>
      <c r="EL87" s="132"/>
      <c r="EV87" s="132"/>
      <c r="FF87" s="132"/>
      <c r="FP87" s="132"/>
      <c r="FZ87" s="132"/>
      <c r="GJ87" s="132"/>
      <c r="GT87" s="132"/>
      <c r="HD87" s="132"/>
      <c r="HN87" s="132"/>
      <c r="HX87" s="132"/>
      <c r="IH87" s="132"/>
    </row>
    <row xmlns:x14ac="http://schemas.microsoft.com/office/spreadsheetml/2009/9/ac" r="88" s="3" customFormat="true" x14ac:dyDescent="0.25">
      <c r="A88" s="405" t="str">
        <f ca="true">IF(ISBLANK('Data Summary'!A90),"",'Data Summary'!A90)</f>
        <v/>
      </c>
      <c r="B88" s="132"/>
      <c r="L88" s="132"/>
      <c r="V88" s="132"/>
      <c r="AF88" s="132"/>
      <c r="AP88" s="132"/>
      <c r="AZ88" s="132"/>
      <c r="BA88" s="132"/>
      <c r="BJ88" s="132"/>
      <c r="BT88" s="132"/>
      <c r="CD88" s="132"/>
      <c r="CN88" s="132"/>
      <c r="CX88" s="132"/>
      <c r="DH88" s="132"/>
      <c r="DR88" s="132"/>
      <c r="EB88" s="132"/>
      <c r="EL88" s="132"/>
      <c r="EV88" s="132"/>
      <c r="FF88" s="132"/>
      <c r="FP88" s="132"/>
      <c r="FZ88" s="132"/>
      <c r="GJ88" s="132"/>
      <c r="GT88" s="132"/>
      <c r="HD88" s="132"/>
      <c r="HN88" s="132"/>
      <c r="HX88" s="132"/>
      <c r="IH88" s="132"/>
    </row>
    <row xmlns:x14ac="http://schemas.microsoft.com/office/spreadsheetml/2009/9/ac" r="89" s="3" customFormat="true" x14ac:dyDescent="0.25">
      <c r="A89" s="405" t="str">
        <f ca="true">IF(ISBLANK('Data Summary'!A91),"",'Data Summary'!A91)</f>
        <v/>
      </c>
      <c r="B89" s="132"/>
      <c r="L89" s="132"/>
      <c r="V89" s="132"/>
      <c r="AF89" s="132"/>
      <c r="AP89" s="132"/>
      <c r="AZ89" s="132"/>
      <c r="BA89" s="132"/>
      <c r="BJ89" s="132"/>
      <c r="BT89" s="132"/>
      <c r="CD89" s="132"/>
      <c r="CN89" s="132"/>
      <c r="CX89" s="132"/>
      <c r="DH89" s="132"/>
      <c r="DR89" s="132"/>
      <c r="EB89" s="132"/>
      <c r="EL89" s="132"/>
      <c r="EV89" s="132"/>
      <c r="FF89" s="132"/>
      <c r="FP89" s="132"/>
      <c r="FZ89" s="132"/>
      <c r="GJ89" s="132"/>
      <c r="GT89" s="132"/>
      <c r="HD89" s="132"/>
      <c r="HN89" s="132"/>
      <c r="HX89" s="132"/>
      <c r="IH89" s="132"/>
    </row>
    <row xmlns:x14ac="http://schemas.microsoft.com/office/spreadsheetml/2009/9/ac" r="90" s="3" customFormat="true" x14ac:dyDescent="0.25">
      <c r="A90" s="405" t="str">
        <f ca="true">IF(ISBLANK('Data Summary'!A92),"",'Data Summary'!A92)</f>
        <v/>
      </c>
      <c r="B90" s="132"/>
      <c r="L90" s="132"/>
      <c r="V90" s="132"/>
      <c r="AF90" s="132"/>
      <c r="AP90" s="132"/>
      <c r="AZ90" s="132"/>
      <c r="BA90" s="132"/>
      <c r="BJ90" s="132"/>
      <c r="BT90" s="132"/>
      <c r="CD90" s="132"/>
      <c r="CN90" s="132"/>
      <c r="CX90" s="132"/>
      <c r="DH90" s="132"/>
      <c r="DR90" s="132"/>
      <c r="EB90" s="132"/>
      <c r="EL90" s="132"/>
      <c r="EV90" s="132"/>
      <c r="FF90" s="132"/>
      <c r="FP90" s="132"/>
      <c r="FZ90" s="132"/>
      <c r="GJ90" s="132"/>
      <c r="GT90" s="132"/>
      <c r="HD90" s="132"/>
      <c r="HN90" s="132"/>
      <c r="HX90" s="132"/>
      <c r="IH90" s="132"/>
    </row>
    <row xmlns:x14ac="http://schemas.microsoft.com/office/spreadsheetml/2009/9/ac" r="91" s="3" customFormat="true" x14ac:dyDescent="0.25">
      <c r="A91" s="405" t="str">
        <f ca="true">IF(ISBLANK('Data Summary'!A93),"",'Data Summary'!A93)</f>
        <v/>
      </c>
      <c r="B91" s="132"/>
      <c r="L91" s="132"/>
      <c r="V91" s="132"/>
      <c r="AF91" s="132"/>
      <c r="AP91" s="132"/>
      <c r="AZ91" s="132"/>
      <c r="BA91" s="132"/>
      <c r="BJ91" s="132"/>
      <c r="BT91" s="132"/>
      <c r="CD91" s="132"/>
      <c r="CN91" s="132"/>
      <c r="CX91" s="132"/>
      <c r="DH91" s="132"/>
      <c r="DR91" s="132"/>
      <c r="EB91" s="132"/>
      <c r="EL91" s="132"/>
      <c r="EV91" s="132"/>
      <c r="FF91" s="132"/>
      <c r="FP91" s="132"/>
      <c r="FZ91" s="132"/>
      <c r="GJ91" s="132"/>
      <c r="GT91" s="132"/>
      <c r="HD91" s="132"/>
      <c r="HN91" s="132"/>
      <c r="HX91" s="132"/>
      <c r="IH91" s="132"/>
    </row>
    <row xmlns:x14ac="http://schemas.microsoft.com/office/spreadsheetml/2009/9/ac" r="92" s="3" customFormat="true" x14ac:dyDescent="0.25">
      <c r="A92" s="405" t="str">
        <f ca="true">IF(ISBLANK('Data Summary'!A94),"",'Data Summary'!A94)</f>
        <v/>
      </c>
      <c r="B92" s="132"/>
      <c r="L92" s="132"/>
      <c r="V92" s="132"/>
      <c r="AF92" s="132"/>
      <c r="AP92" s="132"/>
      <c r="AZ92" s="132"/>
      <c r="BA92" s="132"/>
      <c r="BJ92" s="132"/>
      <c r="BT92" s="132"/>
      <c r="CD92" s="132"/>
      <c r="CN92" s="132"/>
      <c r="CX92" s="132"/>
      <c r="DH92" s="132"/>
      <c r="DR92" s="132"/>
      <c r="EB92" s="132"/>
      <c r="EL92" s="132"/>
      <c r="EV92" s="132"/>
      <c r="FF92" s="132"/>
      <c r="FP92" s="132"/>
      <c r="FZ92" s="132"/>
      <c r="GJ92" s="132"/>
      <c r="GT92" s="132"/>
      <c r="HD92" s="132"/>
      <c r="HN92" s="132"/>
      <c r="HX92" s="132"/>
      <c r="IH92" s="132"/>
    </row>
    <row xmlns:x14ac="http://schemas.microsoft.com/office/spreadsheetml/2009/9/ac" r="93" s="3" customFormat="true" x14ac:dyDescent="0.25">
      <c r="A93" s="405" t="str">
        <f ca="true">IF(ISBLANK('Data Summary'!A95),"",'Data Summary'!A95)</f>
        <v/>
      </c>
      <c r="B93" s="132"/>
      <c r="L93" s="132"/>
      <c r="V93" s="132"/>
      <c r="AF93" s="132"/>
      <c r="AP93" s="132"/>
      <c r="AZ93" s="132"/>
      <c r="BA93" s="132"/>
      <c r="BJ93" s="132"/>
      <c r="BT93" s="132"/>
      <c r="CD93" s="132"/>
      <c r="CN93" s="132"/>
      <c r="CX93" s="132"/>
      <c r="DH93" s="132"/>
      <c r="DR93" s="132"/>
      <c r="EB93" s="132"/>
      <c r="EL93" s="132"/>
      <c r="EV93" s="132"/>
      <c r="FF93" s="132"/>
      <c r="FP93" s="132"/>
      <c r="FZ93" s="132"/>
      <c r="GJ93" s="132"/>
      <c r="GT93" s="132"/>
      <c r="HD93" s="132"/>
      <c r="HN93" s="132"/>
      <c r="HX93" s="132"/>
      <c r="IH93" s="132"/>
    </row>
    <row xmlns:x14ac="http://schemas.microsoft.com/office/spreadsheetml/2009/9/ac" r="94" s="3" customFormat="true" x14ac:dyDescent="0.25">
      <c r="A94" s="405" t="str">
        <f ca="true">IF(ISBLANK('Data Summary'!A96),"",'Data Summary'!A96)</f>
        <v/>
      </c>
      <c r="B94" s="132"/>
      <c r="L94" s="132"/>
      <c r="V94" s="132"/>
      <c r="AF94" s="132"/>
      <c r="AP94" s="132"/>
      <c r="AZ94" s="132"/>
      <c r="BA94" s="132"/>
      <c r="BJ94" s="132"/>
      <c r="BT94" s="132"/>
      <c r="CD94" s="132"/>
      <c r="CN94" s="132"/>
      <c r="CX94" s="132"/>
      <c r="DH94" s="132"/>
      <c r="DR94" s="132"/>
      <c r="EB94" s="132"/>
      <c r="EL94" s="132"/>
      <c r="EV94" s="132"/>
      <c r="FF94" s="132"/>
      <c r="FP94" s="132"/>
      <c r="FZ94" s="132"/>
      <c r="GJ94" s="132"/>
      <c r="GT94" s="132"/>
      <c r="HD94" s="132"/>
      <c r="HN94" s="132"/>
      <c r="HX94" s="132"/>
      <c r="IH94" s="132"/>
    </row>
    <row xmlns:x14ac="http://schemas.microsoft.com/office/spreadsheetml/2009/9/ac" r="95" s="3" customFormat="true" x14ac:dyDescent="0.25">
      <c r="A95" s="405" t="str">
        <f ca="true">IF(ISBLANK('Data Summary'!A97),"",'Data Summary'!A97)</f>
        <v/>
      </c>
      <c r="B95" s="132"/>
      <c r="L95" s="132"/>
      <c r="V95" s="132"/>
      <c r="AF95" s="132"/>
      <c r="AP95" s="132"/>
      <c r="AZ95" s="132"/>
      <c r="BA95" s="132"/>
      <c r="BJ95" s="132"/>
      <c r="BT95" s="132"/>
      <c r="CD95" s="132"/>
      <c r="CN95" s="132"/>
      <c r="CX95" s="132"/>
      <c r="DH95" s="132"/>
      <c r="DR95" s="132"/>
      <c r="EB95" s="132"/>
      <c r="EL95" s="132"/>
      <c r="EV95" s="132"/>
      <c r="FF95" s="132"/>
      <c r="FP95" s="132"/>
      <c r="FZ95" s="132"/>
      <c r="GJ95" s="132"/>
      <c r="GT95" s="132"/>
      <c r="HD95" s="132"/>
      <c r="HN95" s="132"/>
      <c r="HX95" s="132"/>
      <c r="IH95" s="132"/>
    </row>
    <row xmlns:x14ac="http://schemas.microsoft.com/office/spreadsheetml/2009/9/ac" r="96" s="3" customFormat="true" x14ac:dyDescent="0.25">
      <c r="A96" s="405" t="str">
        <f ca="true">IF(ISBLANK('Data Summary'!A98),"",'Data Summary'!A98)</f>
        <v/>
      </c>
      <c r="B96" s="132"/>
      <c r="L96" s="132"/>
      <c r="V96" s="132"/>
      <c r="AF96" s="132"/>
      <c r="AP96" s="132"/>
      <c r="AZ96" s="132"/>
      <c r="BA96" s="132"/>
      <c r="BJ96" s="132"/>
      <c r="BT96" s="132"/>
      <c r="CD96" s="132"/>
      <c r="CN96" s="132"/>
      <c r="CX96" s="132"/>
      <c r="DH96" s="132"/>
      <c r="DR96" s="132"/>
      <c r="EB96" s="132"/>
      <c r="EL96" s="132"/>
      <c r="EV96" s="132"/>
      <c r="FF96" s="132"/>
      <c r="FP96" s="132"/>
      <c r="FZ96" s="132"/>
      <c r="GJ96" s="132"/>
      <c r="GT96" s="132"/>
      <c r="HD96" s="132"/>
      <c r="HN96" s="132"/>
      <c r="HX96" s="132"/>
      <c r="IH96" s="132"/>
    </row>
    <row xmlns:x14ac="http://schemas.microsoft.com/office/spreadsheetml/2009/9/ac" r="97" s="3" customFormat="true" x14ac:dyDescent="0.25">
      <c r="A97" s="405" t="str">
        <f ca="true">IF(ISBLANK('Data Summary'!A99),"",'Data Summary'!A99)</f>
        <v/>
      </c>
      <c r="B97" s="132"/>
      <c r="L97" s="132"/>
      <c r="V97" s="132"/>
      <c r="AF97" s="132"/>
      <c r="AP97" s="132"/>
      <c r="AZ97" s="132"/>
      <c r="BA97" s="132"/>
      <c r="BJ97" s="132"/>
      <c r="BT97" s="132"/>
      <c r="CD97" s="132"/>
      <c r="CN97" s="132"/>
      <c r="CX97" s="132"/>
      <c r="DH97" s="132"/>
      <c r="DR97" s="132"/>
      <c r="EB97" s="132"/>
      <c r="EL97" s="132"/>
      <c r="EV97" s="132"/>
      <c r="FF97" s="132"/>
      <c r="FP97" s="132"/>
      <c r="FZ97" s="132"/>
      <c r="GJ97" s="132"/>
      <c r="GT97" s="132"/>
      <c r="HD97" s="132"/>
      <c r="HN97" s="132"/>
      <c r="HX97" s="132"/>
      <c r="IH97" s="132"/>
    </row>
    <row xmlns:x14ac="http://schemas.microsoft.com/office/spreadsheetml/2009/9/ac" r="98" s="3" customFormat="true" x14ac:dyDescent="0.25">
      <c r="A98" s="405" t="str">
        <f ca="true">IF(ISBLANK('Data Summary'!A100),"",'Data Summary'!A100)</f>
        <v/>
      </c>
      <c r="B98" s="132"/>
      <c r="L98" s="132"/>
      <c r="V98" s="132"/>
      <c r="AF98" s="132"/>
      <c r="AP98" s="132"/>
      <c r="AZ98" s="132"/>
      <c r="BA98" s="132"/>
      <c r="BJ98" s="132"/>
      <c r="BT98" s="132"/>
      <c r="CD98" s="132"/>
      <c r="CN98" s="132"/>
      <c r="CX98" s="132"/>
      <c r="DH98" s="132"/>
      <c r="DR98" s="132"/>
      <c r="EB98" s="132"/>
      <c r="EL98" s="132"/>
      <c r="EV98" s="132"/>
      <c r="FF98" s="132"/>
      <c r="FP98" s="132"/>
      <c r="FZ98" s="132"/>
      <c r="GJ98" s="132"/>
      <c r="GT98" s="132"/>
      <c r="HD98" s="132"/>
      <c r="HN98" s="132"/>
      <c r="HX98" s="132"/>
      <c r="IH98" s="132"/>
    </row>
    <row xmlns:x14ac="http://schemas.microsoft.com/office/spreadsheetml/2009/9/ac" r="99" s="3" customFormat="true" x14ac:dyDescent="0.25">
      <c r="A99" s="405" t="str">
        <f ca="true">IF(ISBLANK('Data Summary'!A101),"",'Data Summary'!A101)</f>
        <v/>
      </c>
      <c r="B99" s="132"/>
      <c r="L99" s="132"/>
      <c r="V99" s="132"/>
      <c r="AF99" s="132"/>
      <c r="AP99" s="132"/>
      <c r="AZ99" s="132"/>
      <c r="BA99" s="132"/>
      <c r="BJ99" s="132"/>
      <c r="BT99" s="132"/>
      <c r="CD99" s="132"/>
      <c r="CN99" s="132"/>
      <c r="CX99" s="132"/>
      <c r="DH99" s="132"/>
      <c r="DR99" s="132"/>
      <c r="EB99" s="132"/>
      <c r="EL99" s="132"/>
      <c r="EV99" s="132"/>
      <c r="FF99" s="132"/>
      <c r="FP99" s="132"/>
      <c r="FZ99" s="132"/>
      <c r="GJ99" s="132"/>
      <c r="GT99" s="132"/>
      <c r="HD99" s="132"/>
      <c r="HN99" s="132"/>
      <c r="HX99" s="132"/>
      <c r="IH99" s="132"/>
    </row>
    <row xmlns:x14ac="http://schemas.microsoft.com/office/spreadsheetml/2009/9/ac" r="100" s="3" customFormat="true" x14ac:dyDescent="0.25">
      <c r="A100" s="405" t="str">
        <f ca="true">IF(ISBLANK('Data Summary'!A102),"",'Data Summary'!A102)</f>
        <v/>
      </c>
      <c r="B100" s="132"/>
      <c r="L100" s="132"/>
      <c r="V100" s="132"/>
      <c r="AF100" s="132"/>
      <c r="AP100" s="132"/>
      <c r="AZ100" s="132"/>
      <c r="BA100" s="132"/>
      <c r="BJ100" s="132"/>
      <c r="BT100" s="132"/>
      <c r="CD100" s="132"/>
      <c r="CN100" s="132"/>
      <c r="CX100" s="132"/>
      <c r="DH100" s="132"/>
      <c r="DR100" s="132"/>
      <c r="EB100" s="132"/>
      <c r="EL100" s="132"/>
      <c r="EV100" s="132"/>
      <c r="FF100" s="132"/>
      <c r="FP100" s="132"/>
      <c r="FZ100" s="132"/>
      <c r="GJ100" s="132"/>
      <c r="GT100" s="132"/>
      <c r="HD100" s="132"/>
      <c r="HN100" s="132"/>
      <c r="HX100" s="132"/>
      <c r="IH100" s="132"/>
    </row>
    <row xmlns:x14ac="http://schemas.microsoft.com/office/spreadsheetml/2009/9/ac" r="101" s="3" customFormat="true" x14ac:dyDescent="0.25">
      <c r="A101" s="405" t="str">
        <f ca="true">IF(ISBLANK('Data Summary'!A103),"",'Data Summary'!A103)</f>
        <v/>
      </c>
      <c r="B101" s="132"/>
      <c r="L101" s="132"/>
      <c r="V101" s="132"/>
      <c r="AF101" s="132"/>
      <c r="AP101" s="132"/>
      <c r="AZ101" s="132"/>
      <c r="BA101" s="132"/>
      <c r="BJ101" s="132"/>
      <c r="BT101" s="132"/>
      <c r="CD101" s="132"/>
      <c r="CN101" s="132"/>
      <c r="CX101" s="132"/>
      <c r="DH101" s="132"/>
      <c r="DR101" s="132"/>
      <c r="EB101" s="132"/>
      <c r="EL101" s="132"/>
      <c r="EV101" s="132"/>
      <c r="FF101" s="132"/>
      <c r="FP101" s="132"/>
      <c r="FZ101" s="132"/>
      <c r="GJ101" s="132"/>
      <c r="GT101" s="132"/>
      <c r="HD101" s="132"/>
      <c r="HN101" s="132"/>
      <c r="HX101" s="132"/>
      <c r="IH101" s="132"/>
    </row>
    <row xmlns:x14ac="http://schemas.microsoft.com/office/spreadsheetml/2009/9/ac" r="102" s="3" customFormat="true" x14ac:dyDescent="0.25">
      <c r="A102" s="405" t="str">
        <f ca="true">IF(ISBLANK('Data Summary'!A104),"",'Data Summary'!A104)</f>
        <v/>
      </c>
      <c r="B102" s="132"/>
      <c r="L102" s="132"/>
      <c r="V102" s="132"/>
      <c r="AF102" s="132"/>
      <c r="AP102" s="132"/>
      <c r="AZ102" s="132"/>
      <c r="BA102" s="132"/>
      <c r="BJ102" s="132"/>
      <c r="BT102" s="132"/>
      <c r="CD102" s="132"/>
      <c r="CN102" s="132"/>
      <c r="CX102" s="132"/>
      <c r="DH102" s="132"/>
      <c r="DR102" s="132"/>
      <c r="EB102" s="132"/>
      <c r="EL102" s="132"/>
      <c r="EV102" s="132"/>
      <c r="FF102" s="132"/>
      <c r="FP102" s="132"/>
      <c r="FZ102" s="132"/>
      <c r="GJ102" s="132"/>
      <c r="GT102" s="132"/>
      <c r="HD102" s="132"/>
      <c r="HN102" s="132"/>
      <c r="HX102" s="132"/>
      <c r="IH102" s="132"/>
    </row>
    <row xmlns:x14ac="http://schemas.microsoft.com/office/spreadsheetml/2009/9/ac" r="103" s="3" customFormat="true" x14ac:dyDescent="0.25">
      <c r="A103" s="405" t="str">
        <f ca="true">IF(ISBLANK('Data Summary'!A105),"",'Data Summary'!A105)</f>
        <v/>
      </c>
      <c r="B103" s="132"/>
      <c r="L103" s="132"/>
      <c r="V103" s="132"/>
      <c r="AF103" s="132"/>
      <c r="AP103" s="132"/>
      <c r="AZ103" s="132"/>
      <c r="BA103" s="132"/>
      <c r="BJ103" s="132"/>
      <c r="BT103" s="132"/>
      <c r="CD103" s="132"/>
      <c r="CN103" s="132"/>
      <c r="CX103" s="132"/>
      <c r="DH103" s="132"/>
      <c r="DR103" s="132"/>
      <c r="EB103" s="132"/>
      <c r="EL103" s="132"/>
      <c r="EV103" s="132"/>
      <c r="FF103" s="132"/>
      <c r="FP103" s="132"/>
      <c r="FZ103" s="132"/>
      <c r="GJ103" s="132"/>
      <c r="GT103" s="132"/>
      <c r="HD103" s="132"/>
      <c r="HN103" s="132"/>
      <c r="HX103" s="132"/>
      <c r="IH103" s="132"/>
    </row>
    <row xmlns:x14ac="http://schemas.microsoft.com/office/spreadsheetml/2009/9/ac" r="104" s="3" customFormat="true" x14ac:dyDescent="0.25">
      <c r="A104" s="405" t="str">
        <f ca="true">IF(ISBLANK('Data Summary'!A106),"",'Data Summary'!A106)</f>
        <v/>
      </c>
      <c r="B104" s="132"/>
      <c r="L104" s="132"/>
      <c r="V104" s="132"/>
      <c r="AF104" s="132"/>
      <c r="AP104" s="132"/>
      <c r="AZ104" s="132"/>
      <c r="BA104" s="132"/>
      <c r="BJ104" s="132"/>
      <c r="BT104" s="132"/>
      <c r="CD104" s="132"/>
      <c r="CN104" s="132"/>
      <c r="CX104" s="132"/>
      <c r="DH104" s="132"/>
      <c r="DR104" s="132"/>
      <c r="EB104" s="132"/>
      <c r="EL104" s="132"/>
      <c r="EV104" s="132"/>
      <c r="FF104" s="132"/>
      <c r="FP104" s="132"/>
      <c r="FZ104" s="132"/>
      <c r="GJ104" s="132"/>
      <c r="GT104" s="132"/>
      <c r="HD104" s="132"/>
      <c r="HN104" s="132"/>
      <c r="HX104" s="132"/>
      <c r="IH104" s="132"/>
    </row>
    <row xmlns:x14ac="http://schemas.microsoft.com/office/spreadsheetml/2009/9/ac" r="105" s="3" customFormat="true" x14ac:dyDescent="0.25">
      <c r="A105" s="405" t="str">
        <f ca="true">IF(ISBLANK('Data Summary'!A107),"",'Data Summary'!A107)</f>
        <v/>
      </c>
      <c r="B105" s="132"/>
      <c r="L105" s="132"/>
      <c r="V105" s="132"/>
      <c r="AF105" s="132"/>
      <c r="AP105" s="132"/>
      <c r="AZ105" s="132"/>
      <c r="BA105" s="132"/>
      <c r="BJ105" s="132"/>
      <c r="BT105" s="132"/>
      <c r="CD105" s="132"/>
      <c r="CN105" s="132"/>
      <c r="CX105" s="132"/>
      <c r="DH105" s="132"/>
      <c r="DR105" s="132"/>
      <c r="EB105" s="132"/>
      <c r="EL105" s="132"/>
      <c r="EV105" s="132"/>
      <c r="FF105" s="132"/>
      <c r="FP105" s="132"/>
      <c r="FZ105" s="132"/>
      <c r="GJ105" s="132"/>
      <c r="GT105" s="132"/>
      <c r="HD105" s="132"/>
      <c r="HN105" s="132"/>
      <c r="HX105" s="132"/>
      <c r="IH105" s="132"/>
    </row>
    <row xmlns:x14ac="http://schemas.microsoft.com/office/spreadsheetml/2009/9/ac" r="106" s="3" customFormat="true" x14ac:dyDescent="0.25">
      <c r="A106" s="405" t="str">
        <f ca="true">IF(ISBLANK('Data Summary'!A108),"",'Data Summary'!A108)</f>
        <v/>
      </c>
      <c r="B106" s="132"/>
      <c r="L106" s="132"/>
      <c r="V106" s="132"/>
      <c r="AF106" s="132"/>
      <c r="AP106" s="132"/>
      <c r="AZ106" s="132"/>
      <c r="BA106" s="132"/>
      <c r="BJ106" s="132"/>
      <c r="BT106" s="132"/>
      <c r="CD106" s="132"/>
      <c r="CN106" s="132"/>
      <c r="CX106" s="132"/>
      <c r="DH106" s="132"/>
      <c r="DR106" s="132"/>
      <c r="EB106" s="132"/>
      <c r="EL106" s="132"/>
      <c r="EV106" s="132"/>
      <c r="FF106" s="132"/>
      <c r="FP106" s="132"/>
      <c r="FZ106" s="132"/>
      <c r="GJ106" s="132"/>
      <c r="GT106" s="132"/>
      <c r="HD106" s="132"/>
      <c r="HN106" s="132"/>
      <c r="HX106" s="132"/>
      <c r="IH106" s="132"/>
    </row>
    <row xmlns:x14ac="http://schemas.microsoft.com/office/spreadsheetml/2009/9/ac" r="107" s="3" customFormat="true" x14ac:dyDescent="0.25">
      <c r="A107" s="405" t="str">
        <f ca="true">IF(ISBLANK('Data Summary'!A109),"",'Data Summary'!A109)</f>
        <v/>
      </c>
      <c r="B107" s="132"/>
      <c r="L107" s="132"/>
      <c r="V107" s="132"/>
      <c r="AF107" s="132"/>
      <c r="AP107" s="132"/>
      <c r="AZ107" s="132"/>
      <c r="BA107" s="132"/>
      <c r="BJ107" s="132"/>
      <c r="BT107" s="132"/>
      <c r="CD107" s="132"/>
      <c r="CN107" s="132"/>
      <c r="CX107" s="132"/>
      <c r="DH107" s="132"/>
      <c r="DR107" s="132"/>
      <c r="EB107" s="132"/>
      <c r="EL107" s="132"/>
      <c r="EV107" s="132"/>
      <c r="FF107" s="132"/>
      <c r="FP107" s="132"/>
      <c r="FZ107" s="132"/>
      <c r="GJ107" s="132"/>
      <c r="GT107" s="132"/>
      <c r="HD107" s="132"/>
      <c r="HN107" s="132"/>
      <c r="HX107" s="132"/>
      <c r="IH107" s="132"/>
    </row>
    <row xmlns:x14ac="http://schemas.microsoft.com/office/spreadsheetml/2009/9/ac" r="108" s="3" customFormat="true" x14ac:dyDescent="0.25">
      <c r="A108" s="405" t="str">
        <f ca="true">IF(ISBLANK('Data Summary'!A110),"",'Data Summary'!A110)</f>
        <v/>
      </c>
      <c r="B108" s="132"/>
      <c r="L108" s="132"/>
      <c r="V108" s="132"/>
      <c r="AF108" s="132"/>
      <c r="AP108" s="132"/>
      <c r="AZ108" s="132"/>
      <c r="BA108" s="132"/>
      <c r="BJ108" s="132"/>
      <c r="BT108" s="132"/>
      <c r="CD108" s="132"/>
      <c r="CN108" s="132"/>
      <c r="CX108" s="132"/>
      <c r="DH108" s="132"/>
      <c r="DR108" s="132"/>
      <c r="EB108" s="132"/>
      <c r="EL108" s="132"/>
      <c r="EV108" s="132"/>
      <c r="FF108" s="132"/>
      <c r="FP108" s="132"/>
      <c r="FZ108" s="132"/>
      <c r="GJ108" s="132"/>
      <c r="GT108" s="132"/>
      <c r="HD108" s="132"/>
      <c r="HN108" s="132"/>
      <c r="HX108" s="132"/>
      <c r="IH108" s="132"/>
    </row>
    <row xmlns:x14ac="http://schemas.microsoft.com/office/spreadsheetml/2009/9/ac" r="109" s="3" customFormat="true" x14ac:dyDescent="0.25">
      <c r="A109" s="405" t="str">
        <f ca="true">IF(ISBLANK('Data Summary'!A111),"",'Data Summary'!A111)</f>
        <v/>
      </c>
      <c r="B109" s="132"/>
      <c r="L109" s="132"/>
      <c r="V109" s="132"/>
      <c r="AF109" s="132"/>
      <c r="AP109" s="132"/>
      <c r="AZ109" s="132"/>
      <c r="BA109" s="132"/>
      <c r="BJ109" s="132"/>
      <c r="BT109" s="132"/>
      <c r="CD109" s="132"/>
      <c r="CN109" s="132"/>
      <c r="CX109" s="132"/>
      <c r="DH109" s="132"/>
      <c r="DR109" s="132"/>
      <c r="EB109" s="132"/>
      <c r="EL109" s="132"/>
      <c r="EV109" s="132"/>
      <c r="FF109" s="132"/>
      <c r="FP109" s="132"/>
      <c r="FZ109" s="132"/>
      <c r="GJ109" s="132"/>
      <c r="GT109" s="132"/>
      <c r="HD109" s="132"/>
      <c r="HN109" s="132"/>
      <c r="HX109" s="132"/>
      <c r="IH109" s="132"/>
    </row>
    <row xmlns:x14ac="http://schemas.microsoft.com/office/spreadsheetml/2009/9/ac" r="110" s="3" customFormat="true" x14ac:dyDescent="0.25">
      <c r="A110" s="405" t="str">
        <f ca="true">IF(ISBLANK('Data Summary'!A112),"",'Data Summary'!A112)</f>
        <v/>
      </c>
      <c r="B110" s="132"/>
      <c r="L110" s="132"/>
      <c r="V110" s="132"/>
      <c r="AF110" s="132"/>
      <c r="AP110" s="132"/>
      <c r="AZ110" s="132"/>
      <c r="BA110" s="132"/>
      <c r="BJ110" s="132"/>
      <c r="BT110" s="132"/>
      <c r="CD110" s="132"/>
      <c r="CN110" s="132"/>
      <c r="CX110" s="132"/>
      <c r="DH110" s="132"/>
      <c r="DR110" s="132"/>
      <c r="EB110" s="132"/>
      <c r="EL110" s="132"/>
      <c r="EV110" s="132"/>
      <c r="FF110" s="132"/>
      <c r="FP110" s="132"/>
      <c r="FZ110" s="132"/>
      <c r="GJ110" s="132"/>
      <c r="GT110" s="132"/>
      <c r="HD110" s="132"/>
      <c r="HN110" s="132"/>
      <c r="HX110" s="132"/>
      <c r="IH110" s="132"/>
    </row>
    <row xmlns:x14ac="http://schemas.microsoft.com/office/spreadsheetml/2009/9/ac" r="111" s="3" customFormat="true" x14ac:dyDescent="0.25">
      <c r="A111" s="405" t="str">
        <f ca="true">IF(ISBLANK('Data Summary'!A113),"",'Data Summary'!A113)</f>
        <v/>
      </c>
      <c r="B111" s="132"/>
      <c r="L111" s="132"/>
      <c r="V111" s="132"/>
      <c r="AF111" s="132"/>
      <c r="AP111" s="132"/>
      <c r="AZ111" s="132"/>
      <c r="BA111" s="132"/>
      <c r="BJ111" s="132"/>
      <c r="BT111" s="132"/>
      <c r="CD111" s="132"/>
      <c r="CN111" s="132"/>
      <c r="CX111" s="132"/>
      <c r="DH111" s="132"/>
      <c r="DR111" s="132"/>
      <c r="EB111" s="132"/>
      <c r="EL111" s="132"/>
      <c r="EV111" s="132"/>
      <c r="FF111" s="132"/>
      <c r="FP111" s="132"/>
      <c r="FZ111" s="132"/>
      <c r="GJ111" s="132"/>
      <c r="GT111" s="132"/>
      <c r="HD111" s="132"/>
      <c r="HN111" s="132"/>
      <c r="HX111" s="132"/>
      <c r="IH111" s="132"/>
    </row>
    <row xmlns:x14ac="http://schemas.microsoft.com/office/spreadsheetml/2009/9/ac" r="112" s="3" customFormat="true" x14ac:dyDescent="0.25">
      <c r="A112" s="405" t="str">
        <f ca="true">IF(ISBLANK('Data Summary'!A114),"",'Data Summary'!A114)</f>
        <v/>
      </c>
      <c r="B112" s="132"/>
      <c r="L112" s="132"/>
      <c r="V112" s="132"/>
      <c r="AF112" s="132"/>
      <c r="AP112" s="132"/>
      <c r="AZ112" s="132"/>
      <c r="BA112" s="132"/>
      <c r="BJ112" s="132"/>
      <c r="BT112" s="132"/>
      <c r="CD112" s="132"/>
      <c r="CN112" s="132"/>
      <c r="CX112" s="132"/>
      <c r="DH112" s="132"/>
      <c r="DR112" s="132"/>
      <c r="EB112" s="132"/>
      <c r="EL112" s="132"/>
      <c r="EV112" s="132"/>
      <c r="FF112" s="132"/>
      <c r="FP112" s="132"/>
      <c r="FZ112" s="132"/>
      <c r="GJ112" s="132"/>
      <c r="GT112" s="132"/>
      <c r="HD112" s="132"/>
      <c r="HN112" s="132"/>
      <c r="HX112" s="132"/>
      <c r="IH112" s="132"/>
    </row>
    <row xmlns:x14ac="http://schemas.microsoft.com/office/spreadsheetml/2009/9/ac" r="113" s="3" customFormat="true" x14ac:dyDescent="0.25">
      <c r="A113" s="405" t="str">
        <f ca="true">IF(ISBLANK('Data Summary'!A115),"",'Data Summary'!A115)</f>
        <v/>
      </c>
      <c r="B113" s="132"/>
      <c r="L113" s="132"/>
      <c r="V113" s="132"/>
      <c r="AF113" s="132"/>
      <c r="AP113" s="132"/>
      <c r="AZ113" s="132"/>
      <c r="BA113" s="132"/>
      <c r="BJ113" s="132"/>
      <c r="BT113" s="132"/>
      <c r="CD113" s="132"/>
      <c r="CN113" s="132"/>
      <c r="CX113" s="132"/>
      <c r="DH113" s="132"/>
      <c r="DR113" s="132"/>
      <c r="EB113" s="132"/>
      <c r="EL113" s="132"/>
      <c r="EV113" s="132"/>
      <c r="FF113" s="132"/>
      <c r="FP113" s="132"/>
      <c r="FZ113" s="132"/>
      <c r="GJ113" s="132"/>
      <c r="GT113" s="132"/>
      <c r="HD113" s="132"/>
      <c r="HN113" s="132"/>
      <c r="HX113" s="132"/>
      <c r="IH113" s="132"/>
    </row>
    <row xmlns:x14ac="http://schemas.microsoft.com/office/spreadsheetml/2009/9/ac" r="114" s="3" customFormat="true" x14ac:dyDescent="0.25">
      <c r="A114" s="405" t="str">
        <f ca="true">IF(ISBLANK('Data Summary'!A116),"",'Data Summary'!A116)</f>
        <v/>
      </c>
      <c r="B114" s="132"/>
      <c r="L114" s="132"/>
      <c r="V114" s="132"/>
      <c r="AF114" s="132"/>
      <c r="AP114" s="132"/>
      <c r="AZ114" s="132"/>
      <c r="BA114" s="132"/>
      <c r="BJ114" s="132"/>
      <c r="BT114" s="132"/>
      <c r="CD114" s="132"/>
      <c r="CN114" s="132"/>
      <c r="CX114" s="132"/>
      <c r="DH114" s="132"/>
      <c r="DR114" s="132"/>
      <c r="EB114" s="132"/>
      <c r="EL114" s="132"/>
      <c r="EV114" s="132"/>
      <c r="FF114" s="132"/>
      <c r="FP114" s="132"/>
      <c r="FZ114" s="132"/>
      <c r="GJ114" s="132"/>
      <c r="GT114" s="132"/>
      <c r="HD114" s="132"/>
      <c r="HN114" s="132"/>
      <c r="HX114" s="132"/>
      <c r="IH114" s="132"/>
    </row>
    <row xmlns:x14ac="http://schemas.microsoft.com/office/spreadsheetml/2009/9/ac" r="115" s="3" customFormat="true" x14ac:dyDescent="0.25">
      <c r="A115" s="405" t="str">
        <f ca="true">IF(ISBLANK('Data Summary'!A117),"",'Data Summary'!A117)</f>
        <v/>
      </c>
      <c r="B115" s="132"/>
      <c r="L115" s="132"/>
      <c r="V115" s="132"/>
      <c r="AF115" s="132"/>
      <c r="AP115" s="132"/>
      <c r="AZ115" s="132"/>
      <c r="BA115" s="132"/>
      <c r="BJ115" s="132"/>
      <c r="BT115" s="132"/>
      <c r="CD115" s="132"/>
      <c r="CN115" s="132"/>
      <c r="CX115" s="132"/>
      <c r="DH115" s="132"/>
      <c r="DR115" s="132"/>
      <c r="EB115" s="132"/>
      <c r="EL115" s="132"/>
      <c r="EV115" s="132"/>
      <c r="FF115" s="132"/>
      <c r="FP115" s="132"/>
      <c r="FZ115" s="132"/>
      <c r="GJ115" s="132"/>
      <c r="GT115" s="132"/>
      <c r="HD115" s="132"/>
      <c r="HN115" s="132"/>
      <c r="HX115" s="132"/>
      <c r="IH115" s="132"/>
    </row>
    <row xmlns:x14ac="http://schemas.microsoft.com/office/spreadsheetml/2009/9/ac" r="116" s="3" customFormat="true" x14ac:dyDescent="0.25">
      <c r="A116" s="405" t="str">
        <f ca="true">IF(ISBLANK('Data Summary'!A118),"",'Data Summary'!A118)</f>
        <v/>
      </c>
      <c r="B116" s="132"/>
      <c r="L116" s="132"/>
      <c r="V116" s="132"/>
      <c r="AF116" s="132"/>
      <c r="AP116" s="132"/>
      <c r="AZ116" s="132"/>
      <c r="BA116" s="132"/>
      <c r="BJ116" s="132"/>
      <c r="BT116" s="132"/>
      <c r="CD116" s="132"/>
      <c r="CN116" s="132"/>
      <c r="CX116" s="132"/>
      <c r="DH116" s="132"/>
      <c r="DR116" s="132"/>
      <c r="EB116" s="132"/>
      <c r="EL116" s="132"/>
      <c r="EV116" s="132"/>
      <c r="FF116" s="132"/>
      <c r="FP116" s="132"/>
      <c r="FZ116" s="132"/>
      <c r="GJ116" s="132"/>
      <c r="GT116" s="132"/>
      <c r="HD116" s="132"/>
      <c r="HN116" s="132"/>
      <c r="HX116" s="132"/>
      <c r="IH116" s="132"/>
    </row>
    <row xmlns:x14ac="http://schemas.microsoft.com/office/spreadsheetml/2009/9/ac" r="117" s="3" customFormat="true" x14ac:dyDescent="0.25">
      <c r="A117" s="405" t="str">
        <f ca="true">IF(ISBLANK('Data Summary'!A119),"",'Data Summary'!A119)</f>
        <v/>
      </c>
      <c r="B117" s="132"/>
      <c r="L117" s="132"/>
      <c r="V117" s="132"/>
      <c r="AF117" s="132"/>
      <c r="AP117" s="132"/>
      <c r="AZ117" s="132"/>
      <c r="BA117" s="132"/>
      <c r="BJ117" s="132"/>
      <c r="BT117" s="132"/>
      <c r="CD117" s="132"/>
      <c r="CN117" s="132"/>
      <c r="CX117" s="132"/>
      <c r="DH117" s="132"/>
      <c r="DR117" s="132"/>
      <c r="EB117" s="132"/>
      <c r="EL117" s="132"/>
      <c r="EV117" s="132"/>
      <c r="FF117" s="132"/>
      <c r="FP117" s="132"/>
      <c r="FZ117" s="132"/>
      <c r="GJ117" s="132"/>
      <c r="GT117" s="132"/>
      <c r="HD117" s="132"/>
      <c r="HN117" s="132"/>
      <c r="HX117" s="132"/>
      <c r="IH117" s="132"/>
    </row>
    <row xmlns:x14ac="http://schemas.microsoft.com/office/spreadsheetml/2009/9/ac" r="118" s="3" customFormat="true" x14ac:dyDescent="0.25">
      <c r="A118" s="405" t="str">
        <f ca="true">IF(ISBLANK('Data Summary'!A120),"",'Data Summary'!A120)</f>
        <v/>
      </c>
      <c r="B118" s="132"/>
      <c r="L118" s="132"/>
      <c r="V118" s="132"/>
      <c r="AF118" s="132"/>
      <c r="AP118" s="132"/>
      <c r="AZ118" s="132"/>
      <c r="BA118" s="132"/>
      <c r="BJ118" s="132"/>
      <c r="BT118" s="132"/>
      <c r="CD118" s="132"/>
      <c r="CN118" s="132"/>
      <c r="CX118" s="132"/>
      <c r="DH118" s="132"/>
      <c r="DR118" s="132"/>
      <c r="EB118" s="132"/>
      <c r="EL118" s="132"/>
      <c r="EV118" s="132"/>
      <c r="FF118" s="132"/>
      <c r="FP118" s="132"/>
      <c r="FZ118" s="132"/>
      <c r="GJ118" s="132"/>
      <c r="GT118" s="132"/>
      <c r="HD118" s="132"/>
      <c r="HN118" s="132"/>
      <c r="HX118" s="132"/>
      <c r="IH118" s="132"/>
    </row>
    <row xmlns:x14ac="http://schemas.microsoft.com/office/spreadsheetml/2009/9/ac" r="119" s="3" customFormat="true" x14ac:dyDescent="0.25">
      <c r="A119" s="405" t="str">
        <f ca="true">IF(ISBLANK('Data Summary'!A121),"",'Data Summary'!A121)</f>
        <v/>
      </c>
      <c r="B119" s="132"/>
      <c r="L119" s="132"/>
      <c r="V119" s="132"/>
      <c r="AF119" s="132"/>
      <c r="AP119" s="132"/>
      <c r="AZ119" s="132"/>
      <c r="BA119" s="132"/>
      <c r="BJ119" s="132"/>
      <c r="BT119" s="132"/>
      <c r="CD119" s="132"/>
      <c r="CN119" s="132"/>
      <c r="CX119" s="132"/>
      <c r="DH119" s="132"/>
      <c r="DR119" s="132"/>
      <c r="EB119" s="132"/>
      <c r="EL119" s="132"/>
      <c r="EV119" s="132"/>
      <c r="FF119" s="132"/>
      <c r="FP119" s="132"/>
      <c r="FZ119" s="132"/>
      <c r="GJ119" s="132"/>
      <c r="GT119" s="132"/>
      <c r="HD119" s="132"/>
      <c r="HN119" s="132"/>
      <c r="HX119" s="132"/>
      <c r="IH119" s="132"/>
    </row>
    <row xmlns:x14ac="http://schemas.microsoft.com/office/spreadsheetml/2009/9/ac" r="120" s="3" customFormat="true" x14ac:dyDescent="0.25">
      <c r="A120" s="405" t="str">
        <f ca="true">IF(ISBLANK('Data Summary'!A122),"",'Data Summary'!A122)</f>
        <v/>
      </c>
      <c r="B120" s="132"/>
      <c r="L120" s="132"/>
      <c r="V120" s="132"/>
      <c r="AF120" s="132"/>
      <c r="AP120" s="132"/>
      <c r="AZ120" s="132"/>
      <c r="BA120" s="132"/>
      <c r="BJ120" s="132"/>
      <c r="BT120" s="132"/>
      <c r="CD120" s="132"/>
      <c r="CN120" s="132"/>
      <c r="CX120" s="132"/>
      <c r="DH120" s="132"/>
      <c r="DR120" s="132"/>
      <c r="EB120" s="132"/>
      <c r="EL120" s="132"/>
      <c r="EV120" s="132"/>
      <c r="FF120" s="132"/>
      <c r="FP120" s="132"/>
      <c r="FZ120" s="132"/>
      <c r="GJ120" s="132"/>
      <c r="GT120" s="132"/>
      <c r="HD120" s="132"/>
      <c r="HN120" s="132"/>
      <c r="HX120" s="132"/>
      <c r="IH120" s="132"/>
    </row>
    <row xmlns:x14ac="http://schemas.microsoft.com/office/spreadsheetml/2009/9/ac" r="121" s="3" customFormat="true" x14ac:dyDescent="0.25">
      <c r="A121" s="405" t="str">
        <f ca="true">IF(ISBLANK('Data Summary'!A123),"",'Data Summary'!A123)</f>
        <v/>
      </c>
      <c r="B121" s="132"/>
      <c r="L121" s="132"/>
      <c r="V121" s="132"/>
      <c r="AF121" s="132"/>
      <c r="AP121" s="132"/>
      <c r="AZ121" s="132"/>
      <c r="BA121" s="132"/>
      <c r="BJ121" s="132"/>
      <c r="BT121" s="132"/>
      <c r="CD121" s="132"/>
      <c r="CN121" s="132"/>
      <c r="CX121" s="132"/>
      <c r="DH121" s="132"/>
      <c r="DR121" s="132"/>
      <c r="EB121" s="132"/>
      <c r="EL121" s="132"/>
      <c r="EV121" s="132"/>
      <c r="FF121" s="132"/>
      <c r="FP121" s="132"/>
      <c r="FZ121" s="132"/>
      <c r="GJ121" s="132"/>
      <c r="GT121" s="132"/>
      <c r="HD121" s="132"/>
      <c r="HN121" s="132"/>
      <c r="HX121" s="132"/>
      <c r="IH121" s="132"/>
    </row>
    <row xmlns:x14ac="http://schemas.microsoft.com/office/spreadsheetml/2009/9/ac" r="122" s="3" customFormat="true" x14ac:dyDescent="0.25">
      <c r="A122" s="405" t="str">
        <f ca="true">IF(ISBLANK('Data Summary'!A124),"",'Data Summary'!A124)</f>
        <v/>
      </c>
      <c r="B122" s="132"/>
      <c r="L122" s="132"/>
      <c r="V122" s="132"/>
      <c r="AF122" s="132"/>
      <c r="AP122" s="132"/>
      <c r="AZ122" s="132"/>
      <c r="BA122" s="132"/>
      <c r="BJ122" s="132"/>
      <c r="BT122" s="132"/>
      <c r="CD122" s="132"/>
      <c r="CN122" s="132"/>
      <c r="CX122" s="132"/>
      <c r="DH122" s="132"/>
      <c r="DR122" s="132"/>
      <c r="EB122" s="132"/>
      <c r="EL122" s="132"/>
      <c r="EV122" s="132"/>
      <c r="FF122" s="132"/>
      <c r="FP122" s="132"/>
      <c r="FZ122" s="132"/>
      <c r="GJ122" s="132"/>
      <c r="GT122" s="132"/>
      <c r="HD122" s="132"/>
      <c r="HN122" s="132"/>
      <c r="HX122" s="132"/>
      <c r="IH122" s="132"/>
    </row>
    <row xmlns:x14ac="http://schemas.microsoft.com/office/spreadsheetml/2009/9/ac" r="123" s="3" customFormat="true" x14ac:dyDescent="0.25">
      <c r="A123" s="405" t="str">
        <f ca="true">IF(ISBLANK('Data Summary'!A125),"",'Data Summary'!A125)</f>
        <v/>
      </c>
      <c r="B123" s="132"/>
      <c r="L123" s="132"/>
      <c r="V123" s="132"/>
      <c r="AF123" s="132"/>
      <c r="AP123" s="132"/>
      <c r="AZ123" s="132"/>
      <c r="BA123" s="132"/>
      <c r="BJ123" s="132"/>
      <c r="BT123" s="132"/>
      <c r="CD123" s="132"/>
      <c r="CN123" s="132"/>
      <c r="CX123" s="132"/>
      <c r="DH123" s="132"/>
      <c r="DR123" s="132"/>
      <c r="EB123" s="132"/>
      <c r="EL123" s="132"/>
      <c r="EV123" s="132"/>
      <c r="FF123" s="132"/>
      <c r="FP123" s="132"/>
      <c r="FZ123" s="132"/>
      <c r="GJ123" s="132"/>
      <c r="GT123" s="132"/>
      <c r="HD123" s="132"/>
      <c r="HN123" s="132"/>
      <c r="HX123" s="132"/>
      <c r="IH123" s="132"/>
    </row>
    <row xmlns:x14ac="http://schemas.microsoft.com/office/spreadsheetml/2009/9/ac" r="124" s="3" customFormat="true" x14ac:dyDescent="0.25">
      <c r="A124" s="405" t="str">
        <f ca="true">IF(ISBLANK('Data Summary'!A126),"",'Data Summary'!A126)</f>
        <v/>
      </c>
      <c r="B124" s="132"/>
      <c r="L124" s="132"/>
      <c r="V124" s="132"/>
      <c r="AF124" s="132"/>
      <c r="AP124" s="132"/>
      <c r="AZ124" s="132"/>
      <c r="BA124" s="132"/>
      <c r="BJ124" s="132"/>
      <c r="BT124" s="132"/>
      <c r="CD124" s="132"/>
      <c r="CN124" s="132"/>
      <c r="CX124" s="132"/>
      <c r="DH124" s="132"/>
      <c r="DR124" s="132"/>
      <c r="EB124" s="132"/>
      <c r="EL124" s="132"/>
      <c r="EV124" s="132"/>
      <c r="FF124" s="132"/>
      <c r="FP124" s="132"/>
      <c r="FZ124" s="132"/>
      <c r="GJ124" s="132"/>
      <c r="GT124" s="132"/>
      <c r="HD124" s="132"/>
      <c r="HN124" s="132"/>
      <c r="HX124" s="132"/>
      <c r="IH124" s="132"/>
    </row>
    <row xmlns:x14ac="http://schemas.microsoft.com/office/spreadsheetml/2009/9/ac" r="125" s="3" customFormat="true" x14ac:dyDescent="0.25">
      <c r="A125" s="405" t="str">
        <f ca="true">IF(ISBLANK('Data Summary'!A127),"",'Data Summary'!A127)</f>
        <v/>
      </c>
      <c r="B125" s="132"/>
      <c r="L125" s="132"/>
      <c r="V125" s="132"/>
      <c r="AF125" s="132"/>
      <c r="AP125" s="132"/>
      <c r="AZ125" s="132"/>
      <c r="BA125" s="132"/>
      <c r="BJ125" s="132"/>
      <c r="BT125" s="132"/>
      <c r="CD125" s="132"/>
      <c r="CN125" s="132"/>
      <c r="CX125" s="132"/>
      <c r="DH125" s="132"/>
      <c r="DR125" s="132"/>
      <c r="EB125" s="132"/>
      <c r="EL125" s="132"/>
      <c r="EV125" s="132"/>
      <c r="FF125" s="132"/>
      <c r="FP125" s="132"/>
      <c r="FZ125" s="132"/>
      <c r="GJ125" s="132"/>
      <c r="GT125" s="132"/>
      <c r="HD125" s="132"/>
      <c r="HN125" s="132"/>
      <c r="HX125" s="132"/>
      <c r="IH125" s="132"/>
    </row>
    <row xmlns:x14ac="http://schemas.microsoft.com/office/spreadsheetml/2009/9/ac" r="126" s="3" customFormat="true" x14ac:dyDescent="0.25">
      <c r="A126" s="405" t="str">
        <f ca="true">IF(ISBLANK('Data Summary'!A128),"",'Data Summary'!A128)</f>
        <v/>
      </c>
      <c r="B126" s="132"/>
      <c r="L126" s="132"/>
      <c r="V126" s="132"/>
      <c r="AF126" s="132"/>
      <c r="AP126" s="132"/>
      <c r="AZ126" s="132"/>
      <c r="BA126" s="132"/>
      <c r="BJ126" s="132"/>
      <c r="BT126" s="132"/>
      <c r="CD126" s="132"/>
      <c r="CN126" s="132"/>
      <c r="CX126" s="132"/>
      <c r="DH126" s="132"/>
      <c r="DR126" s="132"/>
      <c r="EB126" s="132"/>
      <c r="EL126" s="132"/>
      <c r="EV126" s="132"/>
      <c r="FF126" s="132"/>
      <c r="FP126" s="132"/>
      <c r="FZ126" s="132"/>
      <c r="GJ126" s="132"/>
      <c r="GT126" s="132"/>
      <c r="HD126" s="132"/>
      <c r="HN126" s="132"/>
      <c r="HX126" s="132"/>
      <c r="IH126" s="132"/>
    </row>
    <row xmlns:x14ac="http://schemas.microsoft.com/office/spreadsheetml/2009/9/ac" r="127" s="3" customFormat="true" x14ac:dyDescent="0.25">
      <c r="A127" s="405" t="str">
        <f ca="true">IF(ISBLANK('Data Summary'!A129),"",'Data Summary'!A129)</f>
        <v/>
      </c>
      <c r="B127" s="132"/>
      <c r="L127" s="132"/>
      <c r="V127" s="132"/>
      <c r="AF127" s="132"/>
      <c r="AP127" s="132"/>
      <c r="AZ127" s="132"/>
      <c r="BA127" s="132"/>
      <c r="BJ127" s="132"/>
      <c r="BT127" s="132"/>
      <c r="CD127" s="132"/>
      <c r="CN127" s="132"/>
      <c r="CX127" s="132"/>
      <c r="DH127" s="132"/>
      <c r="DR127" s="132"/>
      <c r="EB127" s="132"/>
      <c r="EL127" s="132"/>
      <c r="EV127" s="132"/>
      <c r="FF127" s="132"/>
      <c r="FP127" s="132"/>
      <c r="FZ127" s="132"/>
      <c r="GJ127" s="132"/>
      <c r="GT127" s="132"/>
      <c r="HD127" s="132"/>
      <c r="HN127" s="132"/>
      <c r="HX127" s="132"/>
      <c r="IH127" s="132"/>
    </row>
    <row xmlns:x14ac="http://schemas.microsoft.com/office/spreadsheetml/2009/9/ac" r="128" s="3" customFormat="true" x14ac:dyDescent="0.25">
      <c r="A128" s="405" t="str">
        <f ca="true">IF(ISBLANK('Data Summary'!A130),"",'Data Summary'!A130)</f>
        <v/>
      </c>
      <c r="B128" s="132"/>
      <c r="L128" s="132"/>
      <c r="V128" s="132"/>
      <c r="AF128" s="132"/>
      <c r="AP128" s="132"/>
      <c r="AZ128" s="132"/>
      <c r="BA128" s="132"/>
      <c r="BJ128" s="132"/>
      <c r="BT128" s="132"/>
      <c r="CD128" s="132"/>
      <c r="CN128" s="132"/>
      <c r="CX128" s="132"/>
      <c r="DH128" s="132"/>
      <c r="DR128" s="132"/>
      <c r="EB128" s="132"/>
      <c r="EL128" s="132"/>
      <c r="EV128" s="132"/>
      <c r="FF128" s="132"/>
      <c r="FP128" s="132"/>
      <c r="FZ128" s="132"/>
      <c r="GJ128" s="132"/>
      <c r="GT128" s="132"/>
      <c r="HD128" s="132"/>
      <c r="HN128" s="132"/>
      <c r="HX128" s="132"/>
      <c r="IH128" s="132"/>
    </row>
    <row xmlns:x14ac="http://schemas.microsoft.com/office/spreadsheetml/2009/9/ac" r="129" s="3" customFormat="true" x14ac:dyDescent="0.25">
      <c r="A129" s="405" t="str">
        <f ca="true">IF(ISBLANK('Data Summary'!A131),"",'Data Summary'!A131)</f>
        <v/>
      </c>
      <c r="B129" s="132"/>
      <c r="L129" s="132"/>
      <c r="V129" s="132"/>
      <c r="AF129" s="132"/>
      <c r="AP129" s="132"/>
      <c r="AZ129" s="132"/>
      <c r="BA129" s="132"/>
      <c r="BJ129" s="132"/>
      <c r="BT129" s="132"/>
      <c r="CD129" s="132"/>
      <c r="CN129" s="132"/>
      <c r="CX129" s="132"/>
      <c r="DH129" s="132"/>
      <c r="DR129" s="132"/>
      <c r="EB129" s="132"/>
      <c r="EL129" s="132"/>
      <c r="EV129" s="132"/>
      <c r="FF129" s="132"/>
      <c r="FP129" s="132"/>
      <c r="FZ129" s="132"/>
      <c r="GJ129" s="132"/>
      <c r="GT129" s="132"/>
      <c r="HD129" s="132"/>
      <c r="HN129" s="132"/>
      <c r="HX129" s="132"/>
      <c r="IH129" s="132"/>
    </row>
    <row xmlns:x14ac="http://schemas.microsoft.com/office/spreadsheetml/2009/9/ac" r="130" s="3" customFormat="true" x14ac:dyDescent="0.25">
      <c r="A130" s="405" t="str">
        <f ca="true">IF(ISBLANK('Data Summary'!A132),"",'Data Summary'!A132)</f>
        <v/>
      </c>
      <c r="B130" s="132"/>
      <c r="L130" s="132"/>
      <c r="V130" s="132"/>
      <c r="AF130" s="132"/>
      <c r="AP130" s="132"/>
      <c r="AZ130" s="132"/>
      <c r="BA130" s="132"/>
      <c r="BJ130" s="132"/>
      <c r="BT130" s="132"/>
      <c r="CD130" s="132"/>
      <c r="CN130" s="132"/>
      <c r="CX130" s="132"/>
      <c r="DH130" s="132"/>
      <c r="DR130" s="132"/>
      <c r="EB130" s="132"/>
      <c r="EL130" s="132"/>
      <c r="EV130" s="132"/>
      <c r="FF130" s="132"/>
      <c r="FP130" s="132"/>
      <c r="FZ130" s="132"/>
      <c r="GJ130" s="132"/>
      <c r="GT130" s="132"/>
      <c r="HD130" s="132"/>
      <c r="HN130" s="132"/>
      <c r="HX130" s="132"/>
      <c r="IH130" s="132"/>
    </row>
    <row xmlns:x14ac="http://schemas.microsoft.com/office/spreadsheetml/2009/9/ac" r="131" s="3" customFormat="true" x14ac:dyDescent="0.25">
      <c r="A131" s="405" t="str">
        <f ca="true">IF(ISBLANK('Data Summary'!A133),"",'Data Summary'!A133)</f>
        <v/>
      </c>
      <c r="B131" s="132"/>
      <c r="L131" s="132"/>
      <c r="V131" s="132"/>
      <c r="AF131" s="132"/>
      <c r="AP131" s="132"/>
      <c r="AZ131" s="132"/>
      <c r="BA131" s="132"/>
      <c r="BJ131" s="132"/>
      <c r="BT131" s="132"/>
      <c r="CD131" s="132"/>
      <c r="CN131" s="132"/>
      <c r="CX131" s="132"/>
      <c r="DH131" s="132"/>
      <c r="DR131" s="132"/>
      <c r="EB131" s="132"/>
      <c r="EL131" s="132"/>
      <c r="EV131" s="132"/>
      <c r="FF131" s="132"/>
      <c r="FP131" s="132"/>
      <c r="FZ131" s="132"/>
      <c r="GJ131" s="132"/>
      <c r="GT131" s="132"/>
      <c r="HD131" s="132"/>
      <c r="HN131" s="132"/>
      <c r="HX131" s="132"/>
      <c r="IH131" s="132"/>
    </row>
    <row xmlns:x14ac="http://schemas.microsoft.com/office/spreadsheetml/2009/9/ac" r="132" s="3" customFormat="true" x14ac:dyDescent="0.25">
      <c r="A132" s="405" t="str">
        <f ca="true">IF(ISBLANK('Data Summary'!A134),"",'Data Summary'!A134)</f>
        <v/>
      </c>
      <c r="B132" s="132"/>
      <c r="L132" s="132"/>
      <c r="V132" s="132"/>
      <c r="AF132" s="132"/>
      <c r="AP132" s="132"/>
      <c r="AZ132" s="132"/>
      <c r="BA132" s="132"/>
      <c r="BJ132" s="132"/>
      <c r="BT132" s="132"/>
      <c r="CD132" s="132"/>
      <c r="CN132" s="132"/>
      <c r="CX132" s="132"/>
      <c r="DH132" s="132"/>
      <c r="DR132" s="132"/>
      <c r="EB132" s="132"/>
      <c r="EL132" s="132"/>
      <c r="EV132" s="132"/>
      <c r="FF132" s="132"/>
      <c r="FP132" s="132"/>
      <c r="FZ132" s="132"/>
      <c r="GJ132" s="132"/>
      <c r="GT132" s="132"/>
      <c r="HD132" s="132"/>
      <c r="HN132" s="132"/>
      <c r="HX132" s="132"/>
      <c r="IH132" s="132"/>
    </row>
    <row xmlns:x14ac="http://schemas.microsoft.com/office/spreadsheetml/2009/9/ac" r="133" s="3" customFormat="true" x14ac:dyDescent="0.25">
      <c r="A133" s="405" t="str">
        <f ca="true">IF(ISBLANK('Data Summary'!A135),"",'Data Summary'!A135)</f>
        <v/>
      </c>
      <c r="B133" s="132"/>
      <c r="L133" s="132"/>
      <c r="V133" s="132"/>
      <c r="AF133" s="132"/>
      <c r="AP133" s="132"/>
      <c r="AZ133" s="132"/>
      <c r="BA133" s="132"/>
      <c r="BJ133" s="132"/>
      <c r="BT133" s="132"/>
      <c r="CD133" s="132"/>
      <c r="CN133" s="132"/>
      <c r="CX133" s="132"/>
      <c r="DH133" s="132"/>
      <c r="DR133" s="132"/>
      <c r="EB133" s="132"/>
      <c r="EL133" s="132"/>
      <c r="EV133" s="132"/>
      <c r="FF133" s="132"/>
      <c r="FP133" s="132"/>
      <c r="FZ133" s="132"/>
      <c r="GJ133" s="132"/>
      <c r="GT133" s="132"/>
      <c r="HD133" s="132"/>
      <c r="HN133" s="132"/>
      <c r="HX133" s="132"/>
      <c r="IH133" s="132"/>
    </row>
    <row xmlns:x14ac="http://schemas.microsoft.com/office/spreadsheetml/2009/9/ac" r="134" s="3" customFormat="true" x14ac:dyDescent="0.25">
      <c r="A134" s="405" t="str">
        <f ca="true">IF(ISBLANK('Data Summary'!A136),"",'Data Summary'!A136)</f>
        <v/>
      </c>
      <c r="B134" s="132"/>
      <c r="L134" s="132"/>
      <c r="V134" s="132"/>
      <c r="AF134" s="132"/>
      <c r="AP134" s="132"/>
      <c r="AZ134" s="132"/>
      <c r="BA134" s="132"/>
      <c r="BJ134" s="132"/>
      <c r="BT134" s="132"/>
      <c r="CD134" s="132"/>
      <c r="CN134" s="132"/>
      <c r="CX134" s="132"/>
      <c r="DH134" s="132"/>
      <c r="DR134" s="132"/>
      <c r="EB134" s="132"/>
      <c r="EL134" s="132"/>
      <c r="EV134" s="132"/>
      <c r="FF134" s="132"/>
      <c r="FP134" s="132"/>
      <c r="FZ134" s="132"/>
      <c r="GJ134" s="132"/>
      <c r="GT134" s="132"/>
      <c r="HD134" s="132"/>
      <c r="HN134" s="132"/>
      <c r="HX134" s="132"/>
      <c r="IH134" s="132"/>
    </row>
    <row xmlns:x14ac="http://schemas.microsoft.com/office/spreadsheetml/2009/9/ac" r="135" s="3" customFormat="true" x14ac:dyDescent="0.25">
      <c r="A135" s="405" t="str">
        <f ca="true">IF(ISBLANK('Data Summary'!A137),"",'Data Summary'!A137)</f>
        <v/>
      </c>
      <c r="B135" s="132"/>
      <c r="L135" s="132"/>
      <c r="V135" s="132"/>
      <c r="AF135" s="132"/>
      <c r="AP135" s="132"/>
      <c r="AZ135" s="132"/>
      <c r="BA135" s="132"/>
      <c r="BJ135" s="132"/>
      <c r="BT135" s="132"/>
      <c r="CD135" s="132"/>
      <c r="CN135" s="132"/>
      <c r="CX135" s="132"/>
      <c r="DH135" s="132"/>
      <c r="DR135" s="132"/>
      <c r="EB135" s="132"/>
      <c r="EL135" s="132"/>
      <c r="EV135" s="132"/>
      <c r="FF135" s="132"/>
      <c r="FP135" s="132"/>
      <c r="FZ135" s="132"/>
      <c r="GJ135" s="132"/>
      <c r="GT135" s="132"/>
      <c r="HD135" s="132"/>
      <c r="HN135" s="132"/>
      <c r="HX135" s="132"/>
      <c r="IH135" s="132"/>
    </row>
    <row xmlns:x14ac="http://schemas.microsoft.com/office/spreadsheetml/2009/9/ac" r="136" s="3" customFormat="true" x14ac:dyDescent="0.25">
      <c r="A136" s="405" t="str">
        <f ca="true">IF(ISBLANK('Data Summary'!A138),"",'Data Summary'!A138)</f>
        <v/>
      </c>
      <c r="B136" s="132"/>
      <c r="L136" s="132"/>
      <c r="V136" s="132"/>
      <c r="AF136" s="132"/>
      <c r="AP136" s="132"/>
      <c r="AZ136" s="132"/>
      <c r="BA136" s="132"/>
      <c r="BJ136" s="132"/>
      <c r="BT136" s="132"/>
      <c r="CD136" s="132"/>
      <c r="CN136" s="132"/>
      <c r="CX136" s="132"/>
      <c r="DH136" s="132"/>
      <c r="DR136" s="132"/>
      <c r="EB136" s="132"/>
      <c r="EL136" s="132"/>
      <c r="EV136" s="132"/>
      <c r="FF136" s="132"/>
      <c r="FP136" s="132"/>
      <c r="FZ136" s="132"/>
      <c r="GJ136" s="132"/>
      <c r="GT136" s="132"/>
      <c r="HD136" s="132"/>
      <c r="HN136" s="132"/>
      <c r="HX136" s="132"/>
      <c r="IH136" s="132"/>
    </row>
    <row xmlns:x14ac="http://schemas.microsoft.com/office/spreadsheetml/2009/9/ac" r="137" s="3" customFormat="true" x14ac:dyDescent="0.25">
      <c r="A137" s="405" t="str">
        <f ca="true">IF(ISBLANK('Data Summary'!A139),"",'Data Summary'!A139)</f>
        <v/>
      </c>
      <c r="B137" s="132"/>
      <c r="L137" s="132"/>
      <c r="V137" s="132"/>
      <c r="AF137" s="132"/>
      <c r="AP137" s="132"/>
      <c r="AZ137" s="132"/>
      <c r="BA137" s="132"/>
      <c r="BJ137" s="132"/>
      <c r="BT137" s="132"/>
      <c r="CD137" s="132"/>
      <c r="CN137" s="132"/>
      <c r="CX137" s="132"/>
      <c r="DH137" s="132"/>
      <c r="DR137" s="132"/>
      <c r="EB137" s="132"/>
      <c r="EL137" s="132"/>
      <c r="EV137" s="132"/>
      <c r="FF137" s="132"/>
      <c r="FP137" s="132"/>
      <c r="FZ137" s="132"/>
      <c r="GJ137" s="132"/>
      <c r="GT137" s="132"/>
      <c r="HD137" s="132"/>
      <c r="HN137" s="132"/>
      <c r="HX137" s="132"/>
      <c r="IH137" s="132"/>
    </row>
    <row xmlns:x14ac="http://schemas.microsoft.com/office/spreadsheetml/2009/9/ac" r="138" s="3" customFormat="true" x14ac:dyDescent="0.25">
      <c r="A138" s="405" t="str">
        <f ca="true">IF(ISBLANK('Data Summary'!A140),"",'Data Summary'!A140)</f>
        <v/>
      </c>
      <c r="B138" s="132"/>
      <c r="L138" s="132"/>
      <c r="V138" s="132"/>
      <c r="AF138" s="132"/>
      <c r="AP138" s="132"/>
      <c r="AZ138" s="132"/>
      <c r="BA138" s="132"/>
      <c r="BJ138" s="132"/>
      <c r="BT138" s="132"/>
      <c r="CD138" s="132"/>
      <c r="CN138" s="132"/>
      <c r="CX138" s="132"/>
      <c r="DH138" s="132"/>
      <c r="DR138" s="132"/>
      <c r="EB138" s="132"/>
      <c r="EL138" s="132"/>
      <c r="EV138" s="132"/>
      <c r="FF138" s="132"/>
      <c r="FP138" s="132"/>
      <c r="FZ138" s="132"/>
      <c r="GJ138" s="132"/>
      <c r="GT138" s="132"/>
      <c r="HD138" s="132"/>
      <c r="HN138" s="132"/>
      <c r="HX138" s="132"/>
      <c r="IH138" s="132"/>
    </row>
    <row xmlns:x14ac="http://schemas.microsoft.com/office/spreadsheetml/2009/9/ac" r="139" s="3" customFormat="true" x14ac:dyDescent="0.25">
      <c r="A139" s="405" t="str">
        <f ca="true">IF(ISBLANK('Data Summary'!A141),"",'Data Summary'!A141)</f>
        <v/>
      </c>
      <c r="B139" s="132"/>
      <c r="L139" s="132"/>
      <c r="V139" s="132"/>
      <c r="AF139" s="132"/>
      <c r="AP139" s="132"/>
      <c r="AZ139" s="132"/>
      <c r="BA139" s="132"/>
      <c r="BJ139" s="132"/>
      <c r="BT139" s="132"/>
      <c r="CD139" s="132"/>
      <c r="CN139" s="132"/>
      <c r="CX139" s="132"/>
      <c r="DH139" s="132"/>
      <c r="DR139" s="132"/>
      <c r="EB139" s="132"/>
      <c r="EL139" s="132"/>
      <c r="EV139" s="132"/>
      <c r="FF139" s="132"/>
      <c r="FP139" s="132"/>
      <c r="FZ139" s="132"/>
      <c r="GJ139" s="132"/>
      <c r="GT139" s="132"/>
      <c r="HD139" s="132"/>
      <c r="HN139" s="132"/>
      <c r="HX139" s="132"/>
      <c r="IH139" s="132"/>
    </row>
    <row xmlns:x14ac="http://schemas.microsoft.com/office/spreadsheetml/2009/9/ac" r="140" s="3" customFormat="true" x14ac:dyDescent="0.25">
      <c r="A140" s="405" t="str">
        <f ca="true">IF(ISBLANK('Data Summary'!A142),"",'Data Summary'!A142)</f>
        <v/>
      </c>
      <c r="B140" s="132"/>
      <c r="L140" s="132"/>
      <c r="V140" s="132"/>
      <c r="AF140" s="132"/>
      <c r="AP140" s="132"/>
      <c r="AZ140" s="132"/>
      <c r="BA140" s="132"/>
      <c r="BJ140" s="132"/>
      <c r="BT140" s="132"/>
      <c r="CD140" s="132"/>
      <c r="CN140" s="132"/>
      <c r="CX140" s="132"/>
      <c r="DH140" s="132"/>
      <c r="DR140" s="132"/>
      <c r="EB140" s="132"/>
      <c r="EL140" s="132"/>
      <c r="EV140" s="132"/>
      <c r="FF140" s="132"/>
      <c r="FP140" s="132"/>
      <c r="FZ140" s="132"/>
      <c r="GJ140" s="132"/>
      <c r="GT140" s="132"/>
      <c r="HD140" s="132"/>
      <c r="HN140" s="132"/>
      <c r="HX140" s="132"/>
      <c r="IH140" s="132"/>
    </row>
    <row xmlns:x14ac="http://schemas.microsoft.com/office/spreadsheetml/2009/9/ac" r="141" s="3" customFormat="true" x14ac:dyDescent="0.25">
      <c r="A141" s="405" t="str">
        <f ca="true">IF(ISBLANK('Data Summary'!A143),"",'Data Summary'!A143)</f>
        <v/>
      </c>
      <c r="B141" s="132"/>
      <c r="L141" s="132"/>
      <c r="V141" s="132"/>
      <c r="AF141" s="132"/>
      <c r="AP141" s="132"/>
      <c r="AZ141" s="132"/>
      <c r="BA141" s="132"/>
      <c r="BJ141" s="132"/>
      <c r="BT141" s="132"/>
      <c r="CD141" s="132"/>
      <c r="CN141" s="132"/>
      <c r="CX141" s="132"/>
      <c r="DH141" s="132"/>
      <c r="DR141" s="132"/>
      <c r="EB141" s="132"/>
      <c r="EL141" s="132"/>
      <c r="EV141" s="132"/>
      <c r="FF141" s="132"/>
      <c r="FP141" s="132"/>
      <c r="FZ141" s="132"/>
      <c r="GJ141" s="132"/>
      <c r="GT141" s="132"/>
      <c r="HD141" s="132"/>
      <c r="HN141" s="132"/>
      <c r="HX141" s="132"/>
      <c r="IH141" s="132"/>
    </row>
    <row xmlns:x14ac="http://schemas.microsoft.com/office/spreadsheetml/2009/9/ac" r="142" s="3" customFormat="true" x14ac:dyDescent="0.25">
      <c r="A142" s="405" t="str">
        <f ca="true">IF(ISBLANK('Data Summary'!A144),"",'Data Summary'!A144)</f>
        <v/>
      </c>
      <c r="B142" s="132"/>
      <c r="L142" s="132"/>
      <c r="V142" s="132"/>
      <c r="AF142" s="132"/>
      <c r="AP142" s="132"/>
      <c r="AZ142" s="132"/>
      <c r="BA142" s="132"/>
      <c r="BJ142" s="132"/>
      <c r="BT142" s="132"/>
      <c r="CD142" s="132"/>
      <c r="CN142" s="132"/>
      <c r="CX142" s="132"/>
      <c r="DH142" s="132"/>
      <c r="DR142" s="132"/>
      <c r="EB142" s="132"/>
      <c r="EL142" s="132"/>
      <c r="EV142" s="132"/>
      <c r="FF142" s="132"/>
      <c r="FP142" s="132"/>
      <c r="FZ142" s="132"/>
      <c r="GJ142" s="132"/>
      <c r="GT142" s="132"/>
      <c r="HD142" s="132"/>
      <c r="HN142" s="132"/>
      <c r="HX142" s="132"/>
      <c r="IH142" s="132"/>
    </row>
    <row xmlns:x14ac="http://schemas.microsoft.com/office/spreadsheetml/2009/9/ac" r="143" s="3" customFormat="true" x14ac:dyDescent="0.25">
      <c r="A143" s="405" t="str">
        <f ca="true">IF(ISBLANK('Data Summary'!A145),"",'Data Summary'!A145)</f>
        <v/>
      </c>
      <c r="B143" s="132"/>
      <c r="L143" s="132"/>
      <c r="V143" s="132"/>
      <c r="AF143" s="132"/>
      <c r="AP143" s="132"/>
      <c r="AZ143" s="132"/>
      <c r="BA143" s="132"/>
      <c r="BJ143" s="132"/>
      <c r="BT143" s="132"/>
      <c r="CD143" s="132"/>
      <c r="CN143" s="132"/>
      <c r="CX143" s="132"/>
      <c r="DH143" s="132"/>
      <c r="DR143" s="132"/>
      <c r="EB143" s="132"/>
      <c r="EL143" s="132"/>
      <c r="EV143" s="132"/>
      <c r="FF143" s="132"/>
      <c r="FP143" s="132"/>
      <c r="FZ143" s="132"/>
      <c r="GJ143" s="132"/>
      <c r="GT143" s="132"/>
      <c r="HD143" s="132"/>
      <c r="HN143" s="132"/>
      <c r="HX143" s="132"/>
      <c r="IH143" s="132"/>
    </row>
    <row xmlns:x14ac="http://schemas.microsoft.com/office/spreadsheetml/2009/9/ac" r="144" s="3" customFormat="true" x14ac:dyDescent="0.25">
      <c r="A144" s="405" t="str">
        <f ca="true">IF(ISBLANK('Data Summary'!A146),"",'Data Summary'!A146)</f>
        <v/>
      </c>
      <c r="B144" s="132"/>
      <c r="L144" s="132"/>
      <c r="V144" s="132"/>
      <c r="AF144" s="132"/>
      <c r="AP144" s="132"/>
      <c r="AZ144" s="132"/>
      <c r="BA144" s="132"/>
      <c r="BJ144" s="132"/>
      <c r="BT144" s="132"/>
      <c r="CD144" s="132"/>
      <c r="CN144" s="132"/>
      <c r="CX144" s="132"/>
      <c r="DH144" s="132"/>
      <c r="DR144" s="132"/>
      <c r="EB144" s="132"/>
      <c r="EL144" s="132"/>
      <c r="EV144" s="132"/>
      <c r="FF144" s="132"/>
      <c r="FP144" s="132"/>
      <c r="FZ144" s="132"/>
      <c r="GJ144" s="132"/>
      <c r="GT144" s="132"/>
      <c r="HD144" s="132"/>
      <c r="HN144" s="132"/>
      <c r="HX144" s="132"/>
      <c r="IH144" s="132"/>
    </row>
    <row xmlns:x14ac="http://schemas.microsoft.com/office/spreadsheetml/2009/9/ac" r="145" s="3" customFormat="true" x14ac:dyDescent="0.25">
      <c r="A145" s="405" t="str">
        <f ca="true">IF(ISBLANK('Data Summary'!A147),"",'Data Summary'!A147)</f>
        <v/>
      </c>
      <c r="B145" s="132"/>
      <c r="L145" s="132"/>
      <c r="V145" s="132"/>
      <c r="AF145" s="132"/>
      <c r="AP145" s="132"/>
      <c r="AZ145" s="132"/>
      <c r="BA145" s="132"/>
      <c r="BJ145" s="132"/>
      <c r="BT145" s="132"/>
      <c r="CD145" s="132"/>
      <c r="CN145" s="132"/>
      <c r="CX145" s="132"/>
      <c r="DH145" s="132"/>
      <c r="DR145" s="132"/>
      <c r="EB145" s="132"/>
      <c r="EL145" s="132"/>
      <c r="EV145" s="132"/>
      <c r="FF145" s="132"/>
      <c r="FP145" s="132"/>
      <c r="FZ145" s="132"/>
      <c r="GJ145" s="132"/>
      <c r="GT145" s="132"/>
      <c r="HD145" s="132"/>
      <c r="HN145" s="132"/>
      <c r="HX145" s="132"/>
      <c r="IH145" s="132"/>
    </row>
    <row xmlns:x14ac="http://schemas.microsoft.com/office/spreadsheetml/2009/9/ac" r="146" s="3" customFormat="true" x14ac:dyDescent="0.25">
      <c r="A146" s="405" t="str">
        <f ca="true">IF(ISBLANK('Data Summary'!A148),"",'Data Summary'!A148)</f>
        <v/>
      </c>
      <c r="B146" s="132"/>
      <c r="L146" s="132"/>
      <c r="V146" s="132"/>
      <c r="AF146" s="132"/>
      <c r="AP146" s="132"/>
      <c r="AZ146" s="132"/>
      <c r="BA146" s="132"/>
      <c r="BJ146" s="132"/>
      <c r="BT146" s="132"/>
      <c r="CD146" s="132"/>
      <c r="CN146" s="132"/>
      <c r="CX146" s="132"/>
      <c r="DH146" s="132"/>
      <c r="DR146" s="132"/>
      <c r="EB146" s="132"/>
      <c r="EL146" s="132"/>
      <c r="EV146" s="132"/>
      <c r="FF146" s="132"/>
      <c r="FP146" s="132"/>
      <c r="FZ146" s="132"/>
      <c r="GJ146" s="132"/>
      <c r="GT146" s="132"/>
      <c r="HD146" s="132"/>
      <c r="HN146" s="132"/>
      <c r="HX146" s="132"/>
      <c r="IH146" s="132"/>
    </row>
    <row xmlns:x14ac="http://schemas.microsoft.com/office/spreadsheetml/2009/9/ac" r="147" s="3" customFormat="true" x14ac:dyDescent="0.25">
      <c r="A147" s="405" t="str">
        <f ca="true">IF(ISBLANK('Data Summary'!A149),"",'Data Summary'!A149)</f>
        <v/>
      </c>
      <c r="B147" s="132"/>
      <c r="L147" s="132"/>
      <c r="V147" s="132"/>
      <c r="AF147" s="132"/>
      <c r="AP147" s="132"/>
      <c r="AZ147" s="132"/>
      <c r="BA147" s="132"/>
      <c r="BJ147" s="132"/>
      <c r="BT147" s="132"/>
      <c r="CD147" s="132"/>
      <c r="CN147" s="132"/>
      <c r="CX147" s="132"/>
      <c r="DH147" s="132"/>
      <c r="DR147" s="132"/>
      <c r="EB147" s="132"/>
      <c r="EL147" s="132"/>
      <c r="EV147" s="132"/>
      <c r="FF147" s="132"/>
      <c r="FP147" s="132"/>
      <c r="FZ147" s="132"/>
      <c r="GJ147" s="132"/>
      <c r="GT147" s="132"/>
      <c r="HD147" s="132"/>
      <c r="HN147" s="132"/>
      <c r="HX147" s="132"/>
      <c r="IH147" s="132"/>
    </row>
    <row xmlns:x14ac="http://schemas.microsoft.com/office/spreadsheetml/2009/9/ac" r="148" s="3" customFormat="true" x14ac:dyDescent="0.25">
      <c r="A148" s="405" t="str">
        <f ca="true">IF(ISBLANK('Data Summary'!A150),"",'Data Summary'!A150)</f>
        <v/>
      </c>
      <c r="B148" s="132"/>
      <c r="L148" s="132"/>
      <c r="V148" s="132"/>
      <c r="AF148" s="132"/>
      <c r="AP148" s="132"/>
      <c r="AZ148" s="132"/>
      <c r="BA148" s="132"/>
      <c r="BJ148" s="132"/>
      <c r="BT148" s="132"/>
      <c r="CD148" s="132"/>
      <c r="CN148" s="132"/>
      <c r="CX148" s="132"/>
      <c r="DH148" s="132"/>
      <c r="DR148" s="132"/>
      <c r="EB148" s="132"/>
      <c r="EL148" s="132"/>
      <c r="EV148" s="132"/>
      <c r="FF148" s="132"/>
      <c r="FP148" s="132"/>
      <c r="FZ148" s="132"/>
      <c r="GJ148" s="132"/>
      <c r="GT148" s="132"/>
      <c r="HD148" s="132"/>
      <c r="HN148" s="132"/>
      <c r="HX148" s="132"/>
      <c r="IH148" s="132"/>
    </row>
    <row xmlns:x14ac="http://schemas.microsoft.com/office/spreadsheetml/2009/9/ac" r="149" s="3" customFormat="true" x14ac:dyDescent="0.25">
      <c r="A149" s="405" t="str">
        <f ca="true">IF(ISBLANK('Data Summary'!A151),"",'Data Summary'!A151)</f>
        <v/>
      </c>
      <c r="B149" s="132"/>
      <c r="L149" s="132"/>
      <c r="V149" s="132"/>
      <c r="AF149" s="132"/>
      <c r="AP149" s="132"/>
      <c r="AZ149" s="132"/>
      <c r="BA149" s="132"/>
      <c r="BJ149" s="132"/>
      <c r="BT149" s="132"/>
      <c r="CD149" s="132"/>
      <c r="CN149" s="132"/>
      <c r="CX149" s="132"/>
      <c r="DH149" s="132"/>
      <c r="DR149" s="132"/>
      <c r="EB149" s="132"/>
      <c r="EL149" s="132"/>
      <c r="EV149" s="132"/>
      <c r="FF149" s="132"/>
      <c r="FP149" s="132"/>
      <c r="FZ149" s="132"/>
      <c r="GJ149" s="132"/>
      <c r="GT149" s="132"/>
      <c r="HD149" s="132"/>
      <c r="HN149" s="132"/>
      <c r="HX149" s="132"/>
      <c r="IH149" s="132"/>
    </row>
    <row xmlns:x14ac="http://schemas.microsoft.com/office/spreadsheetml/2009/9/ac" r="150" s="3" customFormat="true" x14ac:dyDescent="0.25">
      <c r="A150" s="405" t="str">
        <f ca="true">IF(ISBLANK('Data Summary'!A152),"",'Data Summary'!A152)</f>
        <v/>
      </c>
      <c r="B150" s="132"/>
      <c r="L150" s="132"/>
      <c r="V150" s="132"/>
      <c r="AF150" s="132"/>
      <c r="AP150" s="132"/>
      <c r="AZ150" s="132"/>
      <c r="BA150" s="132"/>
      <c r="BJ150" s="132"/>
      <c r="BT150" s="132"/>
      <c r="CD150" s="132"/>
      <c r="CN150" s="132"/>
      <c r="CX150" s="132"/>
      <c r="DH150" s="132"/>
      <c r="DR150" s="132"/>
      <c r="EB150" s="132"/>
      <c r="EL150" s="132"/>
      <c r="EV150" s="132"/>
      <c r="FF150" s="132"/>
      <c r="FP150" s="132"/>
      <c r="FZ150" s="132"/>
      <c r="GJ150" s="132"/>
      <c r="GT150" s="132"/>
      <c r="HD150" s="132"/>
      <c r="HN150" s="132"/>
      <c r="HX150" s="132"/>
      <c r="IH150" s="132"/>
    </row>
    <row xmlns:x14ac="http://schemas.microsoft.com/office/spreadsheetml/2009/9/ac" r="151" s="3" customFormat="true" x14ac:dyDescent="0.25">
      <c r="A151" s="405" t="str">
        <f ca="true">IF(ISBLANK('Data Summary'!A153),"",'Data Summary'!A153)</f>
        <v/>
      </c>
      <c r="B151" s="132"/>
      <c r="L151" s="132"/>
      <c r="V151" s="132"/>
      <c r="AF151" s="132"/>
      <c r="AP151" s="132"/>
      <c r="AZ151" s="132"/>
      <c r="BA151" s="132"/>
      <c r="BJ151" s="132"/>
      <c r="BT151" s="132"/>
      <c r="CD151" s="132"/>
      <c r="CN151" s="132"/>
      <c r="CX151" s="132"/>
      <c r="DH151" s="132"/>
      <c r="DR151" s="132"/>
      <c r="EB151" s="132"/>
      <c r="EL151" s="132"/>
      <c r="EV151" s="132"/>
      <c r="FF151" s="132"/>
      <c r="FP151" s="132"/>
      <c r="FZ151" s="132"/>
      <c r="GJ151" s="132"/>
      <c r="GT151" s="132"/>
      <c r="HD151" s="132"/>
      <c r="HN151" s="132"/>
      <c r="HX151" s="132"/>
      <c r="IH151" s="132"/>
    </row>
    <row xmlns:x14ac="http://schemas.microsoft.com/office/spreadsheetml/2009/9/ac" r="152" s="3" customFormat="true" x14ac:dyDescent="0.25">
      <c r="A152" s="401"/>
      <c r="B152" s="132"/>
      <c r="L152" s="132"/>
      <c r="V152" s="132"/>
      <c r="AF152" s="132"/>
      <c r="AP152" s="132"/>
      <c r="AZ152" s="132"/>
      <c r="BA152" s="132"/>
      <c r="BJ152" s="132"/>
      <c r="BT152" s="132"/>
      <c r="CD152" s="132"/>
      <c r="CN152" s="132"/>
      <c r="CX152" s="132"/>
      <c r="DH152" s="132"/>
      <c r="DR152" s="132"/>
      <c r="EB152" s="132"/>
      <c r="EL152" s="132"/>
      <c r="EV152" s="132"/>
      <c r="FF152" s="132"/>
      <c r="FP152" s="132"/>
      <c r="FZ152" s="132"/>
      <c r="GJ152" s="132"/>
      <c r="GT152" s="132"/>
      <c r="HD152" s="132"/>
      <c r="HN152" s="132"/>
      <c r="HX152" s="132"/>
      <c r="IH152" s="132"/>
    </row>
    <row xmlns:x14ac="http://schemas.microsoft.com/office/spreadsheetml/2009/9/ac" r="153" s="3" customFormat="true" x14ac:dyDescent="0.25">
      <c r="A153" s="401"/>
      <c r="B153" s="132"/>
      <c r="L153" s="132"/>
      <c r="V153" s="132"/>
      <c r="AF153" s="132"/>
      <c r="AP153" s="132"/>
      <c r="AZ153" s="132"/>
      <c r="BA153" s="132"/>
      <c r="BJ153" s="132"/>
      <c r="BT153" s="132"/>
      <c r="CD153" s="132"/>
      <c r="CN153" s="132"/>
      <c r="CX153" s="132"/>
      <c r="DH153" s="132"/>
      <c r="DR153" s="132"/>
      <c r="EB153" s="132"/>
      <c r="EL153" s="132"/>
      <c r="EV153" s="132"/>
      <c r="FF153" s="132"/>
      <c r="FP153" s="132"/>
      <c r="FZ153" s="132"/>
      <c r="GJ153" s="132"/>
      <c r="GT153" s="132"/>
      <c r="HD153" s="132"/>
      <c r="HN153" s="132"/>
      <c r="HX153" s="132"/>
      <c r="IH153" s="132"/>
    </row>
    <row xmlns:x14ac="http://schemas.microsoft.com/office/spreadsheetml/2009/9/ac" r="154" s="3" customFormat="true" x14ac:dyDescent="0.25">
      <c r="A154" s="401"/>
      <c r="B154" s="132"/>
      <c r="L154" s="132"/>
      <c r="V154" s="132"/>
      <c r="AF154" s="132"/>
      <c r="AP154" s="132"/>
      <c r="AZ154" s="132"/>
      <c r="BA154" s="132"/>
      <c r="BJ154" s="132"/>
      <c r="BT154" s="132"/>
      <c r="CD154" s="132"/>
      <c r="CN154" s="132"/>
      <c r="CX154" s="132"/>
      <c r="DH154" s="132"/>
      <c r="DR154" s="132"/>
      <c r="EB154" s="132"/>
      <c r="EL154" s="132"/>
      <c r="EV154" s="132"/>
      <c r="FF154" s="132"/>
      <c r="FP154" s="132"/>
      <c r="FZ154" s="132"/>
      <c r="GJ154" s="132"/>
      <c r="GT154" s="132"/>
      <c r="HD154" s="132"/>
      <c r="HN154" s="132"/>
      <c r="HX154" s="132"/>
      <c r="IH154" s="132"/>
    </row>
    <row xmlns:x14ac="http://schemas.microsoft.com/office/spreadsheetml/2009/9/ac" r="155" s="3" customFormat="true" x14ac:dyDescent="0.25">
      <c r="A155" s="401"/>
      <c r="B155" s="132"/>
      <c r="L155" s="132"/>
      <c r="V155" s="132"/>
      <c r="AF155" s="132"/>
      <c r="AP155" s="132"/>
      <c r="AZ155" s="132"/>
      <c r="BA155" s="132"/>
      <c r="BJ155" s="132"/>
      <c r="BT155" s="132"/>
      <c r="CD155" s="132"/>
      <c r="CN155" s="132"/>
      <c r="CX155" s="132"/>
      <c r="DH155" s="132"/>
      <c r="DR155" s="132"/>
      <c r="EB155" s="132"/>
      <c r="EL155" s="132"/>
      <c r="EV155" s="132"/>
      <c r="FF155" s="132"/>
      <c r="FP155" s="132"/>
      <c r="FZ155" s="132"/>
      <c r="GJ155" s="132"/>
      <c r="GT155" s="132"/>
      <c r="HD155" s="132"/>
      <c r="HN155" s="132"/>
      <c r="HX155" s="132"/>
      <c r="IH155" s="132"/>
    </row>
    <row xmlns:x14ac="http://schemas.microsoft.com/office/spreadsheetml/2009/9/ac" r="156" s="3" customFormat="true" x14ac:dyDescent="0.25">
      <c r="A156" s="401"/>
      <c r="B156" s="132"/>
      <c r="L156" s="132"/>
      <c r="V156" s="132"/>
      <c r="AF156" s="132"/>
      <c r="AP156" s="132"/>
      <c r="AZ156" s="132"/>
      <c r="BA156" s="132"/>
      <c r="BJ156" s="132"/>
      <c r="BT156" s="132"/>
      <c r="CD156" s="132"/>
      <c r="CN156" s="132"/>
      <c r="CX156" s="132"/>
      <c r="DH156" s="132"/>
      <c r="DR156" s="132"/>
      <c r="EB156" s="132"/>
      <c r="EL156" s="132"/>
      <c r="EV156" s="132"/>
      <c r="FF156" s="132"/>
      <c r="FP156" s="132"/>
      <c r="FZ156" s="132"/>
      <c r="GJ156" s="132"/>
      <c r="GT156" s="132"/>
      <c r="HD156" s="132"/>
      <c r="HN156" s="132"/>
      <c r="HX156" s="132"/>
      <c r="IH156" s="132"/>
    </row>
    <row xmlns:x14ac="http://schemas.microsoft.com/office/spreadsheetml/2009/9/ac" r="157" s="3" customFormat="true" x14ac:dyDescent="0.25">
      <c r="A157" s="401"/>
      <c r="B157" s="132"/>
      <c r="L157" s="132"/>
      <c r="V157" s="132"/>
      <c r="AF157" s="132"/>
      <c r="AP157" s="132"/>
      <c r="AZ157" s="132"/>
      <c r="BA157" s="132"/>
      <c r="BJ157" s="132"/>
      <c r="BT157" s="132"/>
      <c r="CD157" s="132"/>
      <c r="CN157" s="132"/>
      <c r="CX157" s="132"/>
      <c r="DH157" s="132"/>
      <c r="DR157" s="132"/>
      <c r="EB157" s="132"/>
      <c r="EL157" s="132"/>
      <c r="EV157" s="132"/>
      <c r="FF157" s="132"/>
      <c r="FP157" s="132"/>
      <c r="FZ157" s="132"/>
      <c r="GJ157" s="132"/>
      <c r="GT157" s="132"/>
      <c r="HD157" s="132"/>
      <c r="HN157" s="132"/>
      <c r="HX157" s="132"/>
      <c r="IH157" s="132"/>
    </row>
    <row xmlns:x14ac="http://schemas.microsoft.com/office/spreadsheetml/2009/9/ac" r="158" s="3" customFormat="true" x14ac:dyDescent="0.25">
      <c r="A158" s="401"/>
      <c r="B158" s="132"/>
      <c r="L158" s="132"/>
      <c r="V158" s="132"/>
      <c r="AF158" s="132"/>
      <c r="AP158" s="132"/>
      <c r="AZ158" s="132"/>
      <c r="BA158" s="132"/>
      <c r="BJ158" s="132"/>
      <c r="BT158" s="132"/>
      <c r="CD158" s="132"/>
      <c r="CN158" s="132"/>
      <c r="CX158" s="132"/>
      <c r="DH158" s="132"/>
      <c r="DR158" s="132"/>
      <c r="EB158" s="132"/>
      <c r="EL158" s="132"/>
      <c r="EV158" s="132"/>
      <c r="FF158" s="132"/>
      <c r="FP158" s="132"/>
      <c r="FZ158" s="132"/>
      <c r="GJ158" s="132"/>
      <c r="GT158" s="132"/>
      <c r="HD158" s="132"/>
      <c r="HN158" s="132"/>
      <c r="HX158" s="132"/>
      <c r="IH158" s="132"/>
    </row>
    <row xmlns:x14ac="http://schemas.microsoft.com/office/spreadsheetml/2009/9/ac" r="159" s="3" customFormat="true" x14ac:dyDescent="0.25">
      <c r="A159" s="401"/>
      <c r="B159" s="132"/>
      <c r="L159" s="132"/>
      <c r="V159" s="132"/>
      <c r="AF159" s="132"/>
      <c r="AP159" s="132"/>
      <c r="AZ159" s="132"/>
      <c r="BA159" s="132"/>
      <c r="BJ159" s="132"/>
      <c r="BT159" s="132"/>
      <c r="CD159" s="132"/>
      <c r="CN159" s="132"/>
      <c r="CX159" s="132"/>
      <c r="DH159" s="132"/>
      <c r="DR159" s="132"/>
      <c r="EB159" s="132"/>
      <c r="EL159" s="132"/>
      <c r="EV159" s="132"/>
      <c r="FF159" s="132"/>
      <c r="FP159" s="132"/>
      <c r="FZ159" s="132"/>
      <c r="GJ159" s="132"/>
      <c r="GT159" s="132"/>
      <c r="HD159" s="132"/>
      <c r="HN159" s="132"/>
      <c r="HX159" s="132"/>
      <c r="IH159" s="132"/>
    </row>
    <row xmlns:x14ac="http://schemas.microsoft.com/office/spreadsheetml/2009/9/ac" r="160" s="3" customFormat="true" x14ac:dyDescent="0.25">
      <c r="A160" s="401"/>
      <c r="B160" s="132"/>
      <c r="L160" s="132"/>
      <c r="V160" s="132"/>
      <c r="AF160" s="132"/>
      <c r="AP160" s="132"/>
      <c r="AZ160" s="132"/>
      <c r="BA160" s="132"/>
      <c r="BJ160" s="132"/>
      <c r="BT160" s="132"/>
      <c r="CD160" s="132"/>
      <c r="CN160" s="132"/>
      <c r="CX160" s="132"/>
      <c r="DH160" s="132"/>
      <c r="DR160" s="132"/>
      <c r="EB160" s="132"/>
      <c r="EL160" s="132"/>
      <c r="EV160" s="132"/>
      <c r="FF160" s="132"/>
      <c r="FP160" s="132"/>
      <c r="FZ160" s="132"/>
      <c r="GJ160" s="132"/>
      <c r="GT160" s="132"/>
      <c r="HD160" s="132"/>
      <c r="HN160" s="132"/>
      <c r="HX160" s="132"/>
      <c r="IH160" s="132"/>
    </row>
    <row xmlns:x14ac="http://schemas.microsoft.com/office/spreadsheetml/2009/9/ac" r="161" s="3" customFormat="true" x14ac:dyDescent="0.25">
      <c r="A161" s="401"/>
      <c r="B161" s="132"/>
      <c r="L161" s="132"/>
      <c r="V161" s="132"/>
      <c r="AF161" s="132"/>
      <c r="AP161" s="132"/>
      <c r="AZ161" s="132"/>
      <c r="BA161" s="132"/>
      <c r="BJ161" s="132"/>
      <c r="BT161" s="132"/>
      <c r="CD161" s="132"/>
      <c r="CN161" s="132"/>
      <c r="CX161" s="132"/>
      <c r="DH161" s="132"/>
      <c r="DR161" s="132"/>
      <c r="EB161" s="132"/>
      <c r="EL161" s="132"/>
      <c r="EV161" s="132"/>
      <c r="FF161" s="132"/>
      <c r="FP161" s="132"/>
      <c r="FZ161" s="132"/>
      <c r="GJ161" s="132"/>
      <c r="GT161" s="132"/>
      <c r="HD161" s="132"/>
      <c r="HN161" s="132"/>
      <c r="HX161" s="132"/>
      <c r="IH161" s="132"/>
    </row>
    <row xmlns:x14ac="http://schemas.microsoft.com/office/spreadsheetml/2009/9/ac" r="162" s="3" customFormat="true" x14ac:dyDescent="0.25">
      <c r="A162" s="401"/>
      <c r="B162" s="132"/>
      <c r="L162" s="132"/>
      <c r="V162" s="132"/>
      <c r="AF162" s="132"/>
      <c r="AP162" s="132"/>
      <c r="AZ162" s="132"/>
      <c r="BA162" s="132"/>
      <c r="BJ162" s="132"/>
      <c r="BT162" s="132"/>
      <c r="CD162" s="132"/>
      <c r="CN162" s="132"/>
      <c r="CX162" s="132"/>
      <c r="DH162" s="132"/>
      <c r="DR162" s="132"/>
      <c r="EB162" s="132"/>
      <c r="EL162" s="132"/>
      <c r="EV162" s="132"/>
      <c r="FF162" s="132"/>
      <c r="FP162" s="132"/>
      <c r="FZ162" s="132"/>
      <c r="GJ162" s="132"/>
      <c r="GT162" s="132"/>
      <c r="HD162" s="132"/>
      <c r="HN162" s="132"/>
      <c r="HX162" s="132"/>
      <c r="IH162" s="132"/>
    </row>
    <row xmlns:x14ac="http://schemas.microsoft.com/office/spreadsheetml/2009/9/ac" r="163" s="3" customFormat="true" x14ac:dyDescent="0.25">
      <c r="A163" s="401"/>
      <c r="B163" s="132"/>
      <c r="L163" s="132"/>
      <c r="V163" s="132"/>
      <c r="AF163" s="132"/>
      <c r="AP163" s="132"/>
      <c r="AZ163" s="132"/>
      <c r="BA163" s="132"/>
      <c r="BJ163" s="132"/>
      <c r="BT163" s="132"/>
      <c r="CD163" s="132"/>
      <c r="CN163" s="132"/>
      <c r="CX163" s="132"/>
      <c r="DH163" s="132"/>
      <c r="DR163" s="132"/>
      <c r="EB163" s="132"/>
      <c r="EL163" s="132"/>
      <c r="EV163" s="132"/>
      <c r="FF163" s="132"/>
      <c r="FP163" s="132"/>
      <c r="FZ163" s="132"/>
      <c r="GJ163" s="132"/>
      <c r="GT163" s="132"/>
      <c r="HD163" s="132"/>
      <c r="HN163" s="132"/>
      <c r="HX163" s="132"/>
      <c r="IH163" s="132"/>
    </row>
    <row xmlns:x14ac="http://schemas.microsoft.com/office/spreadsheetml/2009/9/ac" r="164" s="3" customFormat="true" x14ac:dyDescent="0.25">
      <c r="A164" s="401"/>
      <c r="B164" s="132"/>
      <c r="L164" s="132"/>
      <c r="V164" s="132"/>
      <c r="AF164" s="132"/>
      <c r="AP164" s="132"/>
      <c r="AZ164" s="132"/>
      <c r="BA164" s="132"/>
      <c r="BJ164" s="132"/>
      <c r="BT164" s="132"/>
      <c r="CD164" s="132"/>
      <c r="CN164" s="132"/>
      <c r="CX164" s="132"/>
      <c r="DH164" s="132"/>
      <c r="DR164" s="132"/>
      <c r="EB164" s="132"/>
      <c r="EL164" s="132"/>
      <c r="EV164" s="132"/>
      <c r="FF164" s="132"/>
      <c r="FP164" s="132"/>
      <c r="FZ164" s="132"/>
      <c r="GJ164" s="132"/>
      <c r="GT164" s="132"/>
      <c r="HD164" s="132"/>
      <c r="HN164" s="132"/>
      <c r="HX164" s="132"/>
      <c r="IH164" s="132"/>
    </row>
    <row xmlns:x14ac="http://schemas.microsoft.com/office/spreadsheetml/2009/9/ac" r="165" s="3" customFormat="true" x14ac:dyDescent="0.25">
      <c r="A165" s="401"/>
      <c r="B165" s="132"/>
      <c r="L165" s="132"/>
      <c r="V165" s="132"/>
      <c r="AF165" s="132"/>
      <c r="AP165" s="132"/>
      <c r="AZ165" s="132"/>
      <c r="BA165" s="132"/>
      <c r="BJ165" s="132"/>
      <c r="BT165" s="132"/>
      <c r="CD165" s="132"/>
      <c r="CN165" s="132"/>
      <c r="CX165" s="132"/>
      <c r="DH165" s="132"/>
      <c r="DR165" s="132"/>
      <c r="EB165" s="132"/>
      <c r="EL165" s="132"/>
      <c r="EV165" s="132"/>
      <c r="FF165" s="132"/>
      <c r="FP165" s="132"/>
      <c r="FZ165" s="132"/>
      <c r="GJ165" s="132"/>
      <c r="GT165" s="132"/>
      <c r="HD165" s="132"/>
      <c r="HN165" s="132"/>
      <c r="HX165" s="132"/>
      <c r="IH165" s="132"/>
    </row>
    <row xmlns:x14ac="http://schemas.microsoft.com/office/spreadsheetml/2009/9/ac" r="166" s="3" customFormat="true" x14ac:dyDescent="0.25">
      <c r="A166" s="401"/>
      <c r="B166" s="132"/>
      <c r="L166" s="132"/>
      <c r="V166" s="132"/>
      <c r="AF166" s="132"/>
      <c r="AP166" s="132"/>
      <c r="AZ166" s="132"/>
      <c r="BA166" s="132"/>
      <c r="BJ166" s="132"/>
      <c r="BT166" s="132"/>
      <c r="CD166" s="132"/>
      <c r="CN166" s="132"/>
      <c r="CX166" s="132"/>
      <c r="DH166" s="132"/>
      <c r="DR166" s="132"/>
      <c r="EB166" s="132"/>
      <c r="EL166" s="132"/>
      <c r="EV166" s="132"/>
      <c r="FF166" s="132"/>
      <c r="FP166" s="132"/>
      <c r="FZ166" s="132"/>
      <c r="GJ166" s="132"/>
      <c r="GT166" s="132"/>
      <c r="HD166" s="132"/>
      <c r="HN166" s="132"/>
      <c r="HX166" s="132"/>
      <c r="IH166" s="132"/>
    </row>
    <row xmlns:x14ac="http://schemas.microsoft.com/office/spreadsheetml/2009/9/ac" r="167" s="3" customFormat="true" x14ac:dyDescent="0.25">
      <c r="A167" s="401"/>
      <c r="B167" s="132"/>
      <c r="L167" s="132"/>
      <c r="V167" s="132"/>
      <c r="AF167" s="132"/>
      <c r="AP167" s="132"/>
      <c r="AZ167" s="132"/>
      <c r="BA167" s="132"/>
      <c r="BJ167" s="132"/>
      <c r="BT167" s="132"/>
      <c r="CD167" s="132"/>
      <c r="CN167" s="132"/>
      <c r="CX167" s="132"/>
      <c r="DH167" s="132"/>
      <c r="DR167" s="132"/>
      <c r="EB167" s="132"/>
      <c r="EL167" s="132"/>
      <c r="EV167" s="132"/>
      <c r="FF167" s="132"/>
      <c r="FP167" s="132"/>
      <c r="FZ167" s="132"/>
      <c r="GJ167" s="132"/>
      <c r="GT167" s="132"/>
      <c r="HD167" s="132"/>
      <c r="HN167" s="132"/>
      <c r="HX167" s="132"/>
      <c r="IH167" s="132"/>
    </row>
    <row xmlns:x14ac="http://schemas.microsoft.com/office/spreadsheetml/2009/9/ac" r="168" s="3" customFormat="true" x14ac:dyDescent="0.25">
      <c r="A168" s="401"/>
      <c r="B168" s="132"/>
      <c r="L168" s="132"/>
      <c r="V168" s="132"/>
      <c r="AF168" s="132"/>
      <c r="AP168" s="132"/>
      <c r="AZ168" s="132"/>
      <c r="BA168" s="132"/>
      <c r="BJ168" s="132"/>
      <c r="BT168" s="132"/>
      <c r="CD168" s="132"/>
      <c r="CN168" s="132"/>
      <c r="CX168" s="132"/>
      <c r="DH168" s="132"/>
      <c r="DR168" s="132"/>
      <c r="EB168" s="132"/>
      <c r="EL168" s="132"/>
      <c r="EV168" s="132"/>
      <c r="FF168" s="132"/>
      <c r="FP168" s="132"/>
      <c r="FZ168" s="132"/>
      <c r="GJ168" s="132"/>
      <c r="GT168" s="132"/>
      <c r="HD168" s="132"/>
      <c r="HN168" s="132"/>
      <c r="HX168" s="132"/>
      <c r="IH168" s="132"/>
    </row>
    <row xmlns:x14ac="http://schemas.microsoft.com/office/spreadsheetml/2009/9/ac" r="169" s="3" customFormat="true" x14ac:dyDescent="0.25">
      <c r="A169" s="401"/>
      <c r="B169" s="132"/>
      <c r="L169" s="132"/>
      <c r="V169" s="132"/>
      <c r="AF169" s="132"/>
      <c r="AP169" s="132"/>
      <c r="AZ169" s="132"/>
      <c r="BA169" s="132"/>
      <c r="BJ169" s="132"/>
      <c r="BT169" s="132"/>
      <c r="CD169" s="132"/>
      <c r="CN169" s="132"/>
      <c r="CX169" s="132"/>
      <c r="DH169" s="132"/>
      <c r="DR169" s="132"/>
      <c r="EB169" s="132"/>
      <c r="EL169" s="132"/>
      <c r="EV169" s="132"/>
      <c r="FF169" s="132"/>
      <c r="FP169" s="132"/>
      <c r="FZ169" s="132"/>
      <c r="GJ169" s="132"/>
      <c r="GT169" s="132"/>
      <c r="HD169" s="132"/>
      <c r="HN169" s="132"/>
      <c r="HX169" s="132"/>
      <c r="IH169" s="132"/>
    </row>
    <row xmlns:x14ac="http://schemas.microsoft.com/office/spreadsheetml/2009/9/ac" r="170" s="3" customFormat="true" x14ac:dyDescent="0.25">
      <c r="A170" s="401"/>
      <c r="B170" s="132"/>
      <c r="L170" s="132"/>
      <c r="V170" s="132"/>
      <c r="AF170" s="132"/>
      <c r="AP170" s="132"/>
      <c r="AZ170" s="132"/>
      <c r="BA170" s="132"/>
      <c r="BJ170" s="132"/>
      <c r="BT170" s="132"/>
      <c r="CD170" s="132"/>
      <c r="CN170" s="132"/>
      <c r="CX170" s="132"/>
      <c r="DH170" s="132"/>
      <c r="DR170" s="132"/>
      <c r="EB170" s="132"/>
      <c r="EL170" s="132"/>
      <c r="EV170" s="132"/>
      <c r="FF170" s="132"/>
      <c r="FP170" s="132"/>
      <c r="FZ170" s="132"/>
      <c r="GJ170" s="132"/>
      <c r="GT170" s="132"/>
      <c r="HD170" s="132"/>
      <c r="HN170" s="132"/>
      <c r="HX170" s="132"/>
      <c r="IH170" s="132"/>
    </row>
    <row xmlns:x14ac="http://schemas.microsoft.com/office/spreadsheetml/2009/9/ac" r="171" s="3" customFormat="true" x14ac:dyDescent="0.25">
      <c r="A171" s="401"/>
      <c r="B171" s="132"/>
      <c r="L171" s="132"/>
      <c r="V171" s="132"/>
      <c r="AF171" s="132"/>
      <c r="AP171" s="132"/>
      <c r="AZ171" s="132"/>
      <c r="BA171" s="132"/>
      <c r="BJ171" s="132"/>
      <c r="BT171" s="132"/>
      <c r="CD171" s="132"/>
      <c r="CN171" s="132"/>
      <c r="CX171" s="132"/>
      <c r="DH171" s="132"/>
      <c r="DR171" s="132"/>
      <c r="EB171" s="132"/>
      <c r="EL171" s="132"/>
      <c r="EV171" s="132"/>
      <c r="FF171" s="132"/>
      <c r="FP171" s="132"/>
      <c r="FZ171" s="132"/>
      <c r="GJ171" s="132"/>
      <c r="GT171" s="132"/>
      <c r="HD171" s="132"/>
      <c r="HN171" s="132"/>
      <c r="HX171" s="132"/>
      <c r="IH171" s="132"/>
    </row>
    <row xmlns:x14ac="http://schemas.microsoft.com/office/spreadsheetml/2009/9/ac" r="172" s="3" customFormat="true" x14ac:dyDescent="0.25">
      <c r="A172" s="401"/>
      <c r="B172" s="132"/>
      <c r="L172" s="132"/>
      <c r="V172" s="132"/>
      <c r="AF172" s="132"/>
      <c r="AP172" s="132"/>
      <c r="AZ172" s="132"/>
      <c r="BA172" s="132"/>
      <c r="BJ172" s="132"/>
      <c r="BT172" s="132"/>
      <c r="CD172" s="132"/>
      <c r="CN172" s="132"/>
      <c r="CX172" s="132"/>
      <c r="DH172" s="132"/>
      <c r="DR172" s="132"/>
      <c r="EB172" s="132"/>
      <c r="EL172" s="132"/>
      <c r="EV172" s="132"/>
      <c r="FF172" s="132"/>
      <c r="FP172" s="132"/>
      <c r="FZ172" s="132"/>
      <c r="GJ172" s="132"/>
      <c r="GT172" s="132"/>
      <c r="HD172" s="132"/>
      <c r="HN172" s="132"/>
      <c r="HX172" s="132"/>
      <c r="IH172" s="132"/>
    </row>
    <row xmlns:x14ac="http://schemas.microsoft.com/office/spreadsheetml/2009/9/ac" r="173" s="3" customFormat="true" x14ac:dyDescent="0.25">
      <c r="A173" s="401"/>
      <c r="B173" s="132"/>
      <c r="L173" s="132"/>
      <c r="V173" s="132"/>
      <c r="AF173" s="132"/>
      <c r="AP173" s="132"/>
      <c r="AZ173" s="132"/>
      <c r="BA173" s="132"/>
      <c r="BJ173" s="132"/>
      <c r="BT173" s="132"/>
      <c r="CD173" s="132"/>
      <c r="CN173" s="132"/>
      <c r="CX173" s="132"/>
      <c r="DH173" s="132"/>
      <c r="DR173" s="132"/>
      <c r="EB173" s="132"/>
      <c r="EL173" s="132"/>
      <c r="EV173" s="132"/>
      <c r="FF173" s="132"/>
      <c r="FP173" s="132"/>
      <c r="FZ173" s="132"/>
      <c r="GJ173" s="132"/>
      <c r="GT173" s="132"/>
      <c r="HD173" s="132"/>
      <c r="HN173" s="132"/>
      <c r="HX173" s="132"/>
      <c r="IH173" s="132"/>
    </row>
    <row xmlns:x14ac="http://schemas.microsoft.com/office/spreadsheetml/2009/9/ac" r="174" s="3" customFormat="true" x14ac:dyDescent="0.25">
      <c r="A174" s="401"/>
      <c r="B174" s="132"/>
      <c r="L174" s="132"/>
      <c r="V174" s="132"/>
      <c r="AF174" s="132"/>
      <c r="AP174" s="132"/>
      <c r="AZ174" s="132"/>
      <c r="BA174" s="132"/>
      <c r="BJ174" s="132"/>
      <c r="BT174" s="132"/>
      <c r="CD174" s="132"/>
      <c r="CN174" s="132"/>
      <c r="CX174" s="132"/>
      <c r="DH174" s="132"/>
      <c r="DR174" s="132"/>
      <c r="EB174" s="132"/>
      <c r="EL174" s="132"/>
      <c r="EV174" s="132"/>
      <c r="FF174" s="132"/>
      <c r="FP174" s="132"/>
      <c r="FZ174" s="132"/>
      <c r="GJ174" s="132"/>
      <c r="GT174" s="132"/>
      <c r="HD174" s="132"/>
      <c r="HN174" s="132"/>
      <c r="HX174" s="132"/>
      <c r="IH174" s="132"/>
    </row>
    <row xmlns:x14ac="http://schemas.microsoft.com/office/spreadsheetml/2009/9/ac" r="175" s="3" customFormat="true" x14ac:dyDescent="0.25">
      <c r="A175" s="401"/>
      <c r="B175" s="132"/>
      <c r="L175" s="132"/>
      <c r="V175" s="132"/>
      <c r="AF175" s="132"/>
      <c r="AP175" s="132"/>
      <c r="AZ175" s="132"/>
      <c r="BA175" s="132"/>
      <c r="BJ175" s="132"/>
      <c r="BT175" s="132"/>
      <c r="CD175" s="132"/>
      <c r="CN175" s="132"/>
      <c r="CX175" s="132"/>
      <c r="DH175" s="132"/>
      <c r="DR175" s="132"/>
      <c r="EB175" s="132"/>
      <c r="EL175" s="132"/>
      <c r="EV175" s="132"/>
      <c r="FF175" s="132"/>
      <c r="FP175" s="132"/>
      <c r="FZ175" s="132"/>
      <c r="GJ175" s="132"/>
      <c r="GT175" s="132"/>
      <c r="HD175" s="132"/>
      <c r="HN175" s="132"/>
      <c r="HX175" s="132"/>
      <c r="IH175" s="132"/>
    </row>
    <row xmlns:x14ac="http://schemas.microsoft.com/office/spreadsheetml/2009/9/ac" r="176" s="3" customFormat="true" x14ac:dyDescent="0.25">
      <c r="A176" s="401"/>
      <c r="B176" s="132"/>
      <c r="L176" s="132"/>
      <c r="V176" s="132"/>
      <c r="AF176" s="132"/>
      <c r="AP176" s="132"/>
      <c r="AZ176" s="132"/>
      <c r="BA176" s="132"/>
      <c r="BJ176" s="132"/>
      <c r="BT176" s="132"/>
      <c r="CD176" s="132"/>
      <c r="CN176" s="132"/>
      <c r="CX176" s="132"/>
      <c r="DH176" s="132"/>
      <c r="DR176" s="132"/>
      <c r="EB176" s="132"/>
      <c r="EL176" s="132"/>
      <c r="EV176" s="132"/>
      <c r="FF176" s="132"/>
      <c r="FP176" s="132"/>
      <c r="FZ176" s="132"/>
      <c r="GJ176" s="132"/>
      <c r="GT176" s="132"/>
      <c r="HD176" s="132"/>
      <c r="HN176" s="132"/>
      <c r="HX176" s="132"/>
      <c r="IH176" s="132"/>
    </row>
    <row xmlns:x14ac="http://schemas.microsoft.com/office/spreadsheetml/2009/9/ac" r="177" s="3" customFormat="true" x14ac:dyDescent="0.25">
      <c r="A177" s="401"/>
      <c r="B177" s="132"/>
      <c r="L177" s="132"/>
      <c r="V177" s="132"/>
      <c r="AF177" s="132"/>
      <c r="AP177" s="132"/>
      <c r="AZ177" s="132"/>
      <c r="BA177" s="132"/>
      <c r="BJ177" s="132"/>
      <c r="BT177" s="132"/>
      <c r="CD177" s="132"/>
      <c r="CN177" s="132"/>
      <c r="CX177" s="132"/>
      <c r="DH177" s="132"/>
      <c r="DR177" s="132"/>
      <c r="EB177" s="132"/>
      <c r="EL177" s="132"/>
      <c r="EV177" s="132"/>
      <c r="FF177" s="132"/>
      <c r="FP177" s="132"/>
      <c r="FZ177" s="132"/>
      <c r="GJ177" s="132"/>
      <c r="GT177" s="132"/>
      <c r="HD177" s="132"/>
      <c r="HN177" s="132"/>
      <c r="HX177" s="132"/>
      <c r="IH177" s="132"/>
    </row>
    <row xmlns:x14ac="http://schemas.microsoft.com/office/spreadsheetml/2009/9/ac" r="178" s="3" customFormat="true" x14ac:dyDescent="0.25">
      <c r="A178" s="401"/>
      <c r="B178" s="132"/>
      <c r="L178" s="132"/>
      <c r="V178" s="132"/>
      <c r="AF178" s="132"/>
      <c r="AP178" s="132"/>
      <c r="AZ178" s="132"/>
      <c r="BA178" s="132"/>
      <c r="BJ178" s="132"/>
      <c r="BT178" s="132"/>
      <c r="CD178" s="132"/>
      <c r="CN178" s="132"/>
      <c r="CX178" s="132"/>
      <c r="DH178" s="132"/>
      <c r="DR178" s="132"/>
      <c r="EB178" s="132"/>
      <c r="EL178" s="132"/>
      <c r="EV178" s="132"/>
      <c r="FF178" s="132"/>
      <c r="FP178" s="132"/>
      <c r="FZ178" s="132"/>
      <c r="GJ178" s="132"/>
      <c r="GT178" s="132"/>
      <c r="HD178" s="132"/>
      <c r="HN178" s="132"/>
      <c r="HX178" s="132"/>
      <c r="IH178" s="132"/>
    </row>
    <row xmlns:x14ac="http://schemas.microsoft.com/office/spreadsheetml/2009/9/ac" r="179" s="3" customFormat="true" x14ac:dyDescent="0.25">
      <c r="A179" s="401"/>
      <c r="B179" s="132"/>
      <c r="L179" s="132"/>
      <c r="V179" s="132"/>
      <c r="AF179" s="132"/>
      <c r="AP179" s="132"/>
      <c r="AZ179" s="132"/>
      <c r="BA179" s="132"/>
      <c r="BJ179" s="132"/>
      <c r="BT179" s="132"/>
      <c r="CD179" s="132"/>
      <c r="CN179" s="132"/>
      <c r="CX179" s="132"/>
      <c r="DH179" s="132"/>
      <c r="DR179" s="132"/>
      <c r="EB179" s="132"/>
      <c r="EL179" s="132"/>
      <c r="EV179" s="132"/>
      <c r="FF179" s="132"/>
      <c r="FP179" s="132"/>
      <c r="FZ179" s="132"/>
      <c r="GJ179" s="132"/>
      <c r="GT179" s="132"/>
      <c r="HD179" s="132"/>
      <c r="HN179" s="132"/>
      <c r="HX179" s="132"/>
      <c r="IH179" s="132"/>
    </row>
    <row xmlns:x14ac="http://schemas.microsoft.com/office/spreadsheetml/2009/9/ac" r="180" s="3" customFormat="true" x14ac:dyDescent="0.25">
      <c r="A180" s="401"/>
      <c r="B180" s="132"/>
      <c r="L180" s="132"/>
      <c r="V180" s="132"/>
      <c r="AF180" s="132"/>
      <c r="AP180" s="132"/>
      <c r="AZ180" s="132"/>
      <c r="BA180" s="132"/>
      <c r="BJ180" s="132"/>
      <c r="BT180" s="132"/>
      <c r="CD180" s="132"/>
      <c r="CN180" s="132"/>
      <c r="CX180" s="132"/>
      <c r="DH180" s="132"/>
      <c r="DR180" s="132"/>
      <c r="EB180" s="132"/>
      <c r="EL180" s="132"/>
      <c r="EV180" s="132"/>
      <c r="FF180" s="132"/>
      <c r="FP180" s="132"/>
      <c r="FZ180" s="132"/>
      <c r="GJ180" s="132"/>
      <c r="GT180" s="132"/>
      <c r="HD180" s="132"/>
      <c r="HN180" s="132"/>
      <c r="HX180" s="132"/>
      <c r="IH180" s="132"/>
    </row>
    <row xmlns:x14ac="http://schemas.microsoft.com/office/spreadsheetml/2009/9/ac" r="181" s="3" customFormat="true" x14ac:dyDescent="0.25">
      <c r="A181" s="401"/>
      <c r="B181" s="132"/>
      <c r="L181" s="132"/>
      <c r="V181" s="132"/>
      <c r="AF181" s="132"/>
      <c r="AP181" s="132"/>
      <c r="AZ181" s="132"/>
      <c r="BA181" s="132"/>
      <c r="BJ181" s="132"/>
      <c r="BT181" s="132"/>
      <c r="CD181" s="132"/>
      <c r="CN181" s="132"/>
      <c r="CX181" s="132"/>
      <c r="DH181" s="132"/>
      <c r="DR181" s="132"/>
      <c r="EB181" s="132"/>
      <c r="EL181" s="132"/>
      <c r="EV181" s="132"/>
      <c r="FF181" s="132"/>
      <c r="FP181" s="132"/>
      <c r="FZ181" s="132"/>
      <c r="GJ181" s="132"/>
      <c r="GT181" s="132"/>
      <c r="HD181" s="132"/>
      <c r="HN181" s="132"/>
      <c r="HX181" s="132"/>
      <c r="IH181" s="132"/>
    </row>
    <row xmlns:x14ac="http://schemas.microsoft.com/office/spreadsheetml/2009/9/ac" r="182" s="3" customFormat="true" x14ac:dyDescent="0.25">
      <c r="A182" s="401"/>
      <c r="B182" s="132"/>
      <c r="L182" s="132"/>
      <c r="V182" s="132"/>
      <c r="AF182" s="132"/>
      <c r="AP182" s="132"/>
      <c r="AZ182" s="132"/>
      <c r="BA182" s="132"/>
      <c r="BJ182" s="132"/>
      <c r="BT182" s="132"/>
      <c r="CD182" s="132"/>
      <c r="CN182" s="132"/>
      <c r="CX182" s="132"/>
      <c r="DH182" s="132"/>
      <c r="DR182" s="132"/>
      <c r="EB182" s="132"/>
      <c r="EL182" s="132"/>
      <c r="EV182" s="132"/>
      <c r="FF182" s="132"/>
      <c r="FP182" s="132"/>
      <c r="FZ182" s="132"/>
      <c r="GJ182" s="132"/>
      <c r="GT182" s="132"/>
      <c r="HD182" s="132"/>
      <c r="HN182" s="132"/>
      <c r="HX182" s="132"/>
      <c r="IH182" s="132"/>
    </row>
    <row xmlns:x14ac="http://schemas.microsoft.com/office/spreadsheetml/2009/9/ac" r="183" s="3" customFormat="true" x14ac:dyDescent="0.25">
      <c r="A183" s="401"/>
      <c r="B183" s="132"/>
      <c r="L183" s="132"/>
      <c r="V183" s="132"/>
      <c r="AF183" s="132"/>
      <c r="AP183" s="132"/>
      <c r="AZ183" s="132"/>
      <c r="BA183" s="132"/>
      <c r="BJ183" s="132"/>
      <c r="BT183" s="132"/>
      <c r="CD183" s="132"/>
      <c r="CN183" s="132"/>
      <c r="CX183" s="132"/>
      <c r="DH183" s="132"/>
      <c r="DR183" s="132"/>
      <c r="EB183" s="132"/>
      <c r="EL183" s="132"/>
      <c r="EV183" s="132"/>
      <c r="FF183" s="132"/>
      <c r="FP183" s="132"/>
      <c r="FZ183" s="132"/>
      <c r="GJ183" s="132"/>
      <c r="GT183" s="132"/>
      <c r="HD183" s="132"/>
      <c r="HN183" s="132"/>
      <c r="HX183" s="132"/>
      <c r="IH183" s="132"/>
    </row>
    <row xmlns:x14ac="http://schemas.microsoft.com/office/spreadsheetml/2009/9/ac" r="184" s="3" customFormat="true" x14ac:dyDescent="0.25">
      <c r="A184" s="401"/>
      <c r="B184" s="132"/>
      <c r="L184" s="132"/>
      <c r="V184" s="132"/>
      <c r="AF184" s="132"/>
      <c r="AP184" s="132"/>
      <c r="AZ184" s="132"/>
      <c r="BA184" s="132"/>
      <c r="BJ184" s="132"/>
      <c r="BT184" s="132"/>
      <c r="CD184" s="132"/>
      <c r="CN184" s="132"/>
      <c r="CX184" s="132"/>
      <c r="DH184" s="132"/>
      <c r="DR184" s="132"/>
      <c r="EB184" s="132"/>
      <c r="EL184" s="132"/>
      <c r="EV184" s="132"/>
      <c r="FF184" s="132"/>
      <c r="FP184" s="132"/>
      <c r="FZ184" s="132"/>
      <c r="GJ184" s="132"/>
      <c r="GT184" s="132"/>
      <c r="HD184" s="132"/>
      <c r="HN184" s="132"/>
      <c r="HX184" s="132"/>
      <c r="IH184" s="132"/>
    </row>
    <row xmlns:x14ac="http://schemas.microsoft.com/office/spreadsheetml/2009/9/ac" r="185" s="3" customFormat="true" x14ac:dyDescent="0.25">
      <c r="A185" s="401"/>
      <c r="B185" s="132"/>
      <c r="L185" s="132"/>
      <c r="V185" s="132"/>
      <c r="AF185" s="132"/>
      <c r="AP185" s="132"/>
      <c r="AZ185" s="132"/>
      <c r="BA185" s="132"/>
      <c r="BJ185" s="132"/>
      <c r="BT185" s="132"/>
      <c r="CD185" s="132"/>
      <c r="CN185" s="132"/>
      <c r="CX185" s="132"/>
      <c r="DH185" s="132"/>
      <c r="DR185" s="132"/>
      <c r="EB185" s="132"/>
      <c r="EL185" s="132"/>
      <c r="EV185" s="132"/>
      <c r="FF185" s="132"/>
      <c r="FP185" s="132"/>
      <c r="FZ185" s="132"/>
      <c r="GJ185" s="132"/>
      <c r="GT185" s="132"/>
      <c r="HD185" s="132"/>
      <c r="HN185" s="132"/>
      <c r="HX185" s="132"/>
      <c r="IH185" s="132"/>
    </row>
    <row xmlns:x14ac="http://schemas.microsoft.com/office/spreadsheetml/2009/9/ac" r="186" s="3" customFormat="true" x14ac:dyDescent="0.25">
      <c r="A186" s="401"/>
      <c r="B186" s="132"/>
      <c r="L186" s="132"/>
      <c r="V186" s="132"/>
      <c r="AF186" s="132"/>
      <c r="AP186" s="132"/>
      <c r="AZ186" s="132"/>
      <c r="BA186" s="132"/>
      <c r="BJ186" s="132"/>
      <c r="BT186" s="132"/>
      <c r="CD186" s="132"/>
      <c r="CN186" s="132"/>
      <c r="CX186" s="132"/>
      <c r="DH186" s="132"/>
      <c r="DR186" s="132"/>
      <c r="EB186" s="132"/>
      <c r="EL186" s="132"/>
      <c r="EV186" s="132"/>
      <c r="FF186" s="132"/>
      <c r="FP186" s="132"/>
      <c r="FZ186" s="132"/>
      <c r="GJ186" s="132"/>
      <c r="GT186" s="132"/>
      <c r="HD186" s="132"/>
      <c r="HN186" s="132"/>
      <c r="HX186" s="132"/>
      <c r="IH186" s="132"/>
    </row>
    <row xmlns:x14ac="http://schemas.microsoft.com/office/spreadsheetml/2009/9/ac" r="187" s="3" customFormat="true" x14ac:dyDescent="0.25">
      <c r="A187" s="401"/>
      <c r="B187" s="132"/>
      <c r="L187" s="132"/>
      <c r="V187" s="132"/>
      <c r="AF187" s="132"/>
      <c r="AP187" s="132"/>
      <c r="AZ187" s="132"/>
      <c r="BA187" s="132"/>
      <c r="BJ187" s="132"/>
      <c r="BT187" s="132"/>
      <c r="CD187" s="132"/>
      <c r="CN187" s="132"/>
      <c r="CX187" s="132"/>
      <c r="DH187" s="132"/>
      <c r="DR187" s="132"/>
      <c r="EB187" s="132"/>
      <c r="EL187" s="132"/>
      <c r="EV187" s="132"/>
      <c r="FF187" s="132"/>
      <c r="FP187" s="132"/>
      <c r="FZ187" s="132"/>
      <c r="GJ187" s="132"/>
      <c r="GT187" s="132"/>
      <c r="HD187" s="132"/>
      <c r="HN187" s="132"/>
      <c r="HX187" s="132"/>
      <c r="IH187" s="132"/>
    </row>
    <row xmlns:x14ac="http://schemas.microsoft.com/office/spreadsheetml/2009/9/ac" r="188" s="3" customFormat="true" x14ac:dyDescent="0.25">
      <c r="A188" s="401"/>
      <c r="B188" s="132"/>
      <c r="L188" s="132"/>
      <c r="V188" s="132"/>
      <c r="AF188" s="132"/>
      <c r="AP188" s="132"/>
      <c r="AZ188" s="132"/>
      <c r="BA188" s="132"/>
      <c r="BJ188" s="132"/>
      <c r="BT188" s="132"/>
      <c r="CD188" s="132"/>
      <c r="CN188" s="132"/>
      <c r="CX188" s="132"/>
      <c r="DH188" s="132"/>
      <c r="DR188" s="132"/>
      <c r="EB188" s="132"/>
      <c r="EL188" s="132"/>
      <c r="EV188" s="132"/>
      <c r="FF188" s="132"/>
      <c r="FP188" s="132"/>
      <c r="FZ188" s="132"/>
      <c r="GJ188" s="132"/>
      <c r="GT188" s="132"/>
      <c r="HD188" s="132"/>
      <c r="HN188" s="132"/>
      <c r="HX188" s="132"/>
      <c r="IH188" s="132"/>
    </row>
    <row xmlns:x14ac="http://schemas.microsoft.com/office/spreadsheetml/2009/9/ac" r="189" s="3" customFormat="true" x14ac:dyDescent="0.25">
      <c r="A189" s="401"/>
      <c r="B189" s="132"/>
      <c r="L189" s="132"/>
      <c r="V189" s="132"/>
      <c r="AF189" s="132"/>
      <c r="AP189" s="132"/>
      <c r="AZ189" s="132"/>
      <c r="BA189" s="132"/>
      <c r="BJ189" s="132"/>
      <c r="BT189" s="132"/>
      <c r="CD189" s="132"/>
      <c r="CN189" s="132"/>
      <c r="CX189" s="132"/>
      <c r="DH189" s="132"/>
      <c r="DR189" s="132"/>
      <c r="EB189" s="132"/>
      <c r="EL189" s="132"/>
      <c r="EV189" s="132"/>
      <c r="FF189" s="132"/>
      <c r="FP189" s="132"/>
      <c r="FZ189" s="132"/>
      <c r="GJ189" s="132"/>
      <c r="GT189" s="132"/>
      <c r="HD189" s="132"/>
      <c r="HN189" s="132"/>
      <c r="HX189" s="132"/>
      <c r="IH189" s="132"/>
    </row>
    <row xmlns:x14ac="http://schemas.microsoft.com/office/spreadsheetml/2009/9/ac" r="190" s="3" customFormat="true" x14ac:dyDescent="0.25">
      <c r="A190" s="401"/>
      <c r="B190" s="132"/>
      <c r="L190" s="132"/>
      <c r="V190" s="132"/>
      <c r="AF190" s="132"/>
      <c r="AP190" s="132"/>
      <c r="AZ190" s="132"/>
      <c r="BA190" s="132"/>
      <c r="BJ190" s="132"/>
      <c r="BT190" s="132"/>
      <c r="CD190" s="132"/>
      <c r="CN190" s="132"/>
      <c r="CX190" s="132"/>
      <c r="DH190" s="132"/>
      <c r="DR190" s="132"/>
      <c r="EB190" s="132"/>
      <c r="EL190" s="132"/>
      <c r="EV190" s="132"/>
      <c r="FF190" s="132"/>
      <c r="FP190" s="132"/>
      <c r="FZ190" s="132"/>
      <c r="GJ190" s="132"/>
      <c r="GT190" s="132"/>
      <c r="HD190" s="132"/>
      <c r="HN190" s="132"/>
      <c r="HX190" s="132"/>
      <c r="IH190" s="132"/>
    </row>
    <row xmlns:x14ac="http://schemas.microsoft.com/office/spreadsheetml/2009/9/ac" r="191" s="3" customFormat="true" x14ac:dyDescent="0.25">
      <c r="A191" s="401"/>
      <c r="B191" s="132"/>
      <c r="L191" s="132"/>
      <c r="V191" s="132"/>
      <c r="AF191" s="132"/>
      <c r="AP191" s="132"/>
      <c r="AZ191" s="132"/>
      <c r="BA191" s="132"/>
      <c r="BJ191" s="132"/>
      <c r="BT191" s="132"/>
      <c r="CD191" s="132"/>
      <c r="CN191" s="132"/>
      <c r="CX191" s="132"/>
      <c r="DH191" s="132"/>
      <c r="DR191" s="132"/>
      <c r="EB191" s="132"/>
      <c r="EL191" s="132"/>
      <c r="EV191" s="132"/>
      <c r="FF191" s="132"/>
      <c r="FP191" s="132"/>
      <c r="FZ191" s="132"/>
      <c r="GJ191" s="132"/>
      <c r="GT191" s="132"/>
      <c r="HD191" s="132"/>
      <c r="HN191" s="132"/>
      <c r="HX191" s="132"/>
      <c r="IH191" s="132"/>
    </row>
    <row xmlns:x14ac="http://schemas.microsoft.com/office/spreadsheetml/2009/9/ac" r="192" s="3" customFormat="true" x14ac:dyDescent="0.25">
      <c r="A192" s="401"/>
      <c r="B192" s="132"/>
      <c r="L192" s="132"/>
      <c r="V192" s="132"/>
      <c r="AF192" s="132"/>
      <c r="AP192" s="132"/>
      <c r="AZ192" s="132"/>
      <c r="BA192" s="132"/>
      <c r="BJ192" s="132"/>
      <c r="BT192" s="132"/>
      <c r="CD192" s="132"/>
      <c r="CN192" s="132"/>
      <c r="CX192" s="132"/>
      <c r="DH192" s="132"/>
      <c r="DR192" s="132"/>
      <c r="EB192" s="132"/>
      <c r="EL192" s="132"/>
      <c r="EV192" s="132"/>
      <c r="FF192" s="132"/>
      <c r="FP192" s="132"/>
      <c r="FZ192" s="132"/>
      <c r="GJ192" s="132"/>
      <c r="GT192" s="132"/>
      <c r="HD192" s="132"/>
      <c r="HN192" s="132"/>
      <c r="HX192" s="132"/>
      <c r="IH192" s="132"/>
    </row>
    <row xmlns:x14ac="http://schemas.microsoft.com/office/spreadsheetml/2009/9/ac" r="193" s="3" customFormat="true" x14ac:dyDescent="0.25">
      <c r="A193" s="401"/>
      <c r="B193" s="132"/>
      <c r="L193" s="132"/>
      <c r="V193" s="132"/>
      <c r="AF193" s="132"/>
      <c r="AP193" s="132"/>
      <c r="AZ193" s="132"/>
      <c r="BA193" s="132"/>
      <c r="BJ193" s="132"/>
      <c r="BT193" s="132"/>
      <c r="CD193" s="132"/>
      <c r="CN193" s="132"/>
      <c r="CX193" s="132"/>
      <c r="DH193" s="132"/>
      <c r="DR193" s="132"/>
      <c r="EB193" s="132"/>
      <c r="EL193" s="132"/>
      <c r="EV193" s="132"/>
      <c r="FF193" s="132"/>
      <c r="FP193" s="132"/>
      <c r="FZ193" s="132"/>
      <c r="GJ193" s="132"/>
      <c r="GT193" s="132"/>
      <c r="HD193" s="132"/>
      <c r="HN193" s="132"/>
      <c r="HX193" s="132"/>
      <c r="IH193" s="132"/>
    </row>
    <row xmlns:x14ac="http://schemas.microsoft.com/office/spreadsheetml/2009/9/ac" r="194" s="3" customFormat="true" x14ac:dyDescent="0.25">
      <c r="A194" s="401"/>
      <c r="B194" s="132"/>
      <c r="L194" s="132"/>
      <c r="V194" s="132"/>
      <c r="AF194" s="132"/>
      <c r="AP194" s="132"/>
      <c r="AZ194" s="132"/>
      <c r="BA194" s="132"/>
      <c r="BJ194" s="132"/>
      <c r="BT194" s="132"/>
      <c r="CD194" s="132"/>
      <c r="CN194" s="132"/>
      <c r="CX194" s="132"/>
      <c r="DH194" s="132"/>
      <c r="DR194" s="132"/>
      <c r="EB194" s="132"/>
      <c r="EL194" s="132"/>
      <c r="EV194" s="132"/>
      <c r="FF194" s="132"/>
      <c r="FP194" s="132"/>
      <c r="FZ194" s="132"/>
      <c r="GJ194" s="132"/>
      <c r="GT194" s="132"/>
      <c r="HD194" s="132"/>
      <c r="HN194" s="132"/>
      <c r="HX194" s="132"/>
      <c r="IH194" s="132"/>
    </row>
    <row xmlns:x14ac="http://schemas.microsoft.com/office/spreadsheetml/2009/9/ac" r="195" s="3" customFormat="true" x14ac:dyDescent="0.25">
      <c r="A195" s="401"/>
      <c r="B195" s="132"/>
      <c r="L195" s="132"/>
      <c r="V195" s="132"/>
      <c r="AF195" s="132"/>
      <c r="AP195" s="132"/>
      <c r="AZ195" s="132"/>
      <c r="BA195" s="132"/>
      <c r="BJ195" s="132"/>
      <c r="BT195" s="132"/>
      <c r="CD195" s="132"/>
      <c r="CN195" s="132"/>
      <c r="CX195" s="132"/>
      <c r="DH195" s="132"/>
      <c r="DR195" s="132"/>
      <c r="EB195" s="132"/>
      <c r="EL195" s="132"/>
      <c r="EV195" s="132"/>
      <c r="FF195" s="132"/>
      <c r="FP195" s="132"/>
      <c r="FZ195" s="132"/>
      <c r="GJ195" s="132"/>
      <c r="GT195" s="132"/>
      <c r="HD195" s="132"/>
      <c r="HN195" s="132"/>
      <c r="HX195" s="132"/>
      <c r="IH195" s="132"/>
    </row>
    <row xmlns:x14ac="http://schemas.microsoft.com/office/spreadsheetml/2009/9/ac" r="196" s="3" customFormat="true" x14ac:dyDescent="0.25">
      <c r="A196" s="401"/>
      <c r="B196" s="132"/>
      <c r="L196" s="132"/>
      <c r="V196" s="132"/>
      <c r="AF196" s="132"/>
      <c r="AP196" s="132"/>
      <c r="AZ196" s="132"/>
      <c r="BA196" s="132"/>
      <c r="BJ196" s="132"/>
      <c r="BT196" s="132"/>
      <c r="CD196" s="132"/>
      <c r="CN196" s="132"/>
      <c r="CX196" s="132"/>
      <c r="DH196" s="132"/>
      <c r="DR196" s="132"/>
      <c r="EB196" s="132"/>
      <c r="EL196" s="132"/>
      <c r="EV196" s="132"/>
      <c r="FF196" s="132"/>
      <c r="FP196" s="132"/>
      <c r="FZ196" s="132"/>
      <c r="GJ196" s="132"/>
      <c r="GT196" s="132"/>
      <c r="HD196" s="132"/>
      <c r="HN196" s="132"/>
      <c r="HX196" s="132"/>
      <c r="IH196" s="132"/>
    </row>
    <row xmlns:x14ac="http://schemas.microsoft.com/office/spreadsheetml/2009/9/ac" r="197" s="3" customFormat="true" x14ac:dyDescent="0.25">
      <c r="A197" s="401"/>
      <c r="B197" s="132"/>
      <c r="L197" s="132"/>
      <c r="V197" s="132"/>
      <c r="AF197" s="132"/>
      <c r="AP197" s="132"/>
      <c r="AZ197" s="132"/>
      <c r="BA197" s="132"/>
      <c r="BJ197" s="132"/>
      <c r="BT197" s="132"/>
      <c r="CD197" s="132"/>
      <c r="CN197" s="132"/>
      <c r="CX197" s="132"/>
      <c r="DH197" s="132"/>
      <c r="DR197" s="132"/>
      <c r="EB197" s="132"/>
      <c r="EL197" s="132"/>
      <c r="EV197" s="132"/>
      <c r="FF197" s="132"/>
      <c r="FP197" s="132"/>
      <c r="FZ197" s="132"/>
      <c r="GJ197" s="132"/>
      <c r="GT197" s="132"/>
      <c r="HD197" s="132"/>
      <c r="HN197" s="132"/>
      <c r="HX197" s="132"/>
      <c r="IH197" s="132"/>
    </row>
    <row xmlns:x14ac="http://schemas.microsoft.com/office/spreadsheetml/2009/9/ac" r="198" s="3" customFormat="true" x14ac:dyDescent="0.25">
      <c r="A198" s="401"/>
      <c r="B198" s="132"/>
      <c r="L198" s="132"/>
      <c r="V198" s="132"/>
      <c r="AF198" s="132"/>
      <c r="AP198" s="132"/>
      <c r="AZ198" s="132"/>
      <c r="BA198" s="132"/>
      <c r="BJ198" s="132"/>
      <c r="BT198" s="132"/>
      <c r="CD198" s="132"/>
      <c r="CN198" s="132"/>
      <c r="CX198" s="132"/>
      <c r="DH198" s="132"/>
      <c r="DR198" s="132"/>
      <c r="EB198" s="132"/>
      <c r="EL198" s="132"/>
      <c r="EV198" s="132"/>
      <c r="FF198" s="132"/>
      <c r="FP198" s="132"/>
      <c r="FZ198" s="132"/>
      <c r="GJ198" s="132"/>
      <c r="GT198" s="132"/>
      <c r="HD198" s="132"/>
      <c r="HN198" s="132"/>
      <c r="HX198" s="132"/>
      <c r="IH198" s="132"/>
    </row>
    <row xmlns:x14ac="http://schemas.microsoft.com/office/spreadsheetml/2009/9/ac" r="199" s="3" customFormat="true" x14ac:dyDescent="0.25">
      <c r="A199" s="401"/>
      <c r="B199" s="132"/>
      <c r="L199" s="132"/>
      <c r="V199" s="132"/>
      <c r="AF199" s="132"/>
      <c r="AP199" s="132"/>
      <c r="AZ199" s="132"/>
      <c r="BA199" s="132"/>
      <c r="BJ199" s="132"/>
      <c r="BT199" s="132"/>
      <c r="CD199" s="132"/>
      <c r="CN199" s="132"/>
      <c r="CX199" s="132"/>
      <c r="DH199" s="132"/>
      <c r="DR199" s="132"/>
      <c r="EB199" s="132"/>
      <c r="EL199" s="132"/>
      <c r="EV199" s="132"/>
      <c r="FF199" s="132"/>
      <c r="FP199" s="132"/>
      <c r="FZ199" s="132"/>
      <c r="GJ199" s="132"/>
      <c r="GT199" s="132"/>
      <c r="HD199" s="132"/>
      <c r="HN199" s="132"/>
      <c r="HX199" s="132"/>
      <c r="IH199" s="132"/>
    </row>
    <row xmlns:x14ac="http://schemas.microsoft.com/office/spreadsheetml/2009/9/ac" r="200" s="3" customFormat="true" x14ac:dyDescent="0.25">
      <c r="A200" s="401"/>
      <c r="B200" s="132"/>
      <c r="L200" s="132"/>
      <c r="V200" s="132"/>
      <c r="AF200" s="132"/>
      <c r="AP200" s="132"/>
      <c r="AZ200" s="132"/>
      <c r="BA200" s="132"/>
      <c r="BJ200" s="132"/>
      <c r="BT200" s="132"/>
      <c r="CD200" s="132"/>
      <c r="CN200" s="132"/>
      <c r="CX200" s="132"/>
      <c r="DH200" s="132"/>
      <c r="DR200" s="132"/>
      <c r="EB200" s="132"/>
      <c r="EL200" s="132"/>
      <c r="EV200" s="132"/>
      <c r="FF200" s="132"/>
      <c r="FP200" s="132"/>
      <c r="FZ200" s="132"/>
      <c r="GJ200" s="132"/>
      <c r="GT200" s="132"/>
      <c r="HD200" s="132"/>
      <c r="HN200" s="132"/>
      <c r="HX200" s="132"/>
      <c r="IH200" s="132"/>
    </row>
    <row xmlns:x14ac="http://schemas.microsoft.com/office/spreadsheetml/2009/9/ac" r="201" s="3" customFormat="true" x14ac:dyDescent="0.25">
      <c r="A201" s="401"/>
      <c r="B201" s="132"/>
      <c r="L201" s="132"/>
      <c r="V201" s="132"/>
      <c r="AF201" s="132"/>
      <c r="AP201" s="132"/>
      <c r="AZ201" s="132"/>
      <c r="BA201" s="132"/>
      <c r="BJ201" s="132"/>
      <c r="BT201" s="132"/>
      <c r="CD201" s="132"/>
      <c r="CN201" s="132"/>
      <c r="CX201" s="132"/>
      <c r="DH201" s="132"/>
      <c r="DR201" s="132"/>
      <c r="EB201" s="132"/>
      <c r="EL201" s="132"/>
      <c r="EV201" s="132"/>
      <c r="FF201" s="132"/>
      <c r="FP201" s="132"/>
      <c r="FZ201" s="132"/>
      <c r="GJ201" s="132"/>
      <c r="GT201" s="132"/>
      <c r="HD201" s="132"/>
      <c r="HN201" s="132"/>
      <c r="HX201" s="132"/>
      <c r="IH201" s="132"/>
    </row>
    <row xmlns:x14ac="http://schemas.microsoft.com/office/spreadsheetml/2009/9/ac" r="202" s="3" customFormat="true" x14ac:dyDescent="0.25">
      <c r="A202" s="401"/>
      <c r="B202" s="132"/>
      <c r="L202" s="132"/>
      <c r="V202" s="132"/>
      <c r="AF202" s="132"/>
      <c r="AP202" s="132"/>
      <c r="AZ202" s="132"/>
      <c r="BA202" s="132"/>
      <c r="BJ202" s="132"/>
      <c r="BT202" s="132"/>
      <c r="CD202" s="132"/>
      <c r="CN202" s="132"/>
      <c r="CX202" s="132"/>
      <c r="DH202" s="132"/>
      <c r="DR202" s="132"/>
      <c r="EB202" s="132"/>
      <c r="EL202" s="132"/>
      <c r="EV202" s="132"/>
      <c r="FF202" s="132"/>
      <c r="FP202" s="132"/>
      <c r="FZ202" s="132"/>
      <c r="GJ202" s="132"/>
      <c r="GT202" s="132"/>
      <c r="HD202" s="132"/>
      <c r="HN202" s="132"/>
      <c r="HX202" s="132"/>
      <c r="IH202" s="132"/>
    </row>
    <row xmlns:x14ac="http://schemas.microsoft.com/office/spreadsheetml/2009/9/ac" r="203" s="3" customFormat="true" x14ac:dyDescent="0.25">
      <c r="A203" s="401"/>
      <c r="B203" s="132"/>
      <c r="L203" s="132"/>
      <c r="V203" s="132"/>
      <c r="AF203" s="132"/>
      <c r="AP203" s="132"/>
      <c r="AZ203" s="132"/>
      <c r="BA203" s="132"/>
      <c r="BJ203" s="132"/>
      <c r="BT203" s="132"/>
      <c r="CD203" s="132"/>
      <c r="CN203" s="132"/>
      <c r="CX203" s="132"/>
      <c r="DH203" s="132"/>
      <c r="DR203" s="132"/>
      <c r="EB203" s="132"/>
      <c r="EL203" s="132"/>
      <c r="EV203" s="132"/>
      <c r="FF203" s="132"/>
      <c r="FP203" s="132"/>
      <c r="FZ203" s="132"/>
      <c r="GJ203" s="132"/>
      <c r="GT203" s="132"/>
      <c r="HD203" s="132"/>
      <c r="HN203" s="132"/>
      <c r="HX203" s="132"/>
      <c r="IH203" s="132"/>
    </row>
    <row xmlns:x14ac="http://schemas.microsoft.com/office/spreadsheetml/2009/9/ac" r="204" s="3" customFormat="true" x14ac:dyDescent="0.25">
      <c r="A204" s="401"/>
      <c r="B204" s="132"/>
      <c r="L204" s="132"/>
      <c r="V204" s="132"/>
      <c r="AF204" s="132"/>
      <c r="AP204" s="132"/>
      <c r="AZ204" s="132"/>
      <c r="BA204" s="132"/>
      <c r="BJ204" s="132"/>
      <c r="BT204" s="132"/>
      <c r="CD204" s="132"/>
      <c r="CN204" s="132"/>
      <c r="CX204" s="132"/>
      <c r="DH204" s="132"/>
      <c r="DR204" s="132"/>
      <c r="EB204" s="132"/>
      <c r="EL204" s="132"/>
      <c r="EV204" s="132"/>
      <c r="FF204" s="132"/>
      <c r="FP204" s="132"/>
      <c r="FZ204" s="132"/>
      <c r="GJ204" s="132"/>
      <c r="GT204" s="132"/>
      <c r="HD204" s="132"/>
      <c r="HN204" s="132"/>
      <c r="HX204" s="132"/>
      <c r="IH204" s="132"/>
    </row>
    <row xmlns:x14ac="http://schemas.microsoft.com/office/spreadsheetml/2009/9/ac" r="205" s="3" customFormat="true" x14ac:dyDescent="0.25">
      <c r="A205" s="401"/>
      <c r="B205" s="132"/>
      <c r="L205" s="132"/>
      <c r="V205" s="132"/>
      <c r="AF205" s="132"/>
      <c r="AP205" s="132"/>
      <c r="AZ205" s="132"/>
      <c r="BA205" s="132"/>
      <c r="BJ205" s="132"/>
      <c r="BT205" s="132"/>
      <c r="CD205" s="132"/>
      <c r="CN205" s="132"/>
      <c r="CX205" s="132"/>
      <c r="DH205" s="132"/>
      <c r="DR205" s="132"/>
      <c r="EB205" s="132"/>
      <c r="EL205" s="132"/>
      <c r="EV205" s="132"/>
      <c r="FF205" s="132"/>
      <c r="FP205" s="132"/>
      <c r="FZ205" s="132"/>
      <c r="GJ205" s="132"/>
      <c r="GT205" s="132"/>
      <c r="HD205" s="132"/>
      <c r="HN205" s="132"/>
      <c r="HX205" s="132"/>
      <c r="IH205" s="132"/>
    </row>
    <row xmlns:x14ac="http://schemas.microsoft.com/office/spreadsheetml/2009/9/ac" r="206" s="3" customFormat="true" x14ac:dyDescent="0.25">
      <c r="A206" s="401"/>
      <c r="B206" s="132"/>
      <c r="L206" s="132"/>
      <c r="V206" s="132"/>
      <c r="AF206" s="132"/>
      <c r="AP206" s="132"/>
      <c r="AZ206" s="132"/>
      <c r="BA206" s="132"/>
      <c r="BJ206" s="132"/>
      <c r="BT206" s="132"/>
      <c r="CD206" s="132"/>
      <c r="CN206" s="132"/>
      <c r="CX206" s="132"/>
      <c r="DH206" s="132"/>
      <c r="DR206" s="132"/>
      <c r="EB206" s="132"/>
      <c r="EL206" s="132"/>
      <c r="EV206" s="132"/>
      <c r="FF206" s="132"/>
      <c r="FP206" s="132"/>
      <c r="FZ206" s="132"/>
      <c r="GJ206" s="132"/>
      <c r="GT206" s="132"/>
      <c r="HD206" s="132"/>
      <c r="HN206" s="132"/>
      <c r="HX206" s="132"/>
      <c r="IH206" s="132"/>
    </row>
    <row xmlns:x14ac="http://schemas.microsoft.com/office/spreadsheetml/2009/9/ac" r="207" s="3" customFormat="true" x14ac:dyDescent="0.25">
      <c r="A207" s="401"/>
      <c r="B207" s="132"/>
      <c r="L207" s="132"/>
      <c r="V207" s="132"/>
      <c r="AF207" s="132"/>
      <c r="AP207" s="132"/>
      <c r="AZ207" s="132"/>
      <c r="BA207" s="132"/>
      <c r="BJ207" s="132"/>
      <c r="BT207" s="132"/>
      <c r="CD207" s="132"/>
      <c r="CN207" s="132"/>
      <c r="CX207" s="132"/>
      <c r="DH207" s="132"/>
      <c r="DR207" s="132"/>
      <c r="EB207" s="132"/>
      <c r="EL207" s="132"/>
      <c r="EV207" s="132"/>
      <c r="FF207" s="132"/>
      <c r="FP207" s="132"/>
      <c r="FZ207" s="132"/>
      <c r="GJ207" s="132"/>
      <c r="GT207" s="132"/>
      <c r="HD207" s="132"/>
      <c r="HN207" s="132"/>
      <c r="HX207" s="132"/>
      <c r="IH207" s="132"/>
    </row>
    <row xmlns:x14ac="http://schemas.microsoft.com/office/spreadsheetml/2009/9/ac" r="208" s="3" customFormat="true" x14ac:dyDescent="0.25">
      <c r="A208" s="401"/>
      <c r="B208" s="132"/>
      <c r="L208" s="132"/>
      <c r="V208" s="132"/>
      <c r="AF208" s="132"/>
      <c r="AP208" s="132"/>
      <c r="AZ208" s="132"/>
      <c r="BA208" s="132"/>
      <c r="BJ208" s="132"/>
      <c r="BT208" s="132"/>
      <c r="CD208" s="132"/>
      <c r="CN208" s="132"/>
      <c r="CX208" s="132"/>
      <c r="DH208" s="132"/>
      <c r="DR208" s="132"/>
      <c r="EB208" s="132"/>
      <c r="EL208" s="132"/>
      <c r="EV208" s="132"/>
      <c r="FF208" s="132"/>
      <c r="FP208" s="132"/>
      <c r="FZ208" s="132"/>
      <c r="GJ208" s="132"/>
      <c r="GT208" s="132"/>
      <c r="HD208" s="132"/>
      <c r="HN208" s="132"/>
      <c r="HX208" s="132"/>
      <c r="IH208" s="132"/>
    </row>
    <row xmlns:x14ac="http://schemas.microsoft.com/office/spreadsheetml/2009/9/ac" r="209" s="3" customFormat="true" x14ac:dyDescent="0.25">
      <c r="A209" s="401"/>
      <c r="B209" s="132"/>
      <c r="L209" s="132"/>
      <c r="V209" s="132"/>
      <c r="AF209" s="132"/>
      <c r="AP209" s="132"/>
      <c r="AZ209" s="132"/>
      <c r="BA209" s="132"/>
      <c r="BJ209" s="132"/>
      <c r="BT209" s="132"/>
      <c r="CD209" s="132"/>
      <c r="CN209" s="132"/>
      <c r="CX209" s="132"/>
      <c r="DH209" s="132"/>
      <c r="DR209" s="132"/>
      <c r="EB209" s="132"/>
      <c r="EL209" s="132"/>
      <c r="EV209" s="132"/>
      <c r="FF209" s="132"/>
      <c r="FP209" s="132"/>
      <c r="FZ209" s="132"/>
      <c r="GJ209" s="132"/>
      <c r="GT209" s="132"/>
      <c r="HD209" s="132"/>
      <c r="HN209" s="132"/>
      <c r="HX209" s="132"/>
      <c r="IH209" s="132"/>
    </row>
    <row xmlns:x14ac="http://schemas.microsoft.com/office/spreadsheetml/2009/9/ac" r="210" s="3" customFormat="true" x14ac:dyDescent="0.25">
      <c r="A210" s="401"/>
      <c r="B210" s="132"/>
      <c r="L210" s="132"/>
      <c r="V210" s="132"/>
      <c r="AF210" s="132"/>
      <c r="AP210" s="132"/>
      <c r="AZ210" s="132"/>
      <c r="BA210" s="132"/>
      <c r="BJ210" s="132"/>
      <c r="BT210" s="132"/>
      <c r="CD210" s="132"/>
      <c r="CN210" s="132"/>
      <c r="CX210" s="132"/>
      <c r="DH210" s="132"/>
      <c r="DR210" s="132"/>
      <c r="EB210" s="132"/>
      <c r="EL210" s="132"/>
      <c r="EV210" s="132"/>
      <c r="FF210" s="132"/>
      <c r="FP210" s="132"/>
      <c r="FZ210" s="132"/>
      <c r="GJ210" s="132"/>
      <c r="GT210" s="132"/>
      <c r="HD210" s="132"/>
      <c r="HN210" s="132"/>
      <c r="HX210" s="132"/>
      <c r="IH210" s="132"/>
    </row>
    <row xmlns:x14ac="http://schemas.microsoft.com/office/spreadsheetml/2009/9/ac" r="211" s="3" customFormat="true" x14ac:dyDescent="0.25">
      <c r="A211" s="401"/>
      <c r="B211" s="132"/>
      <c r="L211" s="132"/>
      <c r="V211" s="132"/>
      <c r="AF211" s="132"/>
      <c r="AP211" s="132"/>
      <c r="AZ211" s="132"/>
      <c r="BA211" s="132"/>
      <c r="BJ211" s="132"/>
      <c r="BT211" s="132"/>
      <c r="CD211" s="132"/>
      <c r="CN211" s="132"/>
      <c r="CX211" s="132"/>
      <c r="DH211" s="132"/>
      <c r="DR211" s="132"/>
      <c r="EB211" s="132"/>
      <c r="EL211" s="132"/>
      <c r="EV211" s="132"/>
      <c r="FF211" s="132"/>
      <c r="FP211" s="132"/>
      <c r="FZ211" s="132"/>
      <c r="GJ211" s="132"/>
      <c r="GT211" s="132"/>
      <c r="HD211" s="132"/>
      <c r="HN211" s="132"/>
      <c r="HX211" s="132"/>
      <c r="IH211" s="132"/>
    </row>
    <row xmlns:x14ac="http://schemas.microsoft.com/office/spreadsheetml/2009/9/ac" r="212" s="3" customFormat="true" x14ac:dyDescent="0.25">
      <c r="A212" s="401"/>
      <c r="B212" s="132"/>
      <c r="L212" s="132"/>
      <c r="V212" s="132"/>
      <c r="AF212" s="132"/>
      <c r="AP212" s="132"/>
      <c r="AZ212" s="132"/>
      <c r="BA212" s="132"/>
      <c r="BJ212" s="132"/>
      <c r="BT212" s="132"/>
      <c r="CD212" s="132"/>
      <c r="CN212" s="132"/>
      <c r="CX212" s="132"/>
      <c r="DH212" s="132"/>
      <c r="DR212" s="132"/>
      <c r="EB212" s="132"/>
      <c r="EL212" s="132"/>
      <c r="EV212" s="132"/>
      <c r="FF212" s="132"/>
      <c r="FP212" s="132"/>
      <c r="FZ212" s="132"/>
      <c r="GJ212" s="132"/>
      <c r="GT212" s="132"/>
      <c r="HD212" s="132"/>
      <c r="HN212" s="132"/>
      <c r="HX212" s="132"/>
      <c r="IH212" s="132"/>
    </row>
    <row xmlns:x14ac="http://schemas.microsoft.com/office/spreadsheetml/2009/9/ac" r="213" s="3" customFormat="true" x14ac:dyDescent="0.25">
      <c r="A213" s="401"/>
      <c r="B213" s="132"/>
      <c r="L213" s="132"/>
      <c r="V213" s="132"/>
      <c r="AF213" s="132"/>
      <c r="AP213" s="132"/>
      <c r="AZ213" s="132"/>
      <c r="BA213" s="132"/>
      <c r="BJ213" s="132"/>
      <c r="BT213" s="132"/>
      <c r="CD213" s="132"/>
      <c r="CN213" s="132"/>
      <c r="CX213" s="132"/>
      <c r="DH213" s="132"/>
      <c r="DR213" s="132"/>
      <c r="EB213" s="132"/>
      <c r="EL213" s="132"/>
      <c r="EV213" s="132"/>
      <c r="FF213" s="132"/>
      <c r="FP213" s="132"/>
      <c r="FZ213" s="132"/>
      <c r="GJ213" s="132"/>
      <c r="GT213" s="132"/>
      <c r="HD213" s="132"/>
      <c r="HN213" s="132"/>
      <c r="HX213" s="132"/>
      <c r="IH213" s="132"/>
    </row>
    <row xmlns:x14ac="http://schemas.microsoft.com/office/spreadsheetml/2009/9/ac" r="214" s="3" customFormat="true" x14ac:dyDescent="0.25">
      <c r="A214" s="401"/>
      <c r="B214" s="132"/>
      <c r="L214" s="132"/>
      <c r="V214" s="132"/>
      <c r="AF214" s="132"/>
      <c r="AP214" s="132"/>
      <c r="AZ214" s="132"/>
      <c r="BA214" s="132"/>
      <c r="BJ214" s="132"/>
      <c r="BT214" s="132"/>
      <c r="CD214" s="132"/>
      <c r="CN214" s="132"/>
      <c r="CX214" s="132"/>
      <c r="DH214" s="132"/>
      <c r="DR214" s="132"/>
      <c r="EB214" s="132"/>
      <c r="EL214" s="132"/>
      <c r="EV214" s="132"/>
      <c r="FF214" s="132"/>
      <c r="FP214" s="132"/>
      <c r="FZ214" s="132"/>
      <c r="GJ214" s="132"/>
      <c r="GT214" s="132"/>
      <c r="HD214" s="132"/>
      <c r="HN214" s="132"/>
      <c r="HX214" s="132"/>
      <c r="IH214" s="132"/>
    </row>
    <row xmlns:x14ac="http://schemas.microsoft.com/office/spreadsheetml/2009/9/ac" r="215" s="3" customFormat="true" x14ac:dyDescent="0.25">
      <c r="A215" s="401"/>
      <c r="B215" s="132"/>
      <c r="L215" s="132"/>
      <c r="V215" s="132"/>
      <c r="AF215" s="132"/>
      <c r="AP215" s="132"/>
      <c r="AZ215" s="132"/>
      <c r="BA215" s="132"/>
      <c r="BJ215" s="132"/>
      <c r="BT215" s="132"/>
      <c r="CD215" s="132"/>
      <c r="CN215" s="132"/>
      <c r="CX215" s="132"/>
      <c r="DH215" s="132"/>
      <c r="DR215" s="132"/>
      <c r="EB215" s="132"/>
      <c r="EL215" s="132"/>
      <c r="EV215" s="132"/>
      <c r="FF215" s="132"/>
      <c r="FP215" s="132"/>
      <c r="FZ215" s="132"/>
      <c r="GJ215" s="132"/>
      <c r="GT215" s="132"/>
      <c r="HD215" s="132"/>
      <c r="HN215" s="132"/>
      <c r="HX215" s="132"/>
      <c r="IH215" s="132"/>
    </row>
    <row xmlns:x14ac="http://schemas.microsoft.com/office/spreadsheetml/2009/9/ac" r="216" s="3" customFormat="true" x14ac:dyDescent="0.25">
      <c r="A216" s="401"/>
      <c r="B216" s="132"/>
      <c r="L216" s="132"/>
      <c r="V216" s="132"/>
      <c r="AF216" s="132"/>
      <c r="AP216" s="132"/>
      <c r="AZ216" s="132"/>
      <c r="BA216" s="132"/>
      <c r="BJ216" s="132"/>
      <c r="BT216" s="132"/>
      <c r="CD216" s="132"/>
      <c r="CN216" s="132"/>
      <c r="CX216" s="132"/>
      <c r="DH216" s="132"/>
      <c r="DR216" s="132"/>
      <c r="EB216" s="132"/>
      <c r="EL216" s="132"/>
      <c r="EV216" s="132"/>
      <c r="FF216" s="132"/>
      <c r="FP216" s="132"/>
      <c r="FZ216" s="132"/>
      <c r="GJ216" s="132"/>
      <c r="GT216" s="132"/>
      <c r="HD216" s="132"/>
      <c r="HN216" s="132"/>
      <c r="HX216" s="132"/>
      <c r="IH216" s="132"/>
    </row>
    <row xmlns:x14ac="http://schemas.microsoft.com/office/spreadsheetml/2009/9/ac" r="217" s="3" customFormat="true" x14ac:dyDescent="0.25">
      <c r="A217" s="401"/>
      <c r="B217" s="132"/>
      <c r="L217" s="132"/>
      <c r="V217" s="132"/>
      <c r="AF217" s="132"/>
      <c r="AP217" s="132"/>
      <c r="AZ217" s="132"/>
      <c r="BA217" s="132"/>
      <c r="BJ217" s="132"/>
      <c r="BT217" s="132"/>
      <c r="CD217" s="132"/>
      <c r="CN217" s="132"/>
      <c r="CX217" s="132"/>
      <c r="DH217" s="132"/>
      <c r="DR217" s="132"/>
      <c r="EB217" s="132"/>
      <c r="EL217" s="132"/>
      <c r="EV217" s="132"/>
      <c r="FF217" s="132"/>
      <c r="FP217" s="132"/>
      <c r="FZ217" s="132"/>
      <c r="GJ217" s="132"/>
      <c r="GT217" s="132"/>
      <c r="HD217" s="132"/>
      <c r="HN217" s="132"/>
      <c r="HX217" s="132"/>
      <c r="IH217" s="132"/>
    </row>
    <row xmlns:x14ac="http://schemas.microsoft.com/office/spreadsheetml/2009/9/ac" r="218" s="3" customFormat="true" x14ac:dyDescent="0.25">
      <c r="A218" s="401"/>
      <c r="B218" s="132"/>
      <c r="L218" s="132"/>
      <c r="V218" s="132"/>
      <c r="AF218" s="132"/>
      <c r="AP218" s="132"/>
      <c r="AZ218" s="132"/>
      <c r="BA218" s="132"/>
      <c r="BJ218" s="132"/>
      <c r="BT218" s="132"/>
      <c r="CD218" s="132"/>
      <c r="CN218" s="132"/>
      <c r="CX218" s="132"/>
      <c r="DH218" s="132"/>
      <c r="DR218" s="132"/>
      <c r="EB218" s="132"/>
      <c r="EL218" s="132"/>
      <c r="EV218" s="132"/>
      <c r="FF218" s="132"/>
      <c r="FP218" s="132"/>
      <c r="FZ218" s="132"/>
      <c r="GJ218" s="132"/>
      <c r="GT218" s="132"/>
      <c r="HD218" s="132"/>
      <c r="HN218" s="132"/>
      <c r="HX218" s="132"/>
      <c r="IH218" s="132"/>
    </row>
    <row xmlns:x14ac="http://schemas.microsoft.com/office/spreadsheetml/2009/9/ac" r="219" s="3" customFormat="true" x14ac:dyDescent="0.25">
      <c r="A219" s="401"/>
      <c r="B219" s="132"/>
      <c r="L219" s="132"/>
      <c r="V219" s="132"/>
      <c r="AF219" s="132"/>
      <c r="AP219" s="132"/>
      <c r="AZ219" s="132"/>
      <c r="BA219" s="132"/>
      <c r="BJ219" s="132"/>
      <c r="BT219" s="132"/>
      <c r="CD219" s="132"/>
      <c r="CN219" s="132"/>
      <c r="CX219" s="132"/>
      <c r="DH219" s="132"/>
      <c r="DR219" s="132"/>
      <c r="EB219" s="132"/>
      <c r="EL219" s="132"/>
      <c r="EV219" s="132"/>
      <c r="FF219" s="132"/>
      <c r="FP219" s="132"/>
      <c r="FZ219" s="132"/>
      <c r="GJ219" s="132"/>
      <c r="GT219" s="132"/>
      <c r="HD219" s="132"/>
      <c r="HN219" s="132"/>
      <c r="HX219" s="132"/>
      <c r="IH219" s="132"/>
    </row>
    <row xmlns:x14ac="http://schemas.microsoft.com/office/spreadsheetml/2009/9/ac" r="220" s="3" customFormat="true" x14ac:dyDescent="0.25">
      <c r="A220" s="401"/>
      <c r="B220" s="132"/>
      <c r="L220" s="132"/>
      <c r="V220" s="132"/>
      <c r="AF220" s="132"/>
      <c r="AP220" s="132"/>
      <c r="AZ220" s="132"/>
      <c r="BA220" s="132"/>
      <c r="BJ220" s="132"/>
      <c r="BT220" s="132"/>
      <c r="CD220" s="132"/>
      <c r="CN220" s="132"/>
      <c r="CX220" s="132"/>
      <c r="DH220" s="132"/>
      <c r="DR220" s="132"/>
      <c r="EB220" s="132"/>
      <c r="EL220" s="132"/>
      <c r="EV220" s="132"/>
      <c r="FF220" s="132"/>
      <c r="FP220" s="132"/>
      <c r="FZ220" s="132"/>
      <c r="GJ220" s="132"/>
      <c r="GT220" s="132"/>
      <c r="HD220" s="132"/>
      <c r="HN220" s="132"/>
      <c r="HX220" s="132"/>
      <c r="IH220" s="132"/>
    </row>
    <row xmlns:x14ac="http://schemas.microsoft.com/office/spreadsheetml/2009/9/ac" r="221" s="3" customFormat="true" x14ac:dyDescent="0.25">
      <c r="A221" s="401"/>
      <c r="B221" s="132"/>
      <c r="L221" s="132"/>
      <c r="V221" s="132"/>
      <c r="AF221" s="132"/>
      <c r="AP221" s="132"/>
      <c r="AZ221" s="132"/>
      <c r="BA221" s="132"/>
      <c r="BJ221" s="132"/>
      <c r="BT221" s="132"/>
      <c r="CD221" s="132"/>
      <c r="CN221" s="132"/>
      <c r="CX221" s="132"/>
      <c r="DH221" s="132"/>
      <c r="DR221" s="132"/>
      <c r="EB221" s="132"/>
      <c r="EL221" s="132"/>
      <c r="EV221" s="132"/>
      <c r="FF221" s="132"/>
      <c r="FP221" s="132"/>
      <c r="FZ221" s="132"/>
      <c r="GJ221" s="132"/>
      <c r="GT221" s="132"/>
      <c r="HD221" s="132"/>
      <c r="HN221" s="132"/>
      <c r="HX221" s="132"/>
      <c r="IH221" s="132"/>
    </row>
    <row xmlns:x14ac="http://schemas.microsoft.com/office/spreadsheetml/2009/9/ac" r="222" s="3" customFormat="true" x14ac:dyDescent="0.25">
      <c r="A222" s="401"/>
      <c r="B222" s="132"/>
      <c r="L222" s="132"/>
      <c r="V222" s="132"/>
      <c r="AF222" s="132"/>
      <c r="AP222" s="132"/>
      <c r="AZ222" s="132"/>
      <c r="BA222" s="132"/>
      <c r="BJ222" s="132"/>
      <c r="BT222" s="132"/>
      <c r="CD222" s="132"/>
      <c r="CN222" s="132"/>
      <c r="CX222" s="132"/>
      <c r="DH222" s="132"/>
      <c r="DR222" s="132"/>
      <c r="EB222" s="132"/>
      <c r="EL222" s="132"/>
      <c r="EV222" s="132"/>
      <c r="FF222" s="132"/>
      <c r="FP222" s="132"/>
      <c r="FZ222" s="132"/>
      <c r="GJ222" s="132"/>
      <c r="GT222" s="132"/>
      <c r="HD222" s="132"/>
      <c r="HN222" s="132"/>
      <c r="HX222" s="132"/>
      <c r="IH222" s="132"/>
    </row>
    <row xmlns:x14ac="http://schemas.microsoft.com/office/spreadsheetml/2009/9/ac" r="223" s="3" customFormat="true" x14ac:dyDescent="0.25">
      <c r="A223" s="401"/>
      <c r="B223" s="132"/>
      <c r="L223" s="132"/>
      <c r="V223" s="132"/>
      <c r="AF223" s="132"/>
      <c r="AP223" s="132"/>
      <c r="AZ223" s="132"/>
      <c r="BA223" s="132"/>
      <c r="BJ223" s="132"/>
      <c r="BT223" s="132"/>
      <c r="CD223" s="132"/>
      <c r="CN223" s="132"/>
      <c r="CX223" s="132"/>
      <c r="DH223" s="132"/>
      <c r="DR223" s="132"/>
      <c r="EB223" s="132"/>
      <c r="EL223" s="132"/>
      <c r="EV223" s="132"/>
      <c r="FF223" s="132"/>
      <c r="FP223" s="132"/>
      <c r="FZ223" s="132"/>
      <c r="GJ223" s="132"/>
      <c r="GT223" s="132"/>
      <c r="HD223" s="132"/>
      <c r="HN223" s="132"/>
      <c r="HX223" s="132"/>
      <c r="IH223" s="132"/>
    </row>
    <row xmlns:x14ac="http://schemas.microsoft.com/office/spreadsheetml/2009/9/ac" r="224" s="3" customFormat="true" x14ac:dyDescent="0.25">
      <c r="A224" s="401"/>
      <c r="B224" s="132"/>
      <c r="L224" s="132"/>
      <c r="V224" s="132"/>
      <c r="AF224" s="132"/>
      <c r="AP224" s="132"/>
      <c r="AZ224" s="132"/>
      <c r="BA224" s="132"/>
      <c r="BJ224" s="132"/>
      <c r="BT224" s="132"/>
      <c r="CD224" s="132"/>
      <c r="CN224" s="132"/>
      <c r="CX224" s="132"/>
      <c r="DH224" s="132"/>
      <c r="DR224" s="132"/>
      <c r="EB224" s="132"/>
      <c r="EL224" s="132"/>
      <c r="EV224" s="132"/>
      <c r="FF224" s="132"/>
      <c r="FP224" s="132"/>
      <c r="FZ224" s="132"/>
      <c r="GJ224" s="132"/>
      <c r="GT224" s="132"/>
      <c r="HD224" s="132"/>
      <c r="HN224" s="132"/>
      <c r="HX224" s="132"/>
      <c r="IH224" s="132"/>
    </row>
    <row xmlns:x14ac="http://schemas.microsoft.com/office/spreadsheetml/2009/9/ac" r="225" s="3" customFormat="true" x14ac:dyDescent="0.25">
      <c r="A225" s="401"/>
      <c r="B225" s="132"/>
      <c r="L225" s="132"/>
      <c r="V225" s="132"/>
      <c r="AF225" s="132"/>
      <c r="AP225" s="132"/>
      <c r="AZ225" s="132"/>
      <c r="BA225" s="132"/>
      <c r="BJ225" s="132"/>
      <c r="BT225" s="132"/>
      <c r="CD225" s="132"/>
      <c r="CN225" s="132"/>
      <c r="CX225" s="132"/>
      <c r="DH225" s="132"/>
      <c r="DR225" s="132"/>
      <c r="EB225" s="132"/>
      <c r="EL225" s="132"/>
      <c r="EV225" s="132"/>
      <c r="FF225" s="132"/>
      <c r="FP225" s="132"/>
      <c r="FZ225" s="132"/>
      <c r="GJ225" s="132"/>
      <c r="GT225" s="132"/>
      <c r="HD225" s="132"/>
      <c r="HN225" s="132"/>
      <c r="HX225" s="132"/>
      <c r="IH225" s="132"/>
    </row>
    <row xmlns:x14ac="http://schemas.microsoft.com/office/spreadsheetml/2009/9/ac" r="226" s="3" customFormat="true" x14ac:dyDescent="0.25">
      <c r="A226" s="401"/>
      <c r="B226" s="132"/>
      <c r="L226" s="132"/>
      <c r="V226" s="132"/>
      <c r="AF226" s="132"/>
      <c r="AP226" s="132"/>
      <c r="AZ226" s="132"/>
      <c r="BA226" s="132"/>
      <c r="BJ226" s="132"/>
      <c r="BT226" s="132"/>
      <c r="CD226" s="132"/>
      <c r="CN226" s="132"/>
      <c r="CX226" s="132"/>
      <c r="DH226" s="132"/>
      <c r="DR226" s="132"/>
      <c r="EB226" s="132"/>
      <c r="EL226" s="132"/>
      <c r="EV226" s="132"/>
      <c r="FF226" s="132"/>
      <c r="FP226" s="132"/>
      <c r="FZ226" s="132"/>
      <c r="GJ226" s="132"/>
      <c r="GT226" s="132"/>
      <c r="HD226" s="132"/>
      <c r="HN226" s="132"/>
      <c r="HX226" s="132"/>
      <c r="IH226" s="132"/>
    </row>
    <row xmlns:x14ac="http://schemas.microsoft.com/office/spreadsheetml/2009/9/ac" r="227" s="3" customFormat="true" x14ac:dyDescent="0.25">
      <c r="A227" s="401"/>
      <c r="B227" s="132"/>
      <c r="L227" s="132"/>
      <c r="V227" s="132"/>
      <c r="AF227" s="132"/>
      <c r="AP227" s="132"/>
      <c r="AZ227" s="132"/>
      <c r="BA227" s="132"/>
      <c r="BJ227" s="132"/>
      <c r="BT227" s="132"/>
      <c r="CD227" s="132"/>
      <c r="CN227" s="132"/>
      <c r="CX227" s="132"/>
      <c r="DH227" s="132"/>
      <c r="DR227" s="132"/>
      <c r="EB227" s="132"/>
      <c r="EL227" s="132"/>
      <c r="EV227" s="132"/>
      <c r="FF227" s="132"/>
      <c r="FP227" s="132"/>
      <c r="FZ227" s="132"/>
      <c r="GJ227" s="132"/>
      <c r="GT227" s="132"/>
      <c r="HD227" s="132"/>
      <c r="HN227" s="132"/>
      <c r="HX227" s="132"/>
      <c r="IH227" s="132"/>
    </row>
    <row xmlns:x14ac="http://schemas.microsoft.com/office/spreadsheetml/2009/9/ac" r="228" s="3" customFormat="true" x14ac:dyDescent="0.25">
      <c r="A228" s="401"/>
      <c r="B228" s="132"/>
      <c r="L228" s="132"/>
      <c r="V228" s="132"/>
      <c r="AF228" s="132"/>
      <c r="AP228" s="132"/>
      <c r="AZ228" s="132"/>
      <c r="BA228" s="132"/>
      <c r="BJ228" s="132"/>
      <c r="BT228" s="132"/>
      <c r="CD228" s="132"/>
      <c r="CN228" s="132"/>
      <c r="CX228" s="132"/>
      <c r="DH228" s="132"/>
      <c r="DR228" s="132"/>
      <c r="EB228" s="132"/>
      <c r="EL228" s="132"/>
      <c r="EV228" s="132"/>
      <c r="FF228" s="132"/>
      <c r="FP228" s="132"/>
      <c r="FZ228" s="132"/>
      <c r="GJ228" s="132"/>
      <c r="GT228" s="132"/>
      <c r="HD228" s="132"/>
      <c r="HN228" s="132"/>
      <c r="HX228" s="132"/>
      <c r="IH228" s="132"/>
    </row>
    <row xmlns:x14ac="http://schemas.microsoft.com/office/spreadsheetml/2009/9/ac" r="229" s="3" customFormat="true" x14ac:dyDescent="0.25">
      <c r="A229" s="401"/>
      <c r="B229" s="132"/>
      <c r="L229" s="132"/>
      <c r="V229" s="132"/>
      <c r="AF229" s="132"/>
      <c r="AP229" s="132"/>
      <c r="AZ229" s="132"/>
      <c r="BA229" s="132"/>
      <c r="BJ229" s="132"/>
      <c r="BT229" s="132"/>
      <c r="CD229" s="132"/>
      <c r="CN229" s="132"/>
      <c r="CX229" s="132"/>
      <c r="DH229" s="132"/>
      <c r="DR229" s="132"/>
      <c r="EB229" s="132"/>
      <c r="EL229" s="132"/>
      <c r="EV229" s="132"/>
      <c r="FF229" s="132"/>
      <c r="FP229" s="132"/>
      <c r="FZ229" s="132"/>
      <c r="GJ229" s="132"/>
      <c r="GT229" s="132"/>
      <c r="HD229" s="132"/>
      <c r="HN229" s="132"/>
      <c r="HX229" s="132"/>
      <c r="IH229" s="132"/>
    </row>
    <row xmlns:x14ac="http://schemas.microsoft.com/office/spreadsheetml/2009/9/ac" r="230" s="3" customFormat="true" x14ac:dyDescent="0.25">
      <c r="A230" s="401"/>
      <c r="B230" s="132"/>
      <c r="L230" s="132"/>
      <c r="V230" s="132"/>
      <c r="AF230" s="132"/>
      <c r="AP230" s="132"/>
      <c r="AZ230" s="132"/>
      <c r="BA230" s="132"/>
      <c r="BJ230" s="132"/>
      <c r="BT230" s="132"/>
      <c r="CD230" s="132"/>
      <c r="CN230" s="132"/>
      <c r="CX230" s="132"/>
      <c r="DH230" s="132"/>
      <c r="DR230" s="132"/>
      <c r="EB230" s="132"/>
      <c r="EL230" s="132"/>
      <c r="EV230" s="132"/>
      <c r="FF230" s="132"/>
      <c r="FP230" s="132"/>
      <c r="FZ230" s="132"/>
      <c r="GJ230" s="132"/>
      <c r="GT230" s="132"/>
      <c r="HD230" s="132"/>
      <c r="HN230" s="132"/>
      <c r="HX230" s="132"/>
      <c r="IH230" s="132"/>
    </row>
    <row xmlns:x14ac="http://schemas.microsoft.com/office/spreadsheetml/2009/9/ac" r="231" s="3" customFormat="true" x14ac:dyDescent="0.25">
      <c r="A231" s="401"/>
      <c r="B231" s="132"/>
      <c r="L231" s="132"/>
      <c r="V231" s="132"/>
      <c r="AF231" s="132"/>
      <c r="AP231" s="132"/>
      <c r="AZ231" s="132"/>
      <c r="BA231" s="132"/>
      <c r="BJ231" s="132"/>
      <c r="BT231" s="132"/>
      <c r="CD231" s="132"/>
      <c r="CN231" s="132"/>
      <c r="CX231" s="132"/>
      <c r="DH231" s="132"/>
      <c r="DR231" s="132"/>
      <c r="EB231" s="132"/>
      <c r="EL231" s="132"/>
      <c r="EV231" s="132"/>
      <c r="FF231" s="132"/>
      <c r="FP231" s="132"/>
      <c r="FZ231" s="132"/>
      <c r="GJ231" s="132"/>
      <c r="GT231" s="132"/>
      <c r="HD231" s="132"/>
      <c r="HN231" s="132"/>
      <c r="HX231" s="132"/>
      <c r="IH231" s="132"/>
    </row>
    <row xmlns:x14ac="http://schemas.microsoft.com/office/spreadsheetml/2009/9/ac" r="232" s="3" customFormat="true" x14ac:dyDescent="0.25">
      <c r="A232" s="401"/>
      <c r="B232" s="132"/>
      <c r="L232" s="132"/>
      <c r="V232" s="132"/>
      <c r="AF232" s="132"/>
      <c r="AP232" s="132"/>
      <c r="AZ232" s="132"/>
      <c r="BA232" s="132"/>
      <c r="BJ232" s="132"/>
      <c r="BT232" s="132"/>
      <c r="CD232" s="132"/>
      <c r="CN232" s="132"/>
      <c r="CX232" s="132"/>
      <c r="DH232" s="132"/>
      <c r="DR232" s="132"/>
      <c r="EB232" s="132"/>
      <c r="EL232" s="132"/>
      <c r="EV232" s="132"/>
      <c r="FF232" s="132"/>
      <c r="FP232" s="132"/>
      <c r="FZ232" s="132"/>
      <c r="GJ232" s="132"/>
      <c r="GT232" s="132"/>
      <c r="HD232" s="132"/>
      <c r="HN232" s="132"/>
      <c r="HX232" s="132"/>
      <c r="IH232" s="132"/>
    </row>
    <row xmlns:x14ac="http://schemas.microsoft.com/office/spreadsheetml/2009/9/ac" r="233" s="3" customFormat="true" x14ac:dyDescent="0.25">
      <c r="A233" s="401"/>
      <c r="B233" s="132"/>
      <c r="L233" s="132"/>
      <c r="V233" s="132"/>
      <c r="AF233" s="132"/>
      <c r="AP233" s="132"/>
      <c r="AZ233" s="132"/>
      <c r="BA233" s="132"/>
      <c r="BJ233" s="132"/>
      <c r="BT233" s="132"/>
      <c r="CD233" s="132"/>
      <c r="CN233" s="132"/>
      <c r="CX233" s="132"/>
      <c r="DH233" s="132"/>
      <c r="DR233" s="132"/>
      <c r="EB233" s="132"/>
      <c r="EL233" s="132"/>
      <c r="EV233" s="132"/>
      <c r="FF233" s="132"/>
      <c r="FP233" s="132"/>
      <c r="FZ233" s="132"/>
      <c r="GJ233" s="132"/>
      <c r="GT233" s="132"/>
      <c r="HD233" s="132"/>
      <c r="HN233" s="132"/>
      <c r="HX233" s="132"/>
      <c r="IH233" s="132"/>
    </row>
    <row xmlns:x14ac="http://schemas.microsoft.com/office/spreadsheetml/2009/9/ac" r="234" s="3" customFormat="true" x14ac:dyDescent="0.25">
      <c r="A234" s="401"/>
      <c r="B234" s="132"/>
      <c r="L234" s="132"/>
      <c r="V234" s="132"/>
      <c r="AF234" s="132"/>
      <c r="AP234" s="132"/>
      <c r="AZ234" s="132"/>
      <c r="BA234" s="132"/>
      <c r="BJ234" s="132"/>
      <c r="BT234" s="132"/>
      <c r="CD234" s="132"/>
      <c r="CN234" s="132"/>
      <c r="CX234" s="132"/>
      <c r="DH234" s="132"/>
      <c r="DR234" s="132"/>
      <c r="EB234" s="132"/>
      <c r="EL234" s="132"/>
      <c r="EV234" s="132"/>
      <c r="FF234" s="132"/>
      <c r="FP234" s="132"/>
      <c r="FZ234" s="132"/>
      <c r="GJ234" s="132"/>
      <c r="GT234" s="132"/>
      <c r="HD234" s="132"/>
      <c r="HN234" s="132"/>
      <c r="HX234" s="132"/>
      <c r="IH234" s="132"/>
    </row>
    <row xmlns:x14ac="http://schemas.microsoft.com/office/spreadsheetml/2009/9/ac" r="235" s="3" customFormat="true" x14ac:dyDescent="0.25">
      <c r="A235" s="401"/>
      <c r="B235" s="132"/>
      <c r="L235" s="132"/>
      <c r="V235" s="132"/>
      <c r="AF235" s="132"/>
      <c r="AP235" s="132"/>
      <c r="AZ235" s="132"/>
      <c r="BA235" s="132"/>
      <c r="BJ235" s="132"/>
      <c r="BT235" s="132"/>
      <c r="CD235" s="132"/>
      <c r="CN235" s="132"/>
      <c r="CX235" s="132"/>
      <c r="DH235" s="132"/>
      <c r="DR235" s="132"/>
      <c r="EB235" s="132"/>
      <c r="EL235" s="132"/>
      <c r="EV235" s="132"/>
      <c r="FF235" s="132"/>
      <c r="FP235" s="132"/>
      <c r="FZ235" s="132"/>
      <c r="GJ235" s="132"/>
      <c r="GT235" s="132"/>
      <c r="HD235" s="132"/>
      <c r="HN235" s="132"/>
      <c r="HX235" s="132"/>
      <c r="IH235" s="132"/>
    </row>
    <row xmlns:x14ac="http://schemas.microsoft.com/office/spreadsheetml/2009/9/ac" r="236" s="3" customFormat="true" x14ac:dyDescent="0.25">
      <c r="A236" s="401"/>
      <c r="B236" s="132"/>
      <c r="L236" s="132"/>
      <c r="V236" s="132"/>
      <c r="AF236" s="132"/>
      <c r="AP236" s="132"/>
      <c r="AZ236" s="132"/>
      <c r="BA236" s="132"/>
      <c r="BJ236" s="132"/>
      <c r="BT236" s="132"/>
      <c r="CD236" s="132"/>
      <c r="CN236" s="132"/>
      <c r="CX236" s="132"/>
      <c r="DH236" s="132"/>
      <c r="DR236" s="132"/>
      <c r="EB236" s="132"/>
      <c r="EL236" s="132"/>
      <c r="EV236" s="132"/>
      <c r="FF236" s="132"/>
      <c r="FP236" s="132"/>
      <c r="FZ236" s="132"/>
      <c r="GJ236" s="132"/>
      <c r="GT236" s="132"/>
      <c r="HD236" s="132"/>
      <c r="HN236" s="132"/>
      <c r="HX236" s="132"/>
      <c r="IH236" s="132"/>
    </row>
    <row xmlns:x14ac="http://schemas.microsoft.com/office/spreadsheetml/2009/9/ac" r="237" s="3" customFormat="true" x14ac:dyDescent="0.25">
      <c r="A237" s="401"/>
      <c r="B237" s="132"/>
      <c r="L237" s="132"/>
      <c r="V237" s="132"/>
      <c r="AF237" s="132"/>
      <c r="AP237" s="132"/>
      <c r="AZ237" s="132"/>
      <c r="BA237" s="132"/>
      <c r="BJ237" s="132"/>
      <c r="BT237" s="132"/>
      <c r="CD237" s="132"/>
      <c r="CN237" s="132"/>
      <c r="CX237" s="132"/>
      <c r="DH237" s="132"/>
      <c r="DR237" s="132"/>
      <c r="EB237" s="132"/>
      <c r="EL237" s="132"/>
      <c r="EV237" s="132"/>
      <c r="FF237" s="132"/>
      <c r="FP237" s="132"/>
      <c r="FZ237" s="132"/>
      <c r="GJ237" s="132"/>
      <c r="GT237" s="132"/>
      <c r="HD237" s="132"/>
      <c r="HN237" s="132"/>
      <c r="HX237" s="132"/>
      <c r="IH237" s="132"/>
    </row>
    <row xmlns:x14ac="http://schemas.microsoft.com/office/spreadsheetml/2009/9/ac" r="238" s="3" customFormat="true" x14ac:dyDescent="0.25">
      <c r="A238" s="401"/>
      <c r="B238" s="132"/>
      <c r="L238" s="132"/>
      <c r="V238" s="132"/>
      <c r="AF238" s="132"/>
      <c r="AP238" s="132"/>
      <c r="AZ238" s="132"/>
      <c r="BA238" s="132"/>
      <c r="BJ238" s="132"/>
      <c r="BT238" s="132"/>
      <c r="CD238" s="132"/>
      <c r="CN238" s="132"/>
      <c r="CX238" s="132"/>
      <c r="DH238" s="132"/>
      <c r="DR238" s="132"/>
      <c r="EB238" s="132"/>
      <c r="EL238" s="132"/>
      <c r="EV238" s="132"/>
      <c r="FF238" s="132"/>
      <c r="FP238" s="132"/>
      <c r="FZ238" s="132"/>
      <c r="GJ238" s="132"/>
      <c r="GT238" s="132"/>
      <c r="HD238" s="132"/>
      <c r="HN238" s="132"/>
      <c r="HX238" s="132"/>
      <c r="IH238" s="132"/>
    </row>
    <row xmlns:x14ac="http://schemas.microsoft.com/office/spreadsheetml/2009/9/ac" r="239" s="3" customFormat="true" x14ac:dyDescent="0.25">
      <c r="A239" s="401"/>
      <c r="B239" s="132"/>
      <c r="L239" s="132"/>
      <c r="V239" s="132"/>
      <c r="AF239" s="132"/>
      <c r="AP239" s="132"/>
      <c r="AZ239" s="132"/>
      <c r="BA239" s="132"/>
      <c r="BJ239" s="132"/>
      <c r="BT239" s="132"/>
      <c r="CD239" s="132"/>
      <c r="CN239" s="132"/>
      <c r="CX239" s="132"/>
      <c r="DH239" s="132"/>
      <c r="DR239" s="132"/>
      <c r="EB239" s="132"/>
      <c r="EL239" s="132"/>
      <c r="EV239" s="132"/>
      <c r="FF239" s="132"/>
      <c r="FP239" s="132"/>
      <c r="FZ239" s="132"/>
      <c r="GJ239" s="132"/>
      <c r="GT239" s="132"/>
      <c r="HD239" s="132"/>
      <c r="HN239" s="132"/>
      <c r="HX239" s="132"/>
      <c r="IH239" s="132"/>
    </row>
    <row xmlns:x14ac="http://schemas.microsoft.com/office/spreadsheetml/2009/9/ac" r="240" s="3" customFormat="true" x14ac:dyDescent="0.25">
      <c r="A240" s="401"/>
      <c r="B240" s="132"/>
      <c r="L240" s="132"/>
      <c r="V240" s="132"/>
      <c r="AF240" s="132"/>
      <c r="AP240" s="132"/>
      <c r="AZ240" s="132"/>
      <c r="BA240" s="132"/>
      <c r="BJ240" s="132"/>
      <c r="BT240" s="132"/>
      <c r="CD240" s="132"/>
      <c r="CN240" s="132"/>
      <c r="CX240" s="132"/>
      <c r="DH240" s="132"/>
      <c r="DR240" s="132"/>
      <c r="EB240" s="132"/>
      <c r="EL240" s="132"/>
      <c r="EV240" s="132"/>
      <c r="FF240" s="132"/>
      <c r="FP240" s="132"/>
      <c r="FZ240" s="132"/>
      <c r="GJ240" s="132"/>
      <c r="GT240" s="132"/>
      <c r="HD240" s="132"/>
      <c r="HN240" s="132"/>
      <c r="HX240" s="132"/>
      <c r="IH240" s="132"/>
    </row>
    <row xmlns:x14ac="http://schemas.microsoft.com/office/spreadsheetml/2009/9/ac" r="241" s="3" customFormat="true" x14ac:dyDescent="0.25">
      <c r="A241" s="401"/>
      <c r="B241" s="132"/>
      <c r="L241" s="132"/>
      <c r="V241" s="132"/>
      <c r="AF241" s="132"/>
      <c r="AP241" s="132"/>
      <c r="AZ241" s="132"/>
      <c r="BA241" s="132"/>
      <c r="BJ241" s="132"/>
      <c r="BT241" s="132"/>
      <c r="CD241" s="132"/>
      <c r="CN241" s="132"/>
      <c r="CX241" s="132"/>
      <c r="DH241" s="132"/>
      <c r="DR241" s="132"/>
      <c r="EB241" s="132"/>
      <c r="EL241" s="132"/>
      <c r="EV241" s="132"/>
      <c r="FF241" s="132"/>
      <c r="FP241" s="132"/>
      <c r="FZ241" s="132"/>
      <c r="GJ241" s="132"/>
      <c r="GT241" s="132"/>
      <c r="HD241" s="132"/>
      <c r="HN241" s="132"/>
      <c r="HX241" s="132"/>
      <c r="IH241" s="132"/>
    </row>
    <row xmlns:x14ac="http://schemas.microsoft.com/office/spreadsheetml/2009/9/ac" r="242" s="3" customFormat="true" x14ac:dyDescent="0.25">
      <c r="A242" s="401"/>
      <c r="B242" s="132"/>
      <c r="L242" s="132"/>
      <c r="V242" s="132"/>
      <c r="AF242" s="132"/>
      <c r="AP242" s="132"/>
      <c r="AZ242" s="132"/>
      <c r="BA242" s="132"/>
      <c r="BJ242" s="132"/>
      <c r="BT242" s="132"/>
      <c r="CD242" s="132"/>
      <c r="CN242" s="132"/>
      <c r="CX242" s="132"/>
      <c r="DH242" s="132"/>
      <c r="DR242" s="132"/>
      <c r="EB242" s="132"/>
      <c r="EL242" s="132"/>
      <c r="EV242" s="132"/>
      <c r="FF242" s="132"/>
      <c r="FP242" s="132"/>
      <c r="FZ242" s="132"/>
      <c r="GJ242" s="132"/>
      <c r="GT242" s="132"/>
      <c r="HD242" s="132"/>
      <c r="HN242" s="132"/>
      <c r="HX242" s="132"/>
      <c r="IH242" s="132"/>
    </row>
    <row xmlns:x14ac="http://schemas.microsoft.com/office/spreadsheetml/2009/9/ac" r="243" s="3" customFormat="true" x14ac:dyDescent="0.25">
      <c r="A243" s="401"/>
      <c r="B243" s="132"/>
      <c r="L243" s="132"/>
      <c r="V243" s="132"/>
      <c r="AF243" s="132"/>
      <c r="AP243" s="132"/>
      <c r="AZ243" s="132"/>
      <c r="BA243" s="132"/>
      <c r="BJ243" s="132"/>
      <c r="BT243" s="132"/>
      <c r="CD243" s="132"/>
      <c r="CN243" s="132"/>
      <c r="CX243" s="132"/>
      <c r="DH243" s="132"/>
      <c r="DR243" s="132"/>
      <c r="EB243" s="132"/>
      <c r="EL243" s="132"/>
      <c r="EV243" s="132"/>
      <c r="FF243" s="132"/>
      <c r="FP243" s="132"/>
      <c r="FZ243" s="132"/>
      <c r="GJ243" s="132"/>
      <c r="GT243" s="132"/>
      <c r="HD243" s="132"/>
      <c r="HN243" s="132"/>
      <c r="HX243" s="132"/>
      <c r="IH243" s="132"/>
    </row>
    <row xmlns:x14ac="http://schemas.microsoft.com/office/spreadsheetml/2009/9/ac" r="244" s="3" customFormat="true" x14ac:dyDescent="0.25">
      <c r="A244" s="401"/>
      <c r="B244" s="132"/>
      <c r="L244" s="132"/>
      <c r="V244" s="132"/>
      <c r="AF244" s="132"/>
      <c r="AP244" s="132"/>
      <c r="AZ244" s="132"/>
      <c r="BA244" s="132"/>
      <c r="BJ244" s="132"/>
      <c r="BT244" s="132"/>
      <c r="CD244" s="132"/>
      <c r="CN244" s="132"/>
      <c r="CX244" s="132"/>
      <c r="DH244" s="132"/>
      <c r="DR244" s="132"/>
      <c r="EB244" s="132"/>
      <c r="EL244" s="132"/>
      <c r="EV244" s="132"/>
      <c r="FF244" s="132"/>
      <c r="FP244" s="132"/>
      <c r="FZ244" s="132"/>
      <c r="GJ244" s="132"/>
      <c r="GT244" s="132"/>
      <c r="HD244" s="132"/>
      <c r="HN244" s="132"/>
      <c r="HX244" s="132"/>
      <c r="IH244" s="132"/>
    </row>
    <row xmlns:x14ac="http://schemas.microsoft.com/office/spreadsheetml/2009/9/ac" r="245" s="3" customFormat="true" x14ac:dyDescent="0.25">
      <c r="A245" s="401"/>
      <c r="B245" s="132"/>
      <c r="L245" s="132"/>
      <c r="V245" s="132"/>
      <c r="AF245" s="132"/>
      <c r="AP245" s="132"/>
      <c r="AZ245" s="132"/>
      <c r="BA245" s="132"/>
      <c r="BJ245" s="132"/>
      <c r="BT245" s="132"/>
      <c r="CD245" s="132"/>
      <c r="CN245" s="132"/>
      <c r="CX245" s="132"/>
      <c r="DH245" s="132"/>
      <c r="DR245" s="132"/>
      <c r="EB245" s="132"/>
      <c r="EL245" s="132"/>
      <c r="EV245" s="132"/>
      <c r="FF245" s="132"/>
      <c r="FP245" s="132"/>
      <c r="FZ245" s="132"/>
      <c r="GJ245" s="132"/>
      <c r="GT245" s="132"/>
      <c r="HD245" s="132"/>
      <c r="HN245" s="132"/>
      <c r="HX245" s="132"/>
      <c r="IH245" s="132"/>
    </row>
    <row xmlns:x14ac="http://schemas.microsoft.com/office/spreadsheetml/2009/9/ac" r="246" s="3" customFormat="true" x14ac:dyDescent="0.25">
      <c r="A246" s="401"/>
      <c r="B246" s="132"/>
      <c r="L246" s="132"/>
      <c r="V246" s="132"/>
      <c r="AF246" s="132"/>
      <c r="AP246" s="132"/>
      <c r="AZ246" s="132"/>
      <c r="BA246" s="132"/>
      <c r="BJ246" s="132"/>
      <c r="BT246" s="132"/>
      <c r="CD246" s="132"/>
      <c r="CN246" s="132"/>
      <c r="CX246" s="132"/>
      <c r="DH246" s="132"/>
      <c r="DR246" s="132"/>
      <c r="EB246" s="132"/>
      <c r="EL246" s="132"/>
      <c r="EV246" s="132"/>
      <c r="FF246" s="132"/>
      <c r="FP246" s="132"/>
      <c r="FZ246" s="132"/>
      <c r="GJ246" s="132"/>
      <c r="GT246" s="132"/>
      <c r="HD246" s="132"/>
      <c r="HN246" s="132"/>
      <c r="HX246" s="132"/>
      <c r="IH246" s="132"/>
    </row>
    <row xmlns:x14ac="http://schemas.microsoft.com/office/spreadsheetml/2009/9/ac" r="247" s="3" customFormat="true" x14ac:dyDescent="0.25">
      <c r="A247" s="401"/>
      <c r="B247" s="132"/>
      <c r="L247" s="132"/>
      <c r="V247" s="132"/>
      <c r="AF247" s="132"/>
      <c r="AP247" s="132"/>
      <c r="AZ247" s="132"/>
      <c r="BA247" s="132"/>
      <c r="BJ247" s="132"/>
      <c r="BT247" s="132"/>
      <c r="CD247" s="132"/>
      <c r="CN247" s="132"/>
      <c r="CX247" s="132"/>
      <c r="DH247" s="132"/>
      <c r="DR247" s="132"/>
      <c r="EB247" s="132"/>
      <c r="EL247" s="132"/>
      <c r="EV247" s="132"/>
      <c r="FF247" s="132"/>
      <c r="FP247" s="132"/>
      <c r="FZ247" s="132"/>
      <c r="GJ247" s="132"/>
      <c r="GT247" s="132"/>
      <c r="HD247" s="132"/>
      <c r="HN247" s="132"/>
      <c r="HX247" s="132"/>
      <c r="IH247" s="132"/>
    </row>
    <row xmlns:x14ac="http://schemas.microsoft.com/office/spreadsheetml/2009/9/ac" r="248" s="3" customFormat="true" x14ac:dyDescent="0.25">
      <c r="A248" s="401"/>
      <c r="B248" s="132"/>
      <c r="L248" s="132"/>
      <c r="V248" s="132"/>
      <c r="AF248" s="132"/>
      <c r="AP248" s="132"/>
      <c r="AZ248" s="132"/>
      <c r="BA248" s="132"/>
      <c r="BJ248" s="132"/>
      <c r="BT248" s="132"/>
      <c r="CD248" s="132"/>
      <c r="CN248" s="132"/>
      <c r="CX248" s="132"/>
      <c r="DH248" s="132"/>
      <c r="DR248" s="132"/>
      <c r="EB248" s="132"/>
      <c r="EL248" s="132"/>
      <c r="EV248" s="132"/>
      <c r="FF248" s="132"/>
      <c r="FP248" s="132"/>
      <c r="FZ248" s="132"/>
      <c r="GJ248" s="132"/>
      <c r="GT248" s="132"/>
      <c r="HD248" s="132"/>
      <c r="HN248" s="132"/>
      <c r="HX248" s="132"/>
      <c r="IH248" s="132"/>
    </row>
    <row xmlns:x14ac="http://schemas.microsoft.com/office/spreadsheetml/2009/9/ac" r="249" s="3" customFormat="true" x14ac:dyDescent="0.25">
      <c r="A249" s="401"/>
      <c r="B249" s="132"/>
      <c r="L249" s="132"/>
      <c r="V249" s="132"/>
      <c r="AF249" s="132"/>
      <c r="AP249" s="132"/>
      <c r="AZ249" s="132"/>
      <c r="BA249" s="132"/>
      <c r="BJ249" s="132"/>
      <c r="BT249" s="132"/>
      <c r="CD249" s="132"/>
      <c r="CN249" s="132"/>
      <c r="CX249" s="132"/>
      <c r="DH249" s="132"/>
      <c r="DR249" s="132"/>
      <c r="EB249" s="132"/>
      <c r="EL249" s="132"/>
      <c r="EV249" s="132"/>
      <c r="FF249" s="132"/>
      <c r="FP249" s="132"/>
      <c r="FZ249" s="132"/>
      <c r="GJ249" s="132"/>
      <c r="GT249" s="132"/>
      <c r="HD249" s="132"/>
      <c r="HN249" s="132"/>
      <c r="HX249" s="132"/>
      <c r="IH249" s="132"/>
    </row>
    <row xmlns:x14ac="http://schemas.microsoft.com/office/spreadsheetml/2009/9/ac" r="250" s="3" customFormat="true" x14ac:dyDescent="0.25">
      <c r="A250" s="401"/>
      <c r="B250" s="132"/>
      <c r="L250" s="132"/>
      <c r="V250" s="132"/>
      <c r="AF250" s="132"/>
      <c r="AP250" s="132"/>
      <c r="AZ250" s="132"/>
      <c r="BA250" s="132"/>
      <c r="BJ250" s="132"/>
      <c r="BT250" s="132"/>
      <c r="CD250" s="132"/>
      <c r="CN250" s="132"/>
      <c r="CX250" s="132"/>
      <c r="DH250" s="132"/>
      <c r="DR250" s="132"/>
      <c r="EB250" s="132"/>
      <c r="EL250" s="132"/>
      <c r="EV250" s="132"/>
      <c r="FF250" s="132"/>
      <c r="FP250" s="132"/>
      <c r="FZ250" s="132"/>
      <c r="GJ250" s="132"/>
      <c r="GT250" s="132"/>
      <c r="HD250" s="132"/>
      <c r="HN250" s="132"/>
      <c r="HX250" s="132"/>
      <c r="IH250" s="132"/>
    </row>
    <row xmlns:x14ac="http://schemas.microsoft.com/office/spreadsheetml/2009/9/ac" r="251" s="3" customFormat="true" x14ac:dyDescent="0.25">
      <c r="A251" s="401"/>
      <c r="B251" s="132"/>
      <c r="L251" s="132"/>
      <c r="V251" s="132"/>
      <c r="AF251" s="132"/>
      <c r="AP251" s="132"/>
      <c r="AZ251" s="132"/>
      <c r="BA251" s="132"/>
      <c r="BJ251" s="132"/>
      <c r="BT251" s="132"/>
      <c r="CD251" s="132"/>
      <c r="CN251" s="132"/>
      <c r="CX251" s="132"/>
      <c r="DH251" s="132"/>
      <c r="DR251" s="132"/>
      <c r="EB251" s="132"/>
      <c r="EL251" s="132"/>
      <c r="EV251" s="132"/>
      <c r="FF251" s="132"/>
      <c r="FP251" s="132"/>
      <c r="FZ251" s="132"/>
      <c r="GJ251" s="132"/>
      <c r="GT251" s="132"/>
      <c r="HD251" s="132"/>
      <c r="HN251" s="132"/>
      <c r="HX251" s="132"/>
      <c r="IH251" s="132"/>
    </row>
    <row xmlns:x14ac="http://schemas.microsoft.com/office/spreadsheetml/2009/9/ac" r="252" s="3" customFormat="true" x14ac:dyDescent="0.25">
      <c r="A252" s="401"/>
      <c r="B252" s="132"/>
      <c r="L252" s="132"/>
      <c r="V252" s="132"/>
      <c r="AF252" s="132"/>
      <c r="AP252" s="132"/>
      <c r="AZ252" s="132"/>
      <c r="BA252" s="132"/>
      <c r="BJ252" s="132"/>
      <c r="BT252" s="132"/>
      <c r="CD252" s="132"/>
      <c r="CN252" s="132"/>
      <c r="CX252" s="132"/>
      <c r="DH252" s="132"/>
      <c r="DR252" s="132"/>
      <c r="EB252" s="132"/>
      <c r="EL252" s="132"/>
      <c r="EV252" s="132"/>
      <c r="FF252" s="132"/>
      <c r="FP252" s="132"/>
      <c r="FZ252" s="132"/>
      <c r="GJ252" s="132"/>
      <c r="GT252" s="132"/>
      <c r="HD252" s="132"/>
      <c r="HN252" s="132"/>
      <c r="HX252" s="132"/>
      <c r="IH252" s="132"/>
    </row>
    <row xmlns:x14ac="http://schemas.microsoft.com/office/spreadsheetml/2009/9/ac" r="253" s="3" customFormat="true" x14ac:dyDescent="0.25">
      <c r="A253" s="401"/>
      <c r="B253" s="132"/>
      <c r="L253" s="132"/>
      <c r="V253" s="132"/>
      <c r="AF253" s="132"/>
      <c r="AP253" s="132"/>
      <c r="AZ253" s="132"/>
      <c r="BA253" s="132"/>
      <c r="BJ253" s="132"/>
      <c r="BT253" s="132"/>
      <c r="CD253" s="132"/>
      <c r="CN253" s="132"/>
      <c r="CX253" s="132"/>
      <c r="DH253" s="132"/>
      <c r="DR253" s="132"/>
      <c r="EB253" s="132"/>
      <c r="EL253" s="132"/>
      <c r="EV253" s="132"/>
      <c r="FF253" s="132"/>
      <c r="FP253" s="132"/>
      <c r="FZ253" s="132"/>
      <c r="GJ253" s="132"/>
      <c r="GT253" s="132"/>
      <c r="HD253" s="132"/>
      <c r="HN253" s="132"/>
      <c r="HX253" s="132"/>
      <c r="IH253" s="132"/>
    </row>
    <row xmlns:x14ac="http://schemas.microsoft.com/office/spreadsheetml/2009/9/ac" r="254" s="3" customFormat="true" x14ac:dyDescent="0.25">
      <c r="A254" s="401"/>
      <c r="B254" s="132"/>
      <c r="L254" s="132"/>
      <c r="V254" s="132"/>
      <c r="AF254" s="132"/>
      <c r="AP254" s="132"/>
      <c r="AZ254" s="132"/>
      <c r="BA254" s="132"/>
      <c r="BJ254" s="132"/>
      <c r="BT254" s="132"/>
      <c r="CD254" s="132"/>
      <c r="CN254" s="132"/>
      <c r="CX254" s="132"/>
      <c r="DH254" s="132"/>
      <c r="DR254" s="132"/>
      <c r="EB254" s="132"/>
      <c r="EL254" s="132"/>
      <c r="EV254" s="132"/>
      <c r="FF254" s="132"/>
      <c r="FP254" s="132"/>
      <c r="FZ254" s="132"/>
      <c r="GJ254" s="132"/>
      <c r="GT254" s="132"/>
      <c r="HD254" s="132"/>
      <c r="HN254" s="132"/>
      <c r="HX254" s="132"/>
      <c r="IH254" s="132"/>
    </row>
    <row xmlns:x14ac="http://schemas.microsoft.com/office/spreadsheetml/2009/9/ac" r="255" s="3" customFormat="true" x14ac:dyDescent="0.25">
      <c r="A255" s="401"/>
      <c r="B255" s="132"/>
      <c r="L255" s="132"/>
      <c r="V255" s="132"/>
      <c r="AF255" s="132"/>
      <c r="AP255" s="132"/>
      <c r="AZ255" s="132"/>
      <c r="BA255" s="132"/>
      <c r="BJ255" s="132"/>
      <c r="BT255" s="132"/>
      <c r="CD255" s="132"/>
      <c r="CN255" s="132"/>
      <c r="CX255" s="132"/>
      <c r="DH255" s="132"/>
      <c r="DR255" s="132"/>
      <c r="EB255" s="132"/>
      <c r="EL255" s="132"/>
      <c r="EV255" s="132"/>
      <c r="FF255" s="132"/>
      <c r="FP255" s="132"/>
      <c r="FZ255" s="132"/>
      <c r="GJ255" s="132"/>
      <c r="GT255" s="132"/>
      <c r="HD255" s="132"/>
      <c r="HN255" s="132"/>
      <c r="HX255" s="132"/>
      <c r="IH255" s="132"/>
    </row>
    <row xmlns:x14ac="http://schemas.microsoft.com/office/spreadsheetml/2009/9/ac" r="256" s="3" customFormat="true" x14ac:dyDescent="0.25">
      <c r="A256" s="401"/>
      <c r="B256" s="132"/>
      <c r="L256" s="132"/>
      <c r="V256" s="132"/>
      <c r="AF256" s="132"/>
      <c r="AP256" s="132"/>
      <c r="AZ256" s="132"/>
      <c r="BA256" s="132"/>
      <c r="BJ256" s="132"/>
      <c r="BT256" s="132"/>
      <c r="CD256" s="132"/>
      <c r="CN256" s="132"/>
      <c r="CX256" s="132"/>
      <c r="DH256" s="132"/>
      <c r="DR256" s="132"/>
      <c r="EB256" s="132"/>
      <c r="EL256" s="132"/>
      <c r="EV256" s="132"/>
      <c r="FF256" s="132"/>
      <c r="FP256" s="132"/>
      <c r="FZ256" s="132"/>
      <c r="GJ256" s="132"/>
      <c r="GT256" s="132"/>
      <c r="HD256" s="132"/>
      <c r="HN256" s="132"/>
      <c r="HX256" s="132"/>
      <c r="IH256" s="132"/>
    </row>
    <row xmlns:x14ac="http://schemas.microsoft.com/office/spreadsheetml/2009/9/ac" r="257" s="3" customFormat="true" x14ac:dyDescent="0.25">
      <c r="A257" s="401"/>
      <c r="B257" s="132"/>
      <c r="L257" s="132"/>
      <c r="V257" s="132"/>
      <c r="AF257" s="132"/>
      <c r="AP257" s="132"/>
      <c r="AZ257" s="132"/>
      <c r="BA257" s="132"/>
      <c r="BJ257" s="132"/>
      <c r="BT257" s="132"/>
      <c r="CD257" s="132"/>
      <c r="CN257" s="132"/>
      <c r="CX257" s="132"/>
      <c r="DH257" s="132"/>
      <c r="DR257" s="132"/>
      <c r="EB257" s="132"/>
      <c r="EL257" s="132"/>
      <c r="EV257" s="132"/>
      <c r="FF257" s="132"/>
      <c r="FP257" s="132"/>
      <c r="FZ257" s="132"/>
      <c r="GJ257" s="132"/>
      <c r="GT257" s="132"/>
      <c r="HD257" s="132"/>
      <c r="HN257" s="132"/>
      <c r="HX257" s="132"/>
      <c r="IH257" s="132"/>
    </row>
    <row xmlns:x14ac="http://schemas.microsoft.com/office/spreadsheetml/2009/9/ac" r="258" s="3" customFormat="true" x14ac:dyDescent="0.25">
      <c r="A258" s="401"/>
      <c r="B258" s="132"/>
      <c r="L258" s="132"/>
      <c r="V258" s="132"/>
      <c r="AF258" s="132"/>
      <c r="AP258" s="132"/>
      <c r="AZ258" s="132"/>
      <c r="BA258" s="132"/>
      <c r="BJ258" s="132"/>
      <c r="BT258" s="132"/>
      <c r="CD258" s="132"/>
      <c r="CN258" s="132"/>
      <c r="CX258" s="132"/>
      <c r="DH258" s="132"/>
      <c r="DR258" s="132"/>
      <c r="EB258" s="132"/>
      <c r="EL258" s="132"/>
      <c r="EV258" s="132"/>
      <c r="FF258" s="132"/>
      <c r="FP258" s="132"/>
      <c r="FZ258" s="132"/>
      <c r="GJ258" s="132"/>
      <c r="GT258" s="132"/>
      <c r="HD258" s="132"/>
      <c r="HN258" s="132"/>
      <c r="HX258" s="132"/>
      <c r="IH258" s="132"/>
    </row>
    <row xmlns:x14ac="http://schemas.microsoft.com/office/spreadsheetml/2009/9/ac" r="259" s="3" customFormat="true" x14ac:dyDescent="0.25">
      <c r="A259" s="401"/>
      <c r="B259" s="132"/>
      <c r="L259" s="132"/>
      <c r="V259" s="132"/>
      <c r="AF259" s="132"/>
      <c r="AP259" s="132"/>
      <c r="AZ259" s="132"/>
      <c r="BA259" s="132"/>
      <c r="BJ259" s="132"/>
      <c r="BT259" s="132"/>
      <c r="CD259" s="132"/>
      <c r="CN259" s="132"/>
      <c r="CX259" s="132"/>
      <c r="DH259" s="132"/>
      <c r="DR259" s="132"/>
      <c r="EB259" s="132"/>
      <c r="EL259" s="132"/>
      <c r="EV259" s="132"/>
      <c r="FF259" s="132"/>
      <c r="FP259" s="132"/>
      <c r="FZ259" s="132"/>
      <c r="GJ259" s="132"/>
      <c r="GT259" s="132"/>
      <c r="HD259" s="132"/>
      <c r="HN259" s="132"/>
      <c r="HX259" s="132"/>
      <c r="IH259" s="132"/>
    </row>
    <row xmlns:x14ac="http://schemas.microsoft.com/office/spreadsheetml/2009/9/ac" r="260" s="3" customFormat="true" x14ac:dyDescent="0.25">
      <c r="A260" s="401"/>
      <c r="B260" s="132"/>
      <c r="L260" s="132"/>
      <c r="V260" s="132"/>
      <c r="AF260" s="132"/>
      <c r="AP260" s="132"/>
      <c r="AZ260" s="132"/>
      <c r="BA260" s="132"/>
      <c r="BJ260" s="132"/>
      <c r="BT260" s="132"/>
      <c r="CD260" s="132"/>
      <c r="CN260" s="132"/>
      <c r="CX260" s="132"/>
      <c r="DH260" s="132"/>
      <c r="DR260" s="132"/>
      <c r="EB260" s="132"/>
      <c r="EL260" s="132"/>
      <c r="EV260" s="132"/>
      <c r="FF260" s="132"/>
      <c r="FP260" s="132"/>
      <c r="FZ260" s="132"/>
      <c r="GJ260" s="132"/>
      <c r="GT260" s="132"/>
      <c r="HD260" s="132"/>
      <c r="HN260" s="132"/>
      <c r="HX260" s="132"/>
      <c r="IH260" s="132"/>
    </row>
    <row xmlns:x14ac="http://schemas.microsoft.com/office/spreadsheetml/2009/9/ac" r="261" s="3" customFormat="true" x14ac:dyDescent="0.25">
      <c r="A261" s="401"/>
      <c r="B261" s="132"/>
      <c r="L261" s="132"/>
      <c r="V261" s="132"/>
      <c r="AF261" s="132"/>
      <c r="AP261" s="132"/>
      <c r="AZ261" s="132"/>
      <c r="BA261" s="132"/>
      <c r="BJ261" s="132"/>
      <c r="BT261" s="132"/>
      <c r="CD261" s="132"/>
      <c r="CN261" s="132"/>
      <c r="CX261" s="132"/>
      <c r="DH261" s="132"/>
      <c r="DR261" s="132"/>
      <c r="EB261" s="132"/>
      <c r="EL261" s="132"/>
      <c r="EV261" s="132"/>
      <c r="FF261" s="132"/>
      <c r="FP261" s="132"/>
      <c r="FZ261" s="132"/>
      <c r="GJ261" s="132"/>
      <c r="GT261" s="132"/>
      <c r="HD261" s="132"/>
      <c r="HN261" s="132"/>
      <c r="HX261" s="132"/>
      <c r="IH261" s="132"/>
    </row>
    <row xmlns:x14ac="http://schemas.microsoft.com/office/spreadsheetml/2009/9/ac" r="262" s="3" customFormat="true" x14ac:dyDescent="0.25">
      <c r="A262" s="401"/>
      <c r="B262" s="132"/>
      <c r="L262" s="132"/>
      <c r="V262" s="132"/>
      <c r="AF262" s="132"/>
      <c r="AP262" s="132"/>
      <c r="AZ262" s="132"/>
      <c r="BA262" s="132"/>
      <c r="BJ262" s="132"/>
      <c r="BT262" s="132"/>
      <c r="CD262" s="132"/>
      <c r="CN262" s="132"/>
      <c r="CX262" s="132"/>
      <c r="DH262" s="132"/>
      <c r="DR262" s="132"/>
      <c r="EB262" s="132"/>
      <c r="EL262" s="132"/>
      <c r="EV262" s="132"/>
      <c r="FF262" s="132"/>
      <c r="FP262" s="132"/>
      <c r="FZ262" s="132"/>
      <c r="GJ262" s="132"/>
      <c r="GT262" s="132"/>
      <c r="HD262" s="132"/>
      <c r="HN262" s="132"/>
      <c r="HX262" s="132"/>
      <c r="IH262" s="132"/>
    </row>
    <row xmlns:x14ac="http://schemas.microsoft.com/office/spreadsheetml/2009/9/ac" r="263" s="3" customFormat="true" x14ac:dyDescent="0.25">
      <c r="A263" s="401"/>
      <c r="B263" s="132"/>
      <c r="L263" s="132"/>
      <c r="V263" s="132"/>
      <c r="AF263" s="132"/>
      <c r="AP263" s="132"/>
      <c r="AZ263" s="132"/>
      <c r="BA263" s="132"/>
      <c r="BJ263" s="132"/>
      <c r="BT263" s="132"/>
      <c r="CD263" s="132"/>
      <c r="CN263" s="132"/>
      <c r="CX263" s="132"/>
      <c r="DH263" s="132"/>
      <c r="DR263" s="132"/>
      <c r="EB263" s="132"/>
      <c r="EL263" s="132"/>
      <c r="EV263" s="132"/>
      <c r="FF263" s="132"/>
      <c r="FP263" s="132"/>
      <c r="FZ263" s="132"/>
      <c r="GJ263" s="132"/>
      <c r="GT263" s="132"/>
      <c r="HD263" s="132"/>
      <c r="HN263" s="132"/>
      <c r="HX263" s="132"/>
      <c r="IH263" s="132"/>
    </row>
    <row xmlns:x14ac="http://schemas.microsoft.com/office/spreadsheetml/2009/9/ac" r="264" s="3" customFormat="true" x14ac:dyDescent="0.25">
      <c r="A264" s="401"/>
      <c r="B264" s="132"/>
      <c r="L264" s="132"/>
      <c r="V264" s="132"/>
      <c r="AF264" s="132"/>
      <c r="AP264" s="132"/>
      <c r="AZ264" s="132"/>
      <c r="BA264" s="132"/>
      <c r="BJ264" s="132"/>
      <c r="BT264" s="132"/>
      <c r="CD264" s="132"/>
      <c r="CN264" s="132"/>
      <c r="CX264" s="132"/>
      <c r="DH264" s="132"/>
      <c r="DR264" s="132"/>
      <c r="EB264" s="132"/>
      <c r="EL264" s="132"/>
      <c r="EV264" s="132"/>
      <c r="FF264" s="132"/>
      <c r="FP264" s="132"/>
      <c r="FZ264" s="132"/>
      <c r="GJ264" s="132"/>
      <c r="GT264" s="132"/>
      <c r="HD264" s="132"/>
      <c r="HN264" s="132"/>
      <c r="HX264" s="132"/>
      <c r="IH264" s="132"/>
    </row>
    <row xmlns:x14ac="http://schemas.microsoft.com/office/spreadsheetml/2009/9/ac" r="265" s="3" customFormat="true" x14ac:dyDescent="0.25">
      <c r="A265" s="401"/>
      <c r="B265" s="132"/>
      <c r="L265" s="132"/>
      <c r="V265" s="132"/>
      <c r="AF265" s="132"/>
      <c r="AP265" s="132"/>
      <c r="AZ265" s="132"/>
      <c r="BA265" s="132"/>
      <c r="BJ265" s="132"/>
      <c r="BT265" s="132"/>
      <c r="CD265" s="132"/>
      <c r="CN265" s="132"/>
      <c r="CX265" s="132"/>
      <c r="DH265" s="132"/>
      <c r="DR265" s="132"/>
      <c r="EB265" s="132"/>
      <c r="EL265" s="132"/>
      <c r="EV265" s="132"/>
      <c r="FF265" s="132"/>
      <c r="FP265" s="132"/>
      <c r="FZ265" s="132"/>
      <c r="GJ265" s="132"/>
      <c r="GT265" s="132"/>
      <c r="HD265" s="132"/>
      <c r="HN265" s="132"/>
      <c r="HX265" s="132"/>
      <c r="IH265" s="132"/>
    </row>
    <row xmlns:x14ac="http://schemas.microsoft.com/office/spreadsheetml/2009/9/ac" r="266" s="3" customFormat="true" x14ac:dyDescent="0.25">
      <c r="A266" s="401"/>
      <c r="B266" s="132"/>
      <c r="L266" s="132"/>
      <c r="V266" s="132"/>
      <c r="AF266" s="132"/>
      <c r="AP266" s="132"/>
      <c r="AZ266" s="132"/>
      <c r="BA266" s="132"/>
      <c r="BJ266" s="132"/>
      <c r="BT266" s="132"/>
      <c r="CD266" s="132"/>
      <c r="CN266" s="132"/>
      <c r="CX266" s="132"/>
      <c r="DH266" s="132"/>
      <c r="DR266" s="132"/>
      <c r="EB266" s="132"/>
      <c r="EL266" s="132"/>
      <c r="EV266" s="132"/>
      <c r="FF266" s="132"/>
      <c r="FP266" s="132"/>
      <c r="FZ266" s="132"/>
      <c r="GJ266" s="132"/>
      <c r="GT266" s="132"/>
      <c r="HD266" s="132"/>
      <c r="HN266" s="132"/>
      <c r="HX266" s="132"/>
      <c r="IH266" s="132"/>
    </row>
    <row xmlns:x14ac="http://schemas.microsoft.com/office/spreadsheetml/2009/9/ac" r="267" s="3" customFormat="true" x14ac:dyDescent="0.25">
      <c r="A267" s="401"/>
      <c r="B267" s="132"/>
      <c r="L267" s="132"/>
      <c r="V267" s="132"/>
      <c r="AF267" s="132"/>
      <c r="AP267" s="132"/>
      <c r="AZ267" s="132"/>
      <c r="BA267" s="132"/>
      <c r="BJ267" s="132"/>
      <c r="BT267" s="132"/>
      <c r="CD267" s="132"/>
      <c r="CN267" s="132"/>
      <c r="CX267" s="132"/>
      <c r="DH267" s="132"/>
      <c r="DR267" s="132"/>
      <c r="EB267" s="132"/>
      <c r="EL267" s="132"/>
      <c r="EV267" s="132"/>
      <c r="FF267" s="132"/>
      <c r="FP267" s="132"/>
      <c r="FZ267" s="132"/>
      <c r="GJ267" s="132"/>
      <c r="GT267" s="132"/>
      <c r="HD267" s="132"/>
      <c r="HN267" s="132"/>
      <c r="HX267" s="132"/>
      <c r="IH267" s="132"/>
    </row>
    <row xmlns:x14ac="http://schemas.microsoft.com/office/spreadsheetml/2009/9/ac" r="268" s="3" customFormat="true" x14ac:dyDescent="0.25">
      <c r="A268" s="401"/>
      <c r="B268" s="132"/>
      <c r="L268" s="132"/>
      <c r="V268" s="132"/>
      <c r="AF268" s="132"/>
      <c r="AP268" s="132"/>
      <c r="AZ268" s="132"/>
      <c r="BA268" s="132"/>
      <c r="BJ268" s="132"/>
      <c r="BT268" s="132"/>
      <c r="CD268" s="132"/>
      <c r="CN268" s="132"/>
      <c r="CX268" s="132"/>
      <c r="DH268" s="132"/>
      <c r="DR268" s="132"/>
      <c r="EB268" s="132"/>
      <c r="EL268" s="132"/>
      <c r="EV268" s="132"/>
      <c r="FF268" s="132"/>
      <c r="FP268" s="132"/>
      <c r="FZ268" s="132"/>
      <c r="GJ268" s="132"/>
      <c r="GT268" s="132"/>
      <c r="HD268" s="132"/>
      <c r="HN268" s="132"/>
      <c r="HX268" s="132"/>
      <c r="IH268" s="132"/>
    </row>
    <row xmlns:x14ac="http://schemas.microsoft.com/office/spreadsheetml/2009/9/ac" r="269" s="3" customFormat="true" x14ac:dyDescent="0.25">
      <c r="A269" s="401"/>
      <c r="B269" s="132"/>
      <c r="L269" s="132"/>
      <c r="V269" s="132"/>
      <c r="AF269" s="132"/>
      <c r="AP269" s="132"/>
      <c r="AZ269" s="132"/>
      <c r="BA269" s="132"/>
      <c r="BJ269" s="132"/>
      <c r="BT269" s="132"/>
      <c r="CD269" s="132"/>
      <c r="CN269" s="132"/>
      <c r="CX269" s="132"/>
      <c r="DH269" s="132"/>
      <c r="DR269" s="132"/>
      <c r="EB269" s="132"/>
      <c r="EL269" s="132"/>
      <c r="EV269" s="132"/>
      <c r="FF269" s="132"/>
      <c r="FP269" s="132"/>
      <c r="FZ269" s="132"/>
      <c r="GJ269" s="132"/>
      <c r="GT269" s="132"/>
      <c r="HD269" s="132"/>
      <c r="HN269" s="132"/>
      <c r="HX269" s="132"/>
      <c r="IH269" s="132"/>
    </row>
    <row xmlns:x14ac="http://schemas.microsoft.com/office/spreadsheetml/2009/9/ac" r="270" s="3" customFormat="true" x14ac:dyDescent="0.25">
      <c r="A270" s="401"/>
      <c r="B270" s="132"/>
      <c r="L270" s="132"/>
      <c r="V270" s="132"/>
      <c r="AF270" s="132"/>
      <c r="AP270" s="132"/>
      <c r="AZ270" s="132"/>
      <c r="BA270" s="132"/>
      <c r="BJ270" s="132"/>
      <c r="BT270" s="132"/>
      <c r="CD270" s="132"/>
      <c r="CN270" s="132"/>
      <c r="CX270" s="132"/>
      <c r="DH270" s="132"/>
      <c r="DR270" s="132"/>
      <c r="EB270" s="132"/>
      <c r="EL270" s="132"/>
      <c r="EV270" s="132"/>
      <c r="FF270" s="132"/>
      <c r="FP270" s="132"/>
      <c r="FZ270" s="132"/>
      <c r="GJ270" s="132"/>
      <c r="GT270" s="132"/>
      <c r="HD270" s="132"/>
      <c r="HN270" s="132"/>
      <c r="HX270" s="132"/>
      <c r="IH270" s="132"/>
    </row>
    <row xmlns:x14ac="http://schemas.microsoft.com/office/spreadsheetml/2009/9/ac" r="271" s="3" customFormat="true" x14ac:dyDescent="0.25">
      <c r="A271" s="401"/>
      <c r="B271" s="132"/>
      <c r="L271" s="132"/>
      <c r="V271" s="132"/>
      <c r="AF271" s="132"/>
      <c r="AP271" s="132"/>
      <c r="AZ271" s="132"/>
      <c r="BA271" s="132"/>
      <c r="BJ271" s="132"/>
      <c r="BT271" s="132"/>
      <c r="CD271" s="132"/>
      <c r="CN271" s="132"/>
      <c r="CX271" s="132"/>
      <c r="DH271" s="132"/>
      <c r="DR271" s="132"/>
      <c r="EB271" s="132"/>
      <c r="EL271" s="132"/>
      <c r="EV271" s="132"/>
      <c r="FF271" s="132"/>
      <c r="FP271" s="132"/>
      <c r="FZ271" s="132"/>
      <c r="GJ271" s="132"/>
      <c r="GT271" s="132"/>
      <c r="HD271" s="132"/>
      <c r="HN271" s="132"/>
      <c r="HX271" s="132"/>
      <c r="IH271" s="132"/>
    </row>
    <row xmlns:x14ac="http://schemas.microsoft.com/office/spreadsheetml/2009/9/ac" r="272" s="3" customFormat="true" x14ac:dyDescent="0.25">
      <c r="A272" s="401"/>
      <c r="B272" s="132"/>
      <c r="L272" s="132"/>
      <c r="V272" s="132"/>
      <c r="AF272" s="132"/>
      <c r="AP272" s="132"/>
      <c r="AZ272" s="132"/>
      <c r="BA272" s="132"/>
      <c r="BJ272" s="132"/>
      <c r="BT272" s="132"/>
      <c r="CD272" s="132"/>
      <c r="CN272" s="132"/>
      <c r="CX272" s="132"/>
      <c r="DH272" s="132"/>
      <c r="DR272" s="132"/>
      <c r="EB272" s="132"/>
      <c r="EL272" s="132"/>
      <c r="EV272" s="132"/>
      <c r="FF272" s="132"/>
      <c r="FP272" s="132"/>
      <c r="FZ272" s="132"/>
      <c r="GJ272" s="132"/>
      <c r="GT272" s="132"/>
      <c r="HD272" s="132"/>
      <c r="HN272" s="132"/>
      <c r="HX272" s="132"/>
      <c r="IH272" s="132"/>
    </row>
    <row xmlns:x14ac="http://schemas.microsoft.com/office/spreadsheetml/2009/9/ac" r="273" s="3" customFormat="true" x14ac:dyDescent="0.25">
      <c r="A273" s="401"/>
      <c r="B273" s="132"/>
      <c r="L273" s="132"/>
      <c r="V273" s="132"/>
      <c r="AF273" s="132"/>
      <c r="AP273" s="132"/>
      <c r="AZ273" s="132"/>
      <c r="BA273" s="132"/>
      <c r="BJ273" s="132"/>
      <c r="BT273" s="132"/>
      <c r="CD273" s="132"/>
      <c r="CN273" s="132"/>
      <c r="CX273" s="132"/>
      <c r="DH273" s="132"/>
      <c r="DR273" s="132"/>
      <c r="EB273" s="132"/>
      <c r="EL273" s="132"/>
      <c r="EV273" s="132"/>
      <c r="FF273" s="132"/>
      <c r="FP273" s="132"/>
      <c r="FZ273" s="132"/>
      <c r="GJ273" s="132"/>
      <c r="GT273" s="132"/>
      <c r="HD273" s="132"/>
      <c r="HN273" s="132"/>
      <c r="HX273" s="132"/>
      <c r="IH273" s="132"/>
    </row>
    <row xmlns:x14ac="http://schemas.microsoft.com/office/spreadsheetml/2009/9/ac" r="274" s="3" customFormat="true" x14ac:dyDescent="0.25">
      <c r="A274" s="401"/>
      <c r="B274" s="132"/>
      <c r="L274" s="132"/>
      <c r="V274" s="132"/>
      <c r="AF274" s="132"/>
      <c r="AP274" s="132"/>
      <c r="AZ274" s="132"/>
      <c r="BA274" s="132"/>
      <c r="BJ274" s="132"/>
      <c r="BT274" s="132"/>
      <c r="CD274" s="132"/>
      <c r="CN274" s="132"/>
      <c r="CX274" s="132"/>
      <c r="DH274" s="132"/>
      <c r="DR274" s="132"/>
      <c r="EB274" s="132"/>
      <c r="EL274" s="132"/>
      <c r="EV274" s="132"/>
      <c r="FF274" s="132"/>
      <c r="FP274" s="132"/>
      <c r="FZ274" s="132"/>
      <c r="GJ274" s="132"/>
      <c r="GT274" s="132"/>
      <c r="HD274" s="132"/>
      <c r="HN274" s="132"/>
      <c r="HX274" s="132"/>
      <c r="IH274" s="132"/>
    </row>
    <row xmlns:x14ac="http://schemas.microsoft.com/office/spreadsheetml/2009/9/ac" r="275" s="3" customFormat="true" x14ac:dyDescent="0.25">
      <c r="A275" s="401"/>
      <c r="B275" s="132"/>
      <c r="L275" s="132"/>
      <c r="V275" s="132"/>
      <c r="AF275" s="132"/>
      <c r="AP275" s="132"/>
      <c r="AZ275" s="132"/>
      <c r="BA275" s="132"/>
      <c r="BJ275" s="132"/>
      <c r="BT275" s="132"/>
      <c r="CD275" s="132"/>
      <c r="CN275" s="132"/>
      <c r="CX275" s="132"/>
      <c r="DH275" s="132"/>
      <c r="DR275" s="132"/>
      <c r="EB275" s="132"/>
      <c r="EL275" s="132"/>
      <c r="EV275" s="132"/>
      <c r="FF275" s="132"/>
      <c r="FP275" s="132"/>
      <c r="FZ275" s="132"/>
      <c r="GJ275" s="132"/>
      <c r="GT275" s="132"/>
      <c r="HD275" s="132"/>
      <c r="HN275" s="132"/>
      <c r="HX275" s="132"/>
      <c r="IH275" s="132"/>
    </row>
    <row xmlns:x14ac="http://schemas.microsoft.com/office/spreadsheetml/2009/9/ac" r="276" s="3" customFormat="true" x14ac:dyDescent="0.25">
      <c r="A276" s="401"/>
      <c r="B276" s="132"/>
      <c r="L276" s="132"/>
      <c r="V276" s="132"/>
      <c r="AF276" s="132"/>
      <c r="AP276" s="132"/>
      <c r="AZ276" s="132"/>
      <c r="BA276" s="132"/>
      <c r="BJ276" s="132"/>
      <c r="BT276" s="132"/>
      <c r="CD276" s="132"/>
      <c r="CN276" s="132"/>
      <c r="CX276" s="132"/>
      <c r="DH276" s="132"/>
      <c r="DR276" s="132"/>
      <c r="EB276" s="132"/>
      <c r="EL276" s="132"/>
      <c r="EV276" s="132"/>
      <c r="FF276" s="132"/>
      <c r="FP276" s="132"/>
      <c r="FZ276" s="132"/>
      <c r="GJ276" s="132"/>
      <c r="GT276" s="132"/>
      <c r="HD276" s="132"/>
      <c r="HN276" s="132"/>
      <c r="HX276" s="132"/>
      <c r="IH276" s="132"/>
    </row>
    <row xmlns:x14ac="http://schemas.microsoft.com/office/spreadsheetml/2009/9/ac" r="277" s="3" customFormat="true" x14ac:dyDescent="0.25">
      <c r="A277" s="401"/>
      <c r="B277" s="132"/>
      <c r="L277" s="132"/>
      <c r="V277" s="132"/>
      <c r="AF277" s="132"/>
      <c r="AP277" s="132"/>
      <c r="AZ277" s="132"/>
      <c r="BA277" s="132"/>
      <c r="BJ277" s="132"/>
      <c r="BT277" s="132"/>
      <c r="CD277" s="132"/>
      <c r="CN277" s="132"/>
      <c r="CX277" s="132"/>
      <c r="DH277" s="132"/>
      <c r="DR277" s="132"/>
      <c r="EB277" s="132"/>
      <c r="EL277" s="132"/>
      <c r="EV277" s="132"/>
      <c r="FF277" s="132"/>
      <c r="FP277" s="132"/>
      <c r="FZ277" s="132"/>
      <c r="GJ277" s="132"/>
      <c r="GT277" s="132"/>
      <c r="HD277" s="132"/>
      <c r="HN277" s="132"/>
      <c r="HX277" s="132"/>
      <c r="IH277" s="132"/>
    </row>
    <row xmlns:x14ac="http://schemas.microsoft.com/office/spreadsheetml/2009/9/ac" r="278" s="3" customFormat="true" x14ac:dyDescent="0.25">
      <c r="A278" s="401"/>
      <c r="B278" s="132"/>
      <c r="L278" s="132"/>
      <c r="V278" s="132"/>
      <c r="AF278" s="132"/>
      <c r="AP278" s="132"/>
      <c r="AZ278" s="132"/>
      <c r="BA278" s="132"/>
      <c r="BJ278" s="132"/>
      <c r="BT278" s="132"/>
      <c r="CD278" s="132"/>
      <c r="CN278" s="132"/>
      <c r="CX278" s="132"/>
      <c r="DH278" s="132"/>
      <c r="DR278" s="132"/>
      <c r="EB278" s="132"/>
      <c r="EL278" s="132"/>
      <c r="EV278" s="132"/>
      <c r="FF278" s="132"/>
      <c r="FP278" s="132"/>
      <c r="FZ278" s="132"/>
      <c r="GJ278" s="132"/>
      <c r="GT278" s="132"/>
      <c r="HD278" s="132"/>
      <c r="HN278" s="132"/>
      <c r="HX278" s="132"/>
      <c r="IH278" s="132"/>
    </row>
    <row xmlns:x14ac="http://schemas.microsoft.com/office/spreadsheetml/2009/9/ac" r="279" s="3" customFormat="true" x14ac:dyDescent="0.25">
      <c r="A279" s="401"/>
      <c r="B279" s="132"/>
      <c r="L279" s="132"/>
      <c r="V279" s="132"/>
      <c r="AF279" s="132"/>
      <c r="AP279" s="132"/>
      <c r="AZ279" s="132"/>
      <c r="BA279" s="132"/>
      <c r="BJ279" s="132"/>
      <c r="BT279" s="132"/>
      <c r="CD279" s="132"/>
      <c r="CN279" s="132"/>
      <c r="CX279" s="132"/>
      <c r="DH279" s="132"/>
      <c r="DR279" s="132"/>
      <c r="EB279" s="132"/>
      <c r="EL279" s="132"/>
      <c r="EV279" s="132"/>
      <c r="FF279" s="132"/>
      <c r="FP279" s="132"/>
      <c r="FZ279" s="132"/>
      <c r="GJ279" s="132"/>
      <c r="GT279" s="132"/>
      <c r="HD279" s="132"/>
      <c r="HN279" s="132"/>
      <c r="HX279" s="132"/>
      <c r="IH279" s="132"/>
    </row>
    <row xmlns:x14ac="http://schemas.microsoft.com/office/spreadsheetml/2009/9/ac" r="280" s="3" customFormat="true" x14ac:dyDescent="0.25">
      <c r="A280" s="401"/>
      <c r="B280" s="132"/>
      <c r="L280" s="132"/>
      <c r="V280" s="132"/>
      <c r="AF280" s="132"/>
      <c r="AP280" s="132"/>
      <c r="AZ280" s="132"/>
      <c r="BA280" s="132"/>
      <c r="BJ280" s="132"/>
      <c r="BT280" s="132"/>
      <c r="CD280" s="132"/>
      <c r="CN280" s="132"/>
      <c r="CX280" s="132"/>
      <c r="DH280" s="132"/>
      <c r="DR280" s="132"/>
      <c r="EB280" s="132"/>
      <c r="EL280" s="132"/>
      <c r="EV280" s="132"/>
      <c r="FF280" s="132"/>
      <c r="FP280" s="132"/>
      <c r="FZ280" s="132"/>
      <c r="GJ280" s="132"/>
      <c r="GT280" s="132"/>
      <c r="HD280" s="132"/>
      <c r="HN280" s="132"/>
      <c r="HX280" s="132"/>
      <c r="IH280" s="132"/>
    </row>
    <row xmlns:x14ac="http://schemas.microsoft.com/office/spreadsheetml/2009/9/ac" r="281" s="3" customFormat="true" x14ac:dyDescent="0.25">
      <c r="A281" s="401"/>
      <c r="B281" s="132"/>
      <c r="L281" s="132"/>
      <c r="V281" s="132"/>
      <c r="AF281" s="132"/>
      <c r="AP281" s="132"/>
      <c r="AZ281" s="132"/>
      <c r="BA281" s="132"/>
      <c r="BJ281" s="132"/>
      <c r="BT281" s="132"/>
      <c r="CD281" s="132"/>
      <c r="CN281" s="132"/>
      <c r="CX281" s="132"/>
      <c r="DH281" s="132"/>
      <c r="DR281" s="132"/>
      <c r="EB281" s="132"/>
      <c r="EL281" s="132"/>
      <c r="EV281" s="132"/>
      <c r="FF281" s="132"/>
      <c r="FP281" s="132"/>
      <c r="FZ281" s="132"/>
      <c r="GJ281" s="132"/>
      <c r="GT281" s="132"/>
      <c r="HD281" s="132"/>
      <c r="HN281" s="132"/>
      <c r="HX281" s="132"/>
      <c r="IH281" s="132"/>
    </row>
    <row xmlns:x14ac="http://schemas.microsoft.com/office/spreadsheetml/2009/9/ac" r="282" s="3" customFormat="true" x14ac:dyDescent="0.25">
      <c r="A282" s="401"/>
      <c r="B282" s="132"/>
      <c r="L282" s="132"/>
      <c r="V282" s="132"/>
      <c r="AF282" s="132"/>
      <c r="AP282" s="132"/>
      <c r="AZ282" s="132"/>
      <c r="BA282" s="132"/>
      <c r="BJ282" s="132"/>
      <c r="BT282" s="132"/>
      <c r="CD282" s="132"/>
      <c r="CN282" s="132"/>
      <c r="CX282" s="132"/>
      <c r="DH282" s="132"/>
      <c r="DR282" s="132"/>
      <c r="EB282" s="132"/>
      <c r="EL282" s="132"/>
      <c r="EV282" s="132"/>
      <c r="FF282" s="132"/>
      <c r="FP282" s="132"/>
      <c r="FZ282" s="132"/>
      <c r="GJ282" s="132"/>
      <c r="GT282" s="132"/>
      <c r="HD282" s="132"/>
      <c r="HN282" s="132"/>
      <c r="HX282" s="132"/>
      <c r="IH282" s="132"/>
    </row>
    <row xmlns:x14ac="http://schemas.microsoft.com/office/spreadsheetml/2009/9/ac" r="283" s="3" customFormat="true" x14ac:dyDescent="0.25">
      <c r="A283" s="401"/>
      <c r="B283" s="132"/>
      <c r="L283" s="132"/>
      <c r="V283" s="132"/>
      <c r="AF283" s="132"/>
      <c r="AP283" s="132"/>
      <c r="AZ283" s="132"/>
      <c r="BA283" s="132"/>
      <c r="BJ283" s="132"/>
      <c r="BT283" s="132"/>
      <c r="CD283" s="132"/>
      <c r="CN283" s="132"/>
      <c r="CX283" s="132"/>
      <c r="DH283" s="132"/>
      <c r="DR283" s="132"/>
      <c r="EB283" s="132"/>
      <c r="EL283" s="132"/>
      <c r="EV283" s="132"/>
      <c r="FF283" s="132"/>
      <c r="FP283" s="132"/>
      <c r="FZ283" s="132"/>
      <c r="GJ283" s="132"/>
      <c r="GT283" s="132"/>
      <c r="HD283" s="132"/>
      <c r="HN283" s="132"/>
      <c r="HX283" s="132"/>
      <c r="IH283" s="132"/>
    </row>
    <row xmlns:x14ac="http://schemas.microsoft.com/office/spreadsheetml/2009/9/ac" r="284" s="3" customFormat="true" x14ac:dyDescent="0.25">
      <c r="A284" s="401"/>
      <c r="B284" s="132"/>
      <c r="L284" s="132"/>
      <c r="V284" s="132"/>
      <c r="AF284" s="132"/>
      <c r="AP284" s="132"/>
      <c r="AZ284" s="132"/>
      <c r="BA284" s="132"/>
      <c r="BJ284" s="132"/>
      <c r="BT284" s="132"/>
      <c r="CD284" s="132"/>
      <c r="CN284" s="132"/>
      <c r="CX284" s="132"/>
      <c r="DH284" s="132"/>
      <c r="DR284" s="132"/>
      <c r="EB284" s="132"/>
      <c r="EL284" s="132"/>
      <c r="EV284" s="132"/>
      <c r="FF284" s="132"/>
      <c r="FP284" s="132"/>
      <c r="FZ284" s="132"/>
      <c r="GJ284" s="132"/>
      <c r="GT284" s="132"/>
      <c r="HD284" s="132"/>
      <c r="HN284" s="132"/>
      <c r="HX284" s="132"/>
      <c r="IH284" s="132"/>
    </row>
    <row xmlns:x14ac="http://schemas.microsoft.com/office/spreadsheetml/2009/9/ac" r="285" s="3" customFormat="true" x14ac:dyDescent="0.25">
      <c r="A285" s="401"/>
      <c r="B285" s="132"/>
      <c r="L285" s="132"/>
      <c r="V285" s="132"/>
      <c r="AF285" s="132"/>
      <c r="AP285" s="132"/>
      <c r="AZ285" s="132"/>
      <c r="BA285" s="132"/>
      <c r="BJ285" s="132"/>
      <c r="BT285" s="132"/>
      <c r="CD285" s="132"/>
      <c r="CN285" s="132"/>
      <c r="CX285" s="132"/>
      <c r="DH285" s="132"/>
      <c r="DR285" s="132"/>
      <c r="EB285" s="132"/>
      <c r="EL285" s="132"/>
      <c r="EV285" s="132"/>
      <c r="FF285" s="132"/>
      <c r="FP285" s="132"/>
      <c r="FZ285" s="132"/>
      <c r="GJ285" s="132"/>
      <c r="GT285" s="132"/>
      <c r="HD285" s="132"/>
      <c r="HN285" s="132"/>
      <c r="HX285" s="132"/>
      <c r="IH285" s="132"/>
    </row>
    <row xmlns:x14ac="http://schemas.microsoft.com/office/spreadsheetml/2009/9/ac" r="286" s="3" customFormat="true" x14ac:dyDescent="0.25">
      <c r="A286" s="401"/>
      <c r="B286" s="132"/>
      <c r="L286" s="132"/>
      <c r="V286" s="132"/>
      <c r="AF286" s="132"/>
      <c r="AP286" s="132"/>
      <c r="AZ286" s="132"/>
      <c r="BA286" s="132"/>
      <c r="BJ286" s="132"/>
      <c r="BT286" s="132"/>
      <c r="CD286" s="132"/>
      <c r="CN286" s="132"/>
      <c r="CX286" s="132"/>
      <c r="DH286" s="132"/>
      <c r="DR286" s="132"/>
      <c r="EB286" s="132"/>
      <c r="EL286" s="132"/>
      <c r="EV286" s="132"/>
      <c r="FF286" s="132"/>
      <c r="FP286" s="132"/>
      <c r="FZ286" s="132"/>
      <c r="GJ286" s="132"/>
      <c r="GT286" s="132"/>
      <c r="HD286" s="132"/>
      <c r="HN286" s="132"/>
      <c r="HX286" s="132"/>
      <c r="IH286" s="132"/>
    </row>
    <row xmlns:x14ac="http://schemas.microsoft.com/office/spreadsheetml/2009/9/ac" r="287" s="3" customFormat="true" x14ac:dyDescent="0.25">
      <c r="A287" s="401"/>
      <c r="B287" s="132"/>
      <c r="L287" s="132"/>
      <c r="V287" s="132"/>
      <c r="AF287" s="132"/>
      <c r="AP287" s="132"/>
      <c r="AZ287" s="132"/>
      <c r="BA287" s="132"/>
      <c r="BJ287" s="132"/>
      <c r="BT287" s="132"/>
      <c r="CD287" s="132"/>
      <c r="CN287" s="132"/>
      <c r="CX287" s="132"/>
      <c r="DH287" s="132"/>
      <c r="DR287" s="132"/>
      <c r="EB287" s="132"/>
      <c r="EL287" s="132"/>
      <c r="EV287" s="132"/>
      <c r="FF287" s="132"/>
      <c r="FP287" s="132"/>
      <c r="FZ287" s="132"/>
      <c r="GJ287" s="132"/>
      <c r="GT287" s="132"/>
      <c r="HD287" s="132"/>
      <c r="HN287" s="132"/>
      <c r="HX287" s="132"/>
      <c r="IH287" s="132"/>
    </row>
    <row xmlns:x14ac="http://schemas.microsoft.com/office/spreadsheetml/2009/9/ac" r="288" s="3" customFormat="true" x14ac:dyDescent="0.25">
      <c r="A288" s="401"/>
      <c r="B288" s="132"/>
      <c r="L288" s="132"/>
      <c r="V288" s="132"/>
      <c r="AF288" s="132"/>
      <c r="AP288" s="132"/>
      <c r="AZ288" s="132"/>
      <c r="BA288" s="132"/>
      <c r="BJ288" s="132"/>
      <c r="BT288" s="132"/>
      <c r="CD288" s="132"/>
      <c r="CN288" s="132"/>
      <c r="CX288" s="132"/>
      <c r="DH288" s="132"/>
      <c r="DR288" s="132"/>
      <c r="EB288" s="132"/>
      <c r="EL288" s="132"/>
      <c r="EV288" s="132"/>
      <c r="FF288" s="132"/>
      <c r="FP288" s="132"/>
      <c r="FZ288" s="132"/>
      <c r="GJ288" s="132"/>
      <c r="GT288" s="132"/>
      <c r="HD288" s="132"/>
      <c r="HN288" s="132"/>
      <c r="HX288" s="132"/>
      <c r="IH288" s="132"/>
    </row>
    <row xmlns:x14ac="http://schemas.microsoft.com/office/spreadsheetml/2009/9/ac" r="289" s="3" customFormat="true" x14ac:dyDescent="0.25">
      <c r="A289" s="401"/>
      <c r="B289" s="132"/>
      <c r="L289" s="132"/>
      <c r="V289" s="132"/>
      <c r="AF289" s="132"/>
      <c r="AP289" s="132"/>
      <c r="AZ289" s="132"/>
      <c r="BA289" s="132"/>
      <c r="BJ289" s="132"/>
      <c r="BT289" s="132"/>
      <c r="CD289" s="132"/>
      <c r="CN289" s="132"/>
      <c r="CX289" s="132"/>
      <c r="DH289" s="132"/>
      <c r="DR289" s="132"/>
      <c r="EB289" s="132"/>
      <c r="EL289" s="132"/>
      <c r="EV289" s="132"/>
      <c r="FF289" s="132"/>
      <c r="FP289" s="132"/>
      <c r="FZ289" s="132"/>
      <c r="GJ289" s="132"/>
      <c r="GT289" s="132"/>
      <c r="HD289" s="132"/>
      <c r="HN289" s="132"/>
      <c r="HX289" s="132"/>
      <c r="IH289" s="132"/>
    </row>
    <row xmlns:x14ac="http://schemas.microsoft.com/office/spreadsheetml/2009/9/ac" r="290" s="3" customFormat="true" x14ac:dyDescent="0.25">
      <c r="A290" s="401"/>
      <c r="B290" s="132"/>
      <c r="L290" s="132"/>
      <c r="V290" s="132"/>
      <c r="AF290" s="132"/>
      <c r="AP290" s="132"/>
      <c r="AZ290" s="132"/>
      <c r="BA290" s="132"/>
      <c r="BJ290" s="132"/>
      <c r="BT290" s="132"/>
      <c r="CD290" s="132"/>
      <c r="CN290" s="132"/>
      <c r="CX290" s="132"/>
      <c r="DH290" s="132"/>
      <c r="DR290" s="132"/>
      <c r="EB290" s="132"/>
      <c r="EL290" s="132"/>
      <c r="EV290" s="132"/>
      <c r="FF290" s="132"/>
      <c r="FP290" s="132"/>
      <c r="FZ290" s="132"/>
      <c r="GJ290" s="132"/>
      <c r="GT290" s="132"/>
      <c r="HD290" s="132"/>
      <c r="HN290" s="132"/>
      <c r="HX290" s="132"/>
      <c r="IH290" s="132"/>
    </row>
    <row xmlns:x14ac="http://schemas.microsoft.com/office/spreadsheetml/2009/9/ac" r="291" s="3" customFormat="true" x14ac:dyDescent="0.25">
      <c r="A291" s="401"/>
      <c r="B291" s="132"/>
      <c r="L291" s="132"/>
      <c r="V291" s="132"/>
      <c r="AF291" s="132"/>
      <c r="AP291" s="132"/>
      <c r="AZ291" s="132"/>
      <c r="BA291" s="132"/>
      <c r="BJ291" s="132"/>
      <c r="BT291" s="132"/>
      <c r="CD291" s="132"/>
      <c r="CN291" s="132"/>
      <c r="CX291" s="132"/>
      <c r="DH291" s="132"/>
      <c r="DR291" s="132"/>
      <c r="EB291" s="132"/>
      <c r="EL291" s="132"/>
      <c r="EV291" s="132"/>
      <c r="FF291" s="132"/>
      <c r="FP291" s="132"/>
      <c r="FZ291" s="132"/>
      <c r="GJ291" s="132"/>
      <c r="GT291" s="132"/>
      <c r="HD291" s="132"/>
      <c r="HN291" s="132"/>
      <c r="HX291" s="132"/>
      <c r="IH291" s="132"/>
    </row>
    <row xmlns:x14ac="http://schemas.microsoft.com/office/spreadsheetml/2009/9/ac" r="292" s="3" customFormat="true" x14ac:dyDescent="0.25">
      <c r="A292" s="401"/>
      <c r="B292" s="132"/>
      <c r="L292" s="132"/>
      <c r="V292" s="132"/>
      <c r="AF292" s="132"/>
      <c r="AP292" s="132"/>
      <c r="AZ292" s="132"/>
      <c r="BA292" s="132"/>
      <c r="BJ292" s="132"/>
      <c r="BT292" s="132"/>
      <c r="CD292" s="132"/>
      <c r="CN292" s="132"/>
      <c r="CX292" s="132"/>
      <c r="DH292" s="132"/>
      <c r="DR292" s="132"/>
      <c r="EB292" s="132"/>
      <c r="EL292" s="132"/>
      <c r="EV292" s="132"/>
      <c r="FF292" s="132"/>
      <c r="FP292" s="132"/>
      <c r="FZ292" s="132"/>
      <c r="GJ292" s="132"/>
      <c r="GT292" s="132"/>
      <c r="HD292" s="132"/>
      <c r="HN292" s="132"/>
      <c r="HX292" s="132"/>
      <c r="IH292" s="132"/>
    </row>
    <row xmlns:x14ac="http://schemas.microsoft.com/office/spreadsheetml/2009/9/ac" r="293" s="3" customFormat="true" x14ac:dyDescent="0.25">
      <c r="A293" s="401"/>
      <c r="B293" s="132"/>
      <c r="L293" s="132"/>
      <c r="V293" s="132"/>
      <c r="AF293" s="132"/>
      <c r="AP293" s="132"/>
      <c r="AZ293" s="132"/>
      <c r="BA293" s="132"/>
      <c r="BJ293" s="132"/>
      <c r="BT293" s="132"/>
      <c r="CD293" s="132"/>
      <c r="CN293" s="132"/>
      <c r="CX293" s="132"/>
      <c r="DH293" s="132"/>
      <c r="DR293" s="132"/>
      <c r="EB293" s="132"/>
      <c r="EL293" s="132"/>
      <c r="EV293" s="132"/>
      <c r="FF293" s="132"/>
      <c r="FP293" s="132"/>
      <c r="FZ293" s="132"/>
      <c r="GJ293" s="132"/>
      <c r="GT293" s="132"/>
      <c r="HD293" s="132"/>
      <c r="HN293" s="132"/>
      <c r="HX293" s="132"/>
      <c r="IH293" s="132"/>
    </row>
    <row xmlns:x14ac="http://schemas.microsoft.com/office/spreadsheetml/2009/9/ac" r="294" s="3" customFormat="true" x14ac:dyDescent="0.25">
      <c r="A294" s="401"/>
      <c r="B294" s="132"/>
      <c r="L294" s="132"/>
      <c r="V294" s="132"/>
      <c r="AF294" s="132"/>
      <c r="AP294" s="132"/>
      <c r="AZ294" s="132"/>
      <c r="BA294" s="132"/>
      <c r="BJ294" s="132"/>
      <c r="BT294" s="132"/>
      <c r="CD294" s="132"/>
      <c r="CN294" s="132"/>
      <c r="CX294" s="132"/>
      <c r="DH294" s="132"/>
      <c r="DR294" s="132"/>
      <c r="EB294" s="132"/>
      <c r="EL294" s="132"/>
      <c r="EV294" s="132"/>
      <c r="FF294" s="132"/>
      <c r="FP294" s="132"/>
      <c r="FZ294" s="132"/>
      <c r="GJ294" s="132"/>
      <c r="GT294" s="132"/>
      <c r="HD294" s="132"/>
      <c r="HN294" s="132"/>
      <c r="HX294" s="132"/>
      <c r="IH294" s="132"/>
    </row>
    <row xmlns:x14ac="http://schemas.microsoft.com/office/spreadsheetml/2009/9/ac" r="295" s="3" customFormat="true" x14ac:dyDescent="0.25">
      <c r="A295" s="401"/>
      <c r="B295" s="132"/>
      <c r="L295" s="132"/>
      <c r="V295" s="132"/>
      <c r="AF295" s="132"/>
      <c r="AP295" s="132"/>
      <c r="AZ295" s="132"/>
      <c r="BA295" s="132"/>
      <c r="BJ295" s="132"/>
      <c r="BT295" s="132"/>
      <c r="CD295" s="132"/>
      <c r="CN295" s="132"/>
      <c r="CX295" s="132"/>
      <c r="DH295" s="132"/>
      <c r="DR295" s="132"/>
      <c r="EB295" s="132"/>
      <c r="EL295" s="132"/>
      <c r="EV295" s="132"/>
      <c r="FF295" s="132"/>
      <c r="FP295" s="132"/>
      <c r="FZ295" s="132"/>
      <c r="GJ295" s="132"/>
      <c r="GT295" s="132"/>
      <c r="HD295" s="132"/>
      <c r="HN295" s="132"/>
      <c r="HX295" s="132"/>
      <c r="IH295" s="132"/>
    </row>
    <row xmlns:x14ac="http://schemas.microsoft.com/office/spreadsheetml/2009/9/ac" r="296" s="3" customFormat="true" x14ac:dyDescent="0.25">
      <c r="A296" s="401"/>
      <c r="B296" s="132"/>
      <c r="L296" s="132"/>
      <c r="V296" s="132"/>
      <c r="AF296" s="132"/>
      <c r="AP296" s="132"/>
      <c r="AZ296" s="132"/>
      <c r="BA296" s="132"/>
      <c r="BJ296" s="132"/>
      <c r="BT296" s="132"/>
      <c r="CD296" s="132"/>
      <c r="CN296" s="132"/>
      <c r="CX296" s="132"/>
      <c r="DH296" s="132"/>
      <c r="DR296" s="132"/>
      <c r="EB296" s="132"/>
      <c r="EL296" s="132"/>
      <c r="EV296" s="132"/>
      <c r="FF296" s="132"/>
      <c r="FP296" s="132"/>
      <c r="FZ296" s="132"/>
      <c r="GJ296" s="132"/>
      <c r="GT296" s="132"/>
      <c r="HD296" s="132"/>
      <c r="HN296" s="132"/>
      <c r="HX296" s="132"/>
      <c r="IH296" s="132"/>
    </row>
    <row xmlns:x14ac="http://schemas.microsoft.com/office/spreadsheetml/2009/9/ac" r="297" s="3" customFormat="true" x14ac:dyDescent="0.25">
      <c r="A297" s="401"/>
      <c r="B297" s="132"/>
      <c r="L297" s="132"/>
      <c r="V297" s="132"/>
      <c r="AF297" s="132"/>
      <c r="AP297" s="132"/>
      <c r="AZ297" s="132"/>
      <c r="BA297" s="132"/>
      <c r="BJ297" s="132"/>
      <c r="BT297" s="132"/>
      <c r="CD297" s="132"/>
      <c r="CN297" s="132"/>
      <c r="CX297" s="132"/>
      <c r="DH297" s="132"/>
      <c r="DR297" s="132"/>
      <c r="EB297" s="132"/>
      <c r="EL297" s="132"/>
      <c r="EV297" s="132"/>
      <c r="FF297" s="132"/>
      <c r="FP297" s="132"/>
      <c r="FZ297" s="132"/>
      <c r="GJ297" s="132"/>
      <c r="GT297" s="132"/>
      <c r="HD297" s="132"/>
      <c r="HN297" s="132"/>
      <c r="HX297" s="132"/>
      <c r="IH297" s="132"/>
    </row>
    <row xmlns:x14ac="http://schemas.microsoft.com/office/spreadsheetml/2009/9/ac" r="298" s="3" customFormat="true" x14ac:dyDescent="0.25">
      <c r="A298" s="401"/>
      <c r="B298" s="132"/>
      <c r="L298" s="132"/>
      <c r="V298" s="132"/>
      <c r="AF298" s="132"/>
      <c r="AP298" s="132"/>
      <c r="AZ298" s="132"/>
      <c r="BA298" s="132"/>
      <c r="BJ298" s="132"/>
      <c r="BT298" s="132"/>
      <c r="CD298" s="132"/>
      <c r="CN298" s="132"/>
      <c r="CX298" s="132"/>
      <c r="DH298" s="132"/>
      <c r="DR298" s="132"/>
      <c r="EB298" s="132"/>
      <c r="EL298" s="132"/>
      <c r="EV298" s="132"/>
      <c r="FF298" s="132"/>
      <c r="FP298" s="132"/>
      <c r="FZ298" s="132"/>
      <c r="GJ298" s="132"/>
      <c r="GT298" s="132"/>
      <c r="HD298" s="132"/>
      <c r="HN298" s="132"/>
      <c r="HX298" s="132"/>
      <c r="IH298" s="132"/>
    </row>
    <row xmlns:x14ac="http://schemas.microsoft.com/office/spreadsheetml/2009/9/ac" r="299" s="3" customFormat="true" x14ac:dyDescent="0.25">
      <c r="A299" s="401"/>
      <c r="B299" s="132"/>
      <c r="L299" s="132"/>
      <c r="V299" s="132"/>
      <c r="AF299" s="132"/>
      <c r="AP299" s="132"/>
      <c r="AZ299" s="132"/>
      <c r="BA299" s="132"/>
      <c r="BJ299" s="132"/>
      <c r="BT299" s="132"/>
      <c r="CD299" s="132"/>
      <c r="CN299" s="132"/>
      <c r="CX299" s="132"/>
      <c r="DH299" s="132"/>
      <c r="DR299" s="132"/>
      <c r="EB299" s="132"/>
      <c r="EL299" s="132"/>
      <c r="EV299" s="132"/>
      <c r="FF299" s="132"/>
      <c r="FP299" s="132"/>
      <c r="FZ299" s="132"/>
      <c r="GJ299" s="132"/>
      <c r="GT299" s="132"/>
      <c r="HD299" s="132"/>
      <c r="HN299" s="132"/>
      <c r="HX299" s="132"/>
      <c r="IH299" s="132"/>
    </row>
    <row xmlns:x14ac="http://schemas.microsoft.com/office/spreadsheetml/2009/9/ac" r="300" s="3" customFormat="true" x14ac:dyDescent="0.25">
      <c r="A300" s="401"/>
      <c r="B300" s="132"/>
      <c r="L300" s="132"/>
      <c r="V300" s="132"/>
      <c r="AF300" s="132"/>
      <c r="AP300" s="132"/>
      <c r="AZ300" s="132"/>
      <c r="BA300" s="132"/>
      <c r="BJ300" s="132"/>
      <c r="BT300" s="132"/>
      <c r="CD300" s="132"/>
      <c r="CN300" s="132"/>
      <c r="CX300" s="132"/>
      <c r="DH300" s="132"/>
      <c r="DR300" s="132"/>
      <c r="EB300" s="132"/>
      <c r="EL300" s="132"/>
      <c r="EV300" s="132"/>
      <c r="FF300" s="132"/>
      <c r="FP300" s="132"/>
      <c r="FZ300" s="132"/>
      <c r="GJ300" s="132"/>
      <c r="GT300" s="132"/>
      <c r="HD300" s="132"/>
      <c r="HN300" s="132"/>
      <c r="HX300" s="132"/>
      <c r="IH300" s="132"/>
    </row>
    <row xmlns:x14ac="http://schemas.microsoft.com/office/spreadsheetml/2009/9/ac" r="301" s="3" customFormat="true" x14ac:dyDescent="0.25">
      <c r="A301" s="401"/>
      <c r="B301" s="132"/>
      <c r="L301" s="132"/>
      <c r="V301" s="132"/>
      <c r="AF301" s="132"/>
      <c r="AP301" s="132"/>
      <c r="AZ301" s="132"/>
      <c r="BA301" s="132"/>
      <c r="BJ301" s="132"/>
      <c r="BT301" s="132"/>
      <c r="CD301" s="132"/>
      <c r="CN301" s="132"/>
      <c r="CX301" s="132"/>
      <c r="DH301" s="132"/>
      <c r="DR301" s="132"/>
      <c r="EB301" s="132"/>
      <c r="EL301" s="132"/>
      <c r="EV301" s="132"/>
      <c r="FF301" s="132"/>
      <c r="FP301" s="132"/>
      <c r="FZ301" s="132"/>
      <c r="GJ301" s="132"/>
      <c r="GT301" s="132"/>
      <c r="HD301" s="132"/>
      <c r="HN301" s="132"/>
      <c r="HX301" s="132"/>
      <c r="IH301" s="132"/>
    </row>
    <row xmlns:x14ac="http://schemas.microsoft.com/office/spreadsheetml/2009/9/ac" r="302" s="3" customFormat="true" x14ac:dyDescent="0.25">
      <c r="A302" s="401"/>
      <c r="B302" s="132"/>
      <c r="L302" s="132"/>
      <c r="V302" s="132"/>
      <c r="AF302" s="132"/>
      <c r="AP302" s="132"/>
      <c r="AZ302" s="132"/>
      <c r="BA302" s="132"/>
      <c r="BJ302" s="132"/>
      <c r="BT302" s="132"/>
      <c r="CD302" s="132"/>
      <c r="CN302" s="132"/>
      <c r="CX302" s="132"/>
      <c r="DH302" s="132"/>
      <c r="DR302" s="132"/>
      <c r="EB302" s="132"/>
      <c r="EL302" s="132"/>
      <c r="EV302" s="132"/>
      <c r="FF302" s="132"/>
      <c r="FP302" s="132"/>
      <c r="FZ302" s="132"/>
      <c r="GJ302" s="132"/>
      <c r="GT302" s="132"/>
      <c r="HD302" s="132"/>
      <c r="HN302" s="132"/>
      <c r="HX302" s="132"/>
      <c r="IH302" s="132"/>
    </row>
    <row xmlns:x14ac="http://schemas.microsoft.com/office/spreadsheetml/2009/9/ac" r="303" s="3" customFormat="true" x14ac:dyDescent="0.25">
      <c r="A303" s="401"/>
      <c r="B303" s="132"/>
      <c r="L303" s="132"/>
      <c r="V303" s="132"/>
      <c r="AF303" s="132"/>
      <c r="AP303" s="132"/>
      <c r="AZ303" s="132"/>
      <c r="BA303" s="132"/>
      <c r="BJ303" s="132"/>
      <c r="BT303" s="132"/>
      <c r="CD303" s="132"/>
      <c r="CN303" s="132"/>
      <c r="CX303" s="132"/>
      <c r="DH303" s="132"/>
      <c r="DR303" s="132"/>
      <c r="EB303" s="132"/>
      <c r="EL303" s="132"/>
      <c r="EV303" s="132"/>
      <c r="FF303" s="132"/>
      <c r="FP303" s="132"/>
      <c r="FZ303" s="132"/>
      <c r="GJ303" s="132"/>
      <c r="GT303" s="132"/>
      <c r="HD303" s="132"/>
      <c r="HN303" s="132"/>
      <c r="HX303" s="132"/>
      <c r="IH303" s="132"/>
    </row>
    <row xmlns:x14ac="http://schemas.microsoft.com/office/spreadsheetml/2009/9/ac" r="304" s="3" customFormat="true" x14ac:dyDescent="0.25">
      <c r="A304" s="401"/>
      <c r="B304" s="132"/>
      <c r="L304" s="132"/>
      <c r="V304" s="132"/>
      <c r="AF304" s="132"/>
      <c r="AP304" s="132"/>
      <c r="AZ304" s="132"/>
      <c r="BA304" s="132"/>
      <c r="BJ304" s="132"/>
      <c r="BT304" s="132"/>
      <c r="CD304" s="132"/>
      <c r="CN304" s="132"/>
      <c r="CX304" s="132"/>
      <c r="DH304" s="132"/>
      <c r="DR304" s="132"/>
      <c r="EB304" s="132"/>
      <c r="EL304" s="132"/>
      <c r="EV304" s="132"/>
      <c r="FF304" s="132"/>
      <c r="FP304" s="132"/>
      <c r="FZ304" s="132"/>
      <c r="GJ304" s="132"/>
      <c r="GT304" s="132"/>
      <c r="HD304" s="132"/>
      <c r="HN304" s="132"/>
      <c r="HX304" s="132"/>
      <c r="IH304" s="132"/>
    </row>
    <row xmlns:x14ac="http://schemas.microsoft.com/office/spreadsheetml/2009/9/ac" r="305" s="3" customFormat="true" x14ac:dyDescent="0.25">
      <c r="A305" s="401"/>
      <c r="B305" s="132"/>
      <c r="L305" s="132"/>
      <c r="V305" s="132"/>
      <c r="AF305" s="132"/>
      <c r="AP305" s="132"/>
      <c r="AZ305" s="132"/>
      <c r="BA305" s="132"/>
      <c r="BJ305" s="132"/>
      <c r="BT305" s="132"/>
      <c r="CD305" s="132"/>
      <c r="CN305" s="132"/>
      <c r="CX305" s="132"/>
      <c r="DH305" s="132"/>
      <c r="DR305" s="132"/>
      <c r="EB305" s="132"/>
      <c r="EL305" s="132"/>
      <c r="EV305" s="132"/>
      <c r="FF305" s="132"/>
      <c r="FP305" s="132"/>
      <c r="FZ305" s="132"/>
      <c r="GJ305" s="132"/>
      <c r="GT305" s="132"/>
      <c r="HD305" s="132"/>
      <c r="HN305" s="132"/>
      <c r="HX305" s="132"/>
      <c r="IH305" s="132"/>
    </row>
    <row xmlns:x14ac="http://schemas.microsoft.com/office/spreadsheetml/2009/9/ac" r="306" s="3" customFormat="true" x14ac:dyDescent="0.25">
      <c r="A306" s="401"/>
      <c r="B306" s="132"/>
      <c r="L306" s="132"/>
      <c r="V306" s="132"/>
      <c r="AF306" s="132"/>
      <c r="AP306" s="132"/>
      <c r="AZ306" s="132"/>
      <c r="BA306" s="132"/>
      <c r="BJ306" s="132"/>
      <c r="BT306" s="132"/>
      <c r="CD306" s="132"/>
      <c r="CN306" s="132"/>
      <c r="CX306" s="132"/>
      <c r="DH306" s="132"/>
      <c r="DR306" s="132"/>
      <c r="EB306" s="132"/>
      <c r="EL306" s="132"/>
      <c r="EV306" s="132"/>
      <c r="FF306" s="132"/>
      <c r="FP306" s="132"/>
      <c r="FZ306" s="132"/>
      <c r="GJ306" s="132"/>
      <c r="GT306" s="132"/>
      <c r="HD306" s="132"/>
      <c r="HN306" s="132"/>
      <c r="HX306" s="132"/>
      <c r="IH306" s="132"/>
    </row>
    <row xmlns:x14ac="http://schemas.microsoft.com/office/spreadsheetml/2009/9/ac" r="307" s="3" customFormat="true" x14ac:dyDescent="0.25">
      <c r="A307" s="401"/>
      <c r="B307" s="132"/>
      <c r="L307" s="132"/>
      <c r="V307" s="132"/>
      <c r="AF307" s="132"/>
      <c r="AP307" s="132"/>
      <c r="AZ307" s="132"/>
      <c r="BA307" s="132"/>
      <c r="BJ307" s="132"/>
      <c r="BT307" s="132"/>
      <c r="CD307" s="132"/>
      <c r="CN307" s="132"/>
      <c r="CX307" s="132"/>
      <c r="DH307" s="132"/>
      <c r="DR307" s="132"/>
      <c r="EB307" s="132"/>
      <c r="EL307" s="132"/>
      <c r="EV307" s="132"/>
      <c r="FF307" s="132"/>
      <c r="FP307" s="132"/>
      <c r="FZ307" s="132"/>
      <c r="GJ307" s="132"/>
      <c r="GT307" s="132"/>
      <c r="HD307" s="132"/>
      <c r="HN307" s="132"/>
      <c r="HX307" s="132"/>
      <c r="IH307" s="132"/>
    </row>
    <row xmlns:x14ac="http://schemas.microsoft.com/office/spreadsheetml/2009/9/ac" r="308" s="3" customFormat="true" x14ac:dyDescent="0.25">
      <c r="A308" s="401"/>
      <c r="B308" s="132"/>
      <c r="L308" s="132"/>
      <c r="V308" s="132"/>
      <c r="AF308" s="132"/>
      <c r="AP308" s="132"/>
      <c r="AZ308" s="132"/>
      <c r="BA308" s="132"/>
      <c r="BJ308" s="132"/>
      <c r="BT308" s="132"/>
      <c r="CD308" s="132"/>
      <c r="CN308" s="132"/>
      <c r="CX308" s="132"/>
      <c r="DH308" s="132"/>
      <c r="DR308" s="132"/>
      <c r="EB308" s="132"/>
      <c r="EL308" s="132"/>
      <c r="EV308" s="132"/>
      <c r="FF308" s="132"/>
      <c r="FP308" s="132"/>
      <c r="FZ308" s="132"/>
      <c r="GJ308" s="132"/>
      <c r="GT308" s="132"/>
      <c r="HD308" s="132"/>
      <c r="HN308" s="132"/>
      <c r="HX308" s="132"/>
      <c r="IH308" s="132"/>
    </row>
    <row xmlns:x14ac="http://schemas.microsoft.com/office/spreadsheetml/2009/9/ac" r="309" s="3" customFormat="true" x14ac:dyDescent="0.25">
      <c r="A309" s="401"/>
      <c r="B309" s="132"/>
      <c r="L309" s="132"/>
      <c r="V309" s="132"/>
      <c r="AF309" s="132"/>
      <c r="AP309" s="132"/>
      <c r="AZ309" s="132"/>
      <c r="BA309" s="132"/>
      <c r="BJ309" s="132"/>
      <c r="BT309" s="132"/>
      <c r="CD309" s="132"/>
      <c r="CN309" s="132"/>
      <c r="CX309" s="132"/>
      <c r="DH309" s="132"/>
      <c r="DR309" s="132"/>
      <c r="EB309" s="132"/>
      <c r="EL309" s="132"/>
      <c r="EV309" s="132"/>
      <c r="FF309" s="132"/>
      <c r="FP309" s="132"/>
      <c r="FZ309" s="132"/>
      <c r="GJ309" s="132"/>
      <c r="GT309" s="132"/>
      <c r="HD309" s="132"/>
      <c r="HN309" s="132"/>
      <c r="HX309" s="132"/>
      <c r="IH309" s="132"/>
    </row>
    <row xmlns:x14ac="http://schemas.microsoft.com/office/spreadsheetml/2009/9/ac" r="310" s="3" customFormat="true" x14ac:dyDescent="0.25">
      <c r="A310" s="401"/>
      <c r="B310" s="132"/>
      <c r="L310" s="132"/>
      <c r="V310" s="132"/>
      <c r="AF310" s="132"/>
      <c r="AP310" s="132"/>
      <c r="AZ310" s="132"/>
      <c r="BA310" s="132"/>
      <c r="BJ310" s="132"/>
      <c r="BT310" s="132"/>
      <c r="CD310" s="132"/>
      <c r="CN310" s="132"/>
      <c r="CX310" s="132"/>
      <c r="DH310" s="132"/>
      <c r="DR310" s="132"/>
      <c r="EB310" s="132"/>
      <c r="EL310" s="132"/>
      <c r="EV310" s="132"/>
      <c r="FF310" s="132"/>
      <c r="FP310" s="132"/>
      <c r="FZ310" s="132"/>
      <c r="GJ310" s="132"/>
      <c r="GT310" s="132"/>
      <c r="HD310" s="132"/>
      <c r="HN310" s="132"/>
      <c r="HX310" s="132"/>
      <c r="IH310" s="132"/>
    </row>
    <row xmlns:x14ac="http://schemas.microsoft.com/office/spreadsheetml/2009/9/ac" r="311" s="3" customFormat="true" x14ac:dyDescent="0.25">
      <c r="A311" s="401"/>
      <c r="B311" s="132"/>
      <c r="L311" s="132"/>
      <c r="V311" s="132"/>
      <c r="AF311" s="132"/>
      <c r="AP311" s="132"/>
      <c r="AZ311" s="132"/>
      <c r="BA311" s="132"/>
      <c r="BJ311" s="132"/>
      <c r="BT311" s="132"/>
      <c r="CD311" s="132"/>
      <c r="CN311" s="132"/>
      <c r="CX311" s="132"/>
      <c r="DH311" s="132"/>
      <c r="DR311" s="132"/>
      <c r="EB311" s="132"/>
      <c r="EL311" s="132"/>
      <c r="EV311" s="132"/>
      <c r="FF311" s="132"/>
      <c r="FP311" s="132"/>
      <c r="FZ311" s="132"/>
      <c r="GJ311" s="132"/>
      <c r="GT311" s="132"/>
      <c r="HD311" s="132"/>
      <c r="HN311" s="132"/>
      <c r="HX311" s="132"/>
      <c r="IH311" s="132"/>
    </row>
    <row xmlns:x14ac="http://schemas.microsoft.com/office/spreadsheetml/2009/9/ac" r="312" s="3" customFormat="true" x14ac:dyDescent="0.25">
      <c r="A312" s="401"/>
      <c r="B312" s="132"/>
      <c r="L312" s="132"/>
      <c r="V312" s="132"/>
      <c r="AF312" s="132"/>
      <c r="AP312" s="132"/>
      <c r="AZ312" s="132"/>
      <c r="BA312" s="132"/>
      <c r="BJ312" s="132"/>
      <c r="BT312" s="132"/>
      <c r="CD312" s="132"/>
      <c r="CN312" s="132"/>
      <c r="CX312" s="132"/>
      <c r="DH312" s="132"/>
      <c r="DR312" s="132"/>
      <c r="EB312" s="132"/>
      <c r="EL312" s="132"/>
      <c r="EV312" s="132"/>
      <c r="FF312" s="132"/>
      <c r="FP312" s="132"/>
      <c r="FZ312" s="132"/>
      <c r="GJ312" s="132"/>
      <c r="GT312" s="132"/>
      <c r="HD312" s="132"/>
      <c r="HN312" s="132"/>
      <c r="HX312" s="132"/>
      <c r="IH312" s="132"/>
    </row>
    <row xmlns:x14ac="http://schemas.microsoft.com/office/spreadsheetml/2009/9/ac" r="313" s="3" customFormat="true" x14ac:dyDescent="0.25">
      <c r="A313" s="401"/>
      <c r="B313" s="132"/>
      <c r="L313" s="132"/>
      <c r="V313" s="132"/>
      <c r="AF313" s="132"/>
      <c r="AP313" s="132"/>
      <c r="AZ313" s="132"/>
      <c r="BA313" s="132"/>
      <c r="BJ313" s="132"/>
      <c r="BT313" s="132"/>
      <c r="CD313" s="132"/>
      <c r="CN313" s="132"/>
      <c r="CX313" s="132"/>
      <c r="DH313" s="132"/>
      <c r="DR313" s="132"/>
      <c r="EB313" s="132"/>
      <c r="EL313" s="132"/>
      <c r="EV313" s="132"/>
      <c r="FF313" s="132"/>
      <c r="FP313" s="132"/>
      <c r="FZ313" s="132"/>
      <c r="GJ313" s="132"/>
      <c r="GT313" s="132"/>
      <c r="HD313" s="132"/>
      <c r="HN313" s="132"/>
      <c r="HX313" s="132"/>
      <c r="IH313" s="132"/>
    </row>
    <row xmlns:x14ac="http://schemas.microsoft.com/office/spreadsheetml/2009/9/ac" r="314" s="3" customFormat="true" x14ac:dyDescent="0.25">
      <c r="A314" s="401"/>
      <c r="B314" s="132"/>
      <c r="L314" s="132"/>
      <c r="V314" s="132"/>
      <c r="AF314" s="132"/>
      <c r="AP314" s="132"/>
      <c r="AZ314" s="132"/>
      <c r="BA314" s="132"/>
      <c r="BJ314" s="132"/>
      <c r="BT314" s="132"/>
      <c r="CD314" s="132"/>
      <c r="CN314" s="132"/>
      <c r="CX314" s="132"/>
      <c r="DH314" s="132"/>
      <c r="DR314" s="132"/>
      <c r="EB314" s="132"/>
      <c r="EL314" s="132"/>
      <c r="EV314" s="132"/>
      <c r="FF314" s="132"/>
      <c r="FP314" s="132"/>
      <c r="FZ314" s="132"/>
      <c r="GJ314" s="132"/>
      <c r="GT314" s="132"/>
      <c r="HD314" s="132"/>
      <c r="HN314" s="132"/>
      <c r="HX314" s="132"/>
      <c r="IH314" s="132"/>
    </row>
    <row xmlns:x14ac="http://schemas.microsoft.com/office/spreadsheetml/2009/9/ac" r="315" s="3" customFormat="true" x14ac:dyDescent="0.25">
      <c r="A315" s="401"/>
      <c r="B315" s="132"/>
      <c r="L315" s="132"/>
      <c r="V315" s="132"/>
      <c r="AF315" s="132"/>
      <c r="AP315" s="132"/>
      <c r="AZ315" s="132"/>
      <c r="BA315" s="132"/>
      <c r="BJ315" s="132"/>
      <c r="BT315" s="132"/>
      <c r="CD315" s="132"/>
      <c r="CN315" s="132"/>
      <c r="CX315" s="132"/>
      <c r="DH315" s="132"/>
      <c r="DR315" s="132"/>
      <c r="EB315" s="132"/>
      <c r="EL315" s="132"/>
      <c r="EV315" s="132"/>
      <c r="FF315" s="132"/>
      <c r="FP315" s="132"/>
      <c r="FZ315" s="132"/>
      <c r="GJ315" s="132"/>
      <c r="GT315" s="132"/>
      <c r="HD315" s="132"/>
      <c r="HN315" s="132"/>
      <c r="HX315" s="132"/>
      <c r="IH315" s="132"/>
    </row>
    <row xmlns:x14ac="http://schemas.microsoft.com/office/spreadsheetml/2009/9/ac" r="316" s="3" customFormat="true" x14ac:dyDescent="0.25">
      <c r="A316" s="401"/>
      <c r="B316" s="132"/>
      <c r="L316" s="132"/>
      <c r="V316" s="132"/>
      <c r="AF316" s="132"/>
      <c r="AP316" s="132"/>
      <c r="AZ316" s="132"/>
      <c r="BA316" s="132"/>
      <c r="BJ316" s="132"/>
      <c r="BT316" s="132"/>
      <c r="CD316" s="132"/>
      <c r="CN316" s="132"/>
      <c r="CX316" s="132"/>
      <c r="DH316" s="132"/>
      <c r="DR316" s="132"/>
      <c r="EB316" s="132"/>
      <c r="EL316" s="132"/>
      <c r="EV316" s="132"/>
      <c r="FF316" s="132"/>
      <c r="FP316" s="132"/>
      <c r="FZ316" s="132"/>
      <c r="GJ316" s="132"/>
      <c r="GT316" s="132"/>
      <c r="HD316" s="132"/>
      <c r="HN316" s="132"/>
      <c r="HX316" s="132"/>
      <c r="IH316" s="132"/>
    </row>
    <row xmlns:x14ac="http://schemas.microsoft.com/office/spreadsheetml/2009/9/ac" r="317" s="3" customFormat="true" x14ac:dyDescent="0.25">
      <c r="A317" s="401"/>
      <c r="B317" s="132"/>
      <c r="L317" s="132"/>
      <c r="V317" s="132"/>
      <c r="AF317" s="132"/>
      <c r="AP317" s="132"/>
      <c r="AZ317" s="132"/>
      <c r="BA317" s="132"/>
      <c r="BJ317" s="132"/>
      <c r="BT317" s="132"/>
      <c r="CD317" s="132"/>
      <c r="CN317" s="132"/>
      <c r="CX317" s="132"/>
      <c r="DH317" s="132"/>
      <c r="DR317" s="132"/>
      <c r="EB317" s="132"/>
      <c r="EL317" s="132"/>
      <c r="EV317" s="132"/>
      <c r="FF317" s="132"/>
      <c r="FP317" s="132"/>
      <c r="FZ317" s="132"/>
      <c r="GJ317" s="132"/>
      <c r="GT317" s="132"/>
      <c r="HD317" s="132"/>
      <c r="HN317" s="132"/>
      <c r="HX317" s="132"/>
      <c r="IH317" s="132"/>
    </row>
    <row xmlns:x14ac="http://schemas.microsoft.com/office/spreadsheetml/2009/9/ac" r="318" s="3" customFormat="true" x14ac:dyDescent="0.25">
      <c r="A318" s="401"/>
      <c r="B318" s="132"/>
      <c r="L318" s="132"/>
      <c r="V318" s="132"/>
      <c r="AF318" s="132"/>
      <c r="AP318" s="132"/>
      <c r="AZ318" s="132"/>
      <c r="BA318" s="132"/>
      <c r="BJ318" s="132"/>
      <c r="BT318" s="132"/>
      <c r="CD318" s="132"/>
      <c r="CN318" s="132"/>
      <c r="CX318" s="132"/>
      <c r="DH318" s="132"/>
      <c r="DR318" s="132"/>
      <c r="EB318" s="132"/>
      <c r="EL318" s="132"/>
      <c r="EV318" s="132"/>
      <c r="FF318" s="132"/>
      <c r="FP318" s="132"/>
      <c r="FZ318" s="132"/>
      <c r="GJ318" s="132"/>
      <c r="GT318" s="132"/>
      <c r="HD318" s="132"/>
      <c r="HN318" s="132"/>
      <c r="HX318" s="132"/>
      <c r="IH318" s="132"/>
    </row>
    <row xmlns:x14ac="http://schemas.microsoft.com/office/spreadsheetml/2009/9/ac" r="319" s="3" customFormat="true" x14ac:dyDescent="0.25">
      <c r="A319" s="401"/>
      <c r="B319" s="132"/>
      <c r="L319" s="132"/>
      <c r="V319" s="132"/>
      <c r="AF319" s="132"/>
      <c r="AP319" s="132"/>
      <c r="AZ319" s="132"/>
      <c r="BA319" s="132"/>
      <c r="BJ319" s="132"/>
      <c r="BT319" s="132"/>
      <c r="CD319" s="132"/>
      <c r="CN319" s="132"/>
      <c r="CX319" s="132"/>
      <c r="DH319" s="132"/>
      <c r="DR319" s="132"/>
      <c r="EB319" s="132"/>
      <c r="EL319" s="132"/>
      <c r="EV319" s="132"/>
      <c r="FF319" s="132"/>
      <c r="FP319" s="132"/>
      <c r="FZ319" s="132"/>
      <c r="GJ319" s="132"/>
      <c r="GT319" s="132"/>
      <c r="HD319" s="132"/>
      <c r="HN319" s="132"/>
      <c r="HX319" s="132"/>
      <c r="IH319" s="132"/>
    </row>
    <row xmlns:x14ac="http://schemas.microsoft.com/office/spreadsheetml/2009/9/ac" r="320" s="3" customFormat="true" x14ac:dyDescent="0.25">
      <c r="A320" s="401"/>
      <c r="B320" s="132"/>
      <c r="L320" s="132"/>
      <c r="V320" s="132"/>
      <c r="AF320" s="132"/>
      <c r="AP320" s="132"/>
      <c r="AZ320" s="132"/>
      <c r="BA320" s="132"/>
      <c r="BJ320" s="132"/>
      <c r="BT320" s="132"/>
      <c r="CD320" s="132"/>
      <c r="CN320" s="132"/>
      <c r="CX320" s="132"/>
      <c r="DH320" s="132"/>
      <c r="DR320" s="132"/>
      <c r="EB320" s="132"/>
      <c r="EL320" s="132"/>
      <c r="EV320" s="132"/>
      <c r="FF320" s="132"/>
      <c r="FP320" s="132"/>
      <c r="FZ320" s="132"/>
      <c r="GJ320" s="132"/>
      <c r="GT320" s="132"/>
      <c r="HD320" s="132"/>
      <c r="HN320" s="132"/>
      <c r="HX320" s="132"/>
      <c r="IH320" s="132"/>
    </row>
    <row xmlns:x14ac="http://schemas.microsoft.com/office/spreadsheetml/2009/9/ac" r="321" s="3" customFormat="true" x14ac:dyDescent="0.25">
      <c r="A321" s="401"/>
      <c r="B321" s="132"/>
      <c r="L321" s="132"/>
      <c r="V321" s="132"/>
      <c r="AF321" s="132"/>
      <c r="AP321" s="132"/>
      <c r="AZ321" s="132"/>
      <c r="BA321" s="132"/>
      <c r="BJ321" s="132"/>
      <c r="BT321" s="132"/>
      <c r="CD321" s="132"/>
      <c r="CN321" s="132"/>
      <c r="CX321" s="132"/>
      <c r="DH321" s="132"/>
      <c r="DR321" s="132"/>
      <c r="EB321" s="132"/>
      <c r="EL321" s="132"/>
      <c r="EV321" s="132"/>
      <c r="FF321" s="132"/>
      <c r="FP321" s="132"/>
      <c r="FZ321" s="132"/>
      <c r="GJ321" s="132"/>
      <c r="GT321" s="132"/>
      <c r="HD321" s="132"/>
      <c r="HN321" s="132"/>
      <c r="HX321" s="132"/>
      <c r="IH321" s="132"/>
    </row>
    <row xmlns:x14ac="http://schemas.microsoft.com/office/spreadsheetml/2009/9/ac" r="322" s="3" customFormat="true" x14ac:dyDescent="0.25">
      <c r="A322" s="401"/>
      <c r="B322" s="132"/>
      <c r="L322" s="132"/>
      <c r="V322" s="132"/>
      <c r="AF322" s="132"/>
      <c r="AP322" s="132"/>
      <c r="AZ322" s="132"/>
      <c r="BA322" s="132"/>
      <c r="BJ322" s="132"/>
      <c r="BT322" s="132"/>
      <c r="CD322" s="132"/>
      <c r="CN322" s="132"/>
      <c r="CX322" s="132"/>
      <c r="DH322" s="132"/>
      <c r="DR322" s="132"/>
      <c r="EB322" s="132"/>
      <c r="EL322" s="132"/>
      <c r="EV322" s="132"/>
      <c r="FF322" s="132"/>
      <c r="FP322" s="132"/>
      <c r="FZ322" s="132"/>
      <c r="GJ322" s="132"/>
      <c r="GT322" s="132"/>
      <c r="HD322" s="132"/>
      <c r="HN322" s="132"/>
      <c r="HX322" s="132"/>
      <c r="IH322" s="132"/>
    </row>
    <row xmlns:x14ac="http://schemas.microsoft.com/office/spreadsheetml/2009/9/ac" r="323" s="3" customFormat="true" x14ac:dyDescent="0.25">
      <c r="A323" s="401"/>
      <c r="B323" s="132"/>
      <c r="L323" s="132"/>
      <c r="V323" s="132"/>
      <c r="AF323" s="132"/>
      <c r="AP323" s="132"/>
      <c r="AZ323" s="132"/>
      <c r="BA323" s="132"/>
      <c r="BJ323" s="132"/>
      <c r="BT323" s="132"/>
      <c r="CD323" s="132"/>
      <c r="CN323" s="132"/>
      <c r="CX323" s="132"/>
      <c r="DH323" s="132"/>
      <c r="DR323" s="132"/>
      <c r="EB323" s="132"/>
      <c r="EL323" s="132"/>
      <c r="EV323" s="132"/>
      <c r="FF323" s="132"/>
      <c r="FP323" s="132"/>
      <c r="FZ323" s="132"/>
      <c r="GJ323" s="132"/>
      <c r="GT323" s="132"/>
      <c r="HD323" s="132"/>
      <c r="HN323" s="132"/>
      <c r="HX323" s="132"/>
      <c r="IH323" s="132"/>
    </row>
    <row xmlns:x14ac="http://schemas.microsoft.com/office/spreadsheetml/2009/9/ac" r="324" s="3" customFormat="true" x14ac:dyDescent="0.25">
      <c r="A324" s="401"/>
      <c r="B324" s="132"/>
      <c r="L324" s="132"/>
      <c r="V324" s="132"/>
      <c r="AF324" s="132"/>
      <c r="AP324" s="132"/>
      <c r="AZ324" s="132"/>
      <c r="BA324" s="132"/>
      <c r="BJ324" s="132"/>
      <c r="BT324" s="132"/>
      <c r="CD324" s="132"/>
      <c r="CN324" s="132"/>
      <c r="CX324" s="132"/>
      <c r="DH324" s="132"/>
      <c r="DR324" s="132"/>
      <c r="EB324" s="132"/>
      <c r="EL324" s="132"/>
      <c r="EV324" s="132"/>
      <c r="FF324" s="132"/>
      <c r="FP324" s="132"/>
      <c r="FZ324" s="132"/>
      <c r="GJ324" s="132"/>
      <c r="GT324" s="132"/>
      <c r="HD324" s="132"/>
      <c r="HN324" s="132"/>
      <c r="HX324" s="132"/>
      <c r="IH324" s="132"/>
    </row>
    <row xmlns:x14ac="http://schemas.microsoft.com/office/spreadsheetml/2009/9/ac" r="325" s="3" customFormat="true" x14ac:dyDescent="0.25">
      <c r="A325" s="401"/>
      <c r="B325" s="132"/>
      <c r="L325" s="132"/>
      <c r="V325" s="132"/>
      <c r="AF325" s="132"/>
      <c r="AP325" s="132"/>
      <c r="AZ325" s="132"/>
      <c r="BA325" s="132"/>
      <c r="BJ325" s="132"/>
      <c r="BT325" s="132"/>
      <c r="CD325" s="132"/>
      <c r="CN325" s="132"/>
      <c r="CX325" s="132"/>
      <c r="DH325" s="132"/>
      <c r="DR325" s="132"/>
      <c r="EB325" s="132"/>
      <c r="EL325" s="132"/>
      <c r="EV325" s="132"/>
      <c r="FF325" s="132"/>
      <c r="FP325" s="132"/>
      <c r="FZ325" s="132"/>
      <c r="GJ325" s="132"/>
      <c r="GT325" s="132"/>
      <c r="HD325" s="132"/>
      <c r="HN325" s="132"/>
      <c r="HX325" s="132"/>
      <c r="IH325" s="132"/>
    </row>
    <row xmlns:x14ac="http://schemas.microsoft.com/office/spreadsheetml/2009/9/ac" r="326" s="3" customFormat="true" x14ac:dyDescent="0.25">
      <c r="A326" s="401"/>
      <c r="B326" s="132"/>
      <c r="L326" s="132"/>
      <c r="V326" s="132"/>
      <c r="AF326" s="132"/>
      <c r="AP326" s="132"/>
      <c r="AZ326" s="132"/>
      <c r="BA326" s="132"/>
      <c r="BJ326" s="132"/>
      <c r="BT326" s="132"/>
      <c r="CD326" s="132"/>
      <c r="CN326" s="132"/>
      <c r="CX326" s="132"/>
      <c r="DH326" s="132"/>
      <c r="DR326" s="132"/>
      <c r="EB326" s="132"/>
      <c r="EL326" s="132"/>
      <c r="EV326" s="132"/>
      <c r="FF326" s="132"/>
      <c r="FP326" s="132"/>
      <c r="FZ326" s="132"/>
      <c r="GJ326" s="132"/>
      <c r="GT326" s="132"/>
      <c r="HD326" s="132"/>
      <c r="HN326" s="132"/>
      <c r="HX326" s="132"/>
      <c r="IH326" s="132"/>
    </row>
    <row xmlns:x14ac="http://schemas.microsoft.com/office/spreadsheetml/2009/9/ac" r="327" s="3" customFormat="true" x14ac:dyDescent="0.25">
      <c r="A327" s="401"/>
      <c r="B327" s="132"/>
      <c r="L327" s="132"/>
      <c r="V327" s="132"/>
      <c r="AF327" s="132"/>
      <c r="AP327" s="132"/>
      <c r="AZ327" s="132"/>
      <c r="BA327" s="132"/>
      <c r="BJ327" s="132"/>
      <c r="BT327" s="132"/>
      <c r="CD327" s="132"/>
      <c r="CN327" s="132"/>
      <c r="CX327" s="132"/>
      <c r="DH327" s="132"/>
      <c r="DR327" s="132"/>
      <c r="EB327" s="132"/>
      <c r="EL327" s="132"/>
      <c r="EV327" s="132"/>
      <c r="FF327" s="132"/>
      <c r="FP327" s="132"/>
      <c r="FZ327" s="132"/>
      <c r="GJ327" s="132"/>
      <c r="GT327" s="132"/>
      <c r="HD327" s="132"/>
      <c r="HN327" s="132"/>
      <c r="HX327" s="132"/>
      <c r="IH327" s="132"/>
    </row>
    <row xmlns:x14ac="http://schemas.microsoft.com/office/spreadsheetml/2009/9/ac" r="328" s="3" customFormat="true" x14ac:dyDescent="0.25">
      <c r="A328" s="401"/>
      <c r="B328" s="132"/>
      <c r="L328" s="132"/>
      <c r="V328" s="132"/>
      <c r="AF328" s="132"/>
      <c r="AP328" s="132"/>
      <c r="AZ328" s="132"/>
      <c r="BA328" s="132"/>
      <c r="BJ328" s="132"/>
      <c r="BT328" s="132"/>
      <c r="CD328" s="132"/>
      <c r="CN328" s="132"/>
      <c r="CX328" s="132"/>
      <c r="DH328" s="132"/>
      <c r="DR328" s="132"/>
      <c r="EB328" s="132"/>
      <c r="EL328" s="132"/>
      <c r="EV328" s="132"/>
      <c r="FF328" s="132"/>
      <c r="FP328" s="132"/>
      <c r="FZ328" s="132"/>
      <c r="GJ328" s="132"/>
      <c r="GT328" s="132"/>
      <c r="HD328" s="132"/>
      <c r="HN328" s="132"/>
      <c r="HX328" s="132"/>
      <c r="IH328" s="132"/>
    </row>
    <row xmlns:x14ac="http://schemas.microsoft.com/office/spreadsheetml/2009/9/ac" r="329" s="3" customFormat="true" x14ac:dyDescent="0.25">
      <c r="A329" s="401"/>
      <c r="B329" s="132"/>
      <c r="L329" s="132"/>
      <c r="V329" s="132"/>
      <c r="AF329" s="132"/>
      <c r="AP329" s="132"/>
      <c r="AZ329" s="132"/>
      <c r="BA329" s="132"/>
      <c r="BJ329" s="132"/>
      <c r="BT329" s="132"/>
      <c r="CD329" s="132"/>
      <c r="CN329" s="132"/>
      <c r="CX329" s="132"/>
      <c r="DH329" s="132"/>
      <c r="DR329" s="132"/>
      <c r="EB329" s="132"/>
      <c r="EL329" s="132"/>
      <c r="EV329" s="132"/>
      <c r="FF329" s="132"/>
      <c r="FP329" s="132"/>
      <c r="FZ329" s="132"/>
      <c r="GJ329" s="132"/>
      <c r="GT329" s="132"/>
      <c r="HD329" s="132"/>
      <c r="HN329" s="132"/>
      <c r="HX329" s="132"/>
      <c r="IH329" s="132"/>
    </row>
    <row xmlns:x14ac="http://schemas.microsoft.com/office/spreadsheetml/2009/9/ac" r="330" s="3" customFormat="true" x14ac:dyDescent="0.25">
      <c r="A330" s="401"/>
      <c r="B330" s="132"/>
      <c r="L330" s="132"/>
      <c r="V330" s="132"/>
      <c r="AF330" s="132"/>
      <c r="AP330" s="132"/>
      <c r="AZ330" s="132"/>
      <c r="BA330" s="132"/>
      <c r="BJ330" s="132"/>
      <c r="BT330" s="132"/>
      <c r="CD330" s="132"/>
      <c r="CN330" s="132"/>
      <c r="CX330" s="132"/>
      <c r="DH330" s="132"/>
      <c r="DR330" s="132"/>
      <c r="EB330" s="132"/>
      <c r="EL330" s="132"/>
      <c r="EV330" s="132"/>
      <c r="FF330" s="132"/>
      <c r="FP330" s="132"/>
      <c r="FZ330" s="132"/>
      <c r="GJ330" s="132"/>
      <c r="GT330" s="132"/>
      <c r="HD330" s="132"/>
      <c r="HN330" s="132"/>
      <c r="HX330" s="132"/>
      <c r="IH330" s="132"/>
    </row>
    <row xmlns:x14ac="http://schemas.microsoft.com/office/spreadsheetml/2009/9/ac" r="331" s="3" customFormat="true" x14ac:dyDescent="0.25">
      <c r="A331" s="401"/>
      <c r="B331" s="132"/>
      <c r="L331" s="132"/>
      <c r="V331" s="132"/>
      <c r="AF331" s="132"/>
      <c r="AP331" s="132"/>
      <c r="AZ331" s="132"/>
      <c r="BA331" s="132"/>
      <c r="BJ331" s="132"/>
      <c r="BT331" s="132"/>
      <c r="CD331" s="132"/>
      <c r="CN331" s="132"/>
      <c r="CX331" s="132"/>
      <c r="DH331" s="132"/>
      <c r="DR331" s="132"/>
      <c r="EB331" s="132"/>
      <c r="EL331" s="132"/>
      <c r="EV331" s="132"/>
      <c r="FF331" s="132"/>
      <c r="FP331" s="132"/>
      <c r="FZ331" s="132"/>
      <c r="GJ331" s="132"/>
      <c r="GT331" s="132"/>
      <c r="HD331" s="132"/>
      <c r="HN331" s="132"/>
      <c r="HX331" s="132"/>
      <c r="IH331" s="132"/>
    </row>
    <row xmlns:x14ac="http://schemas.microsoft.com/office/spreadsheetml/2009/9/ac" r="332" s="3" customFormat="true" x14ac:dyDescent="0.25">
      <c r="A332" s="401"/>
      <c r="B332" s="132"/>
      <c r="L332" s="132"/>
      <c r="V332" s="132"/>
      <c r="AF332" s="132"/>
      <c r="AP332" s="132"/>
      <c r="AZ332" s="132"/>
      <c r="BA332" s="132"/>
      <c r="BJ332" s="132"/>
      <c r="BT332" s="132"/>
      <c r="CD332" s="132"/>
      <c r="CN332" s="132"/>
      <c r="CX332" s="132"/>
      <c r="DH332" s="132"/>
      <c r="DR332" s="132"/>
      <c r="EB332" s="132"/>
      <c r="EL332" s="132"/>
      <c r="EV332" s="132"/>
      <c r="FF332" s="132"/>
      <c r="FP332" s="132"/>
      <c r="FZ332" s="132"/>
      <c r="GJ332" s="132"/>
      <c r="GT332" s="132"/>
      <c r="HD332" s="132"/>
      <c r="HN332" s="132"/>
      <c r="HX332" s="132"/>
      <c r="IH332" s="132"/>
    </row>
    <row xmlns:x14ac="http://schemas.microsoft.com/office/spreadsheetml/2009/9/ac" r="333" s="3" customFormat="true" x14ac:dyDescent="0.25">
      <c r="A333" s="401"/>
      <c r="B333" s="132"/>
      <c r="L333" s="132"/>
      <c r="V333" s="132"/>
      <c r="AF333" s="132"/>
      <c r="AP333" s="132"/>
      <c r="AZ333" s="132"/>
      <c r="BA333" s="132"/>
      <c r="BJ333" s="132"/>
      <c r="BT333" s="132"/>
      <c r="CD333" s="132"/>
      <c r="CN333" s="132"/>
      <c r="CX333" s="132"/>
      <c r="DH333" s="132"/>
      <c r="DR333" s="132"/>
      <c r="EB333" s="132"/>
      <c r="EL333" s="132"/>
      <c r="EV333" s="132"/>
      <c r="FF333" s="132"/>
      <c r="FP333" s="132"/>
      <c r="FZ333" s="132"/>
      <c r="GJ333" s="132"/>
      <c r="GT333" s="132"/>
      <c r="HD333" s="132"/>
      <c r="HN333" s="132"/>
      <c r="HX333" s="132"/>
      <c r="IH333" s="132"/>
    </row>
    <row xmlns:x14ac="http://schemas.microsoft.com/office/spreadsheetml/2009/9/ac" r="334" s="3" customFormat="true" x14ac:dyDescent="0.25">
      <c r="A334" s="401"/>
      <c r="B334" s="132"/>
      <c r="L334" s="132"/>
      <c r="V334" s="132"/>
      <c r="AF334" s="132"/>
      <c r="AP334" s="132"/>
      <c r="AZ334" s="132"/>
      <c r="BA334" s="132"/>
      <c r="BJ334" s="132"/>
      <c r="BT334" s="132"/>
      <c r="CD334" s="132"/>
      <c r="CN334" s="132"/>
      <c r="CX334" s="132"/>
      <c r="DH334" s="132"/>
      <c r="DR334" s="132"/>
      <c r="EB334" s="132"/>
      <c r="EL334" s="132"/>
      <c r="EV334" s="132"/>
      <c r="FF334" s="132"/>
      <c r="FP334" s="132"/>
      <c r="FZ334" s="132"/>
      <c r="GJ334" s="132"/>
      <c r="GT334" s="132"/>
      <c r="HD334" s="132"/>
      <c r="HN334" s="132"/>
      <c r="HX334" s="132"/>
      <c r="IH334" s="132"/>
    </row>
    <row xmlns:x14ac="http://schemas.microsoft.com/office/spreadsheetml/2009/9/ac" r="335" s="3" customFormat="true" x14ac:dyDescent="0.25">
      <c r="A335" s="401"/>
      <c r="B335" s="132"/>
      <c r="L335" s="132"/>
      <c r="V335" s="132"/>
      <c r="AF335" s="132"/>
      <c r="AP335" s="132"/>
      <c r="AZ335" s="132"/>
      <c r="BA335" s="132"/>
      <c r="BJ335" s="132"/>
      <c r="BT335" s="132"/>
      <c r="CD335" s="132"/>
      <c r="CN335" s="132"/>
      <c r="CX335" s="132"/>
      <c r="DH335" s="132"/>
      <c r="DR335" s="132"/>
      <c r="EB335" s="132"/>
      <c r="EL335" s="132"/>
      <c r="EV335" s="132"/>
      <c r="FF335" s="132"/>
      <c r="FP335" s="132"/>
      <c r="FZ335" s="132"/>
      <c r="GJ335" s="132"/>
      <c r="GT335" s="132"/>
      <c r="HD335" s="132"/>
      <c r="HN335" s="132"/>
      <c r="HX335" s="132"/>
      <c r="IH335" s="132"/>
    </row>
    <row xmlns:x14ac="http://schemas.microsoft.com/office/spreadsheetml/2009/9/ac" r="336" s="3" customFormat="true" x14ac:dyDescent="0.25">
      <c r="A336" s="401"/>
      <c r="B336" s="132"/>
      <c r="L336" s="132"/>
      <c r="V336" s="132"/>
      <c r="AF336" s="132"/>
      <c r="AP336" s="132"/>
      <c r="AZ336" s="132"/>
      <c r="BA336" s="132"/>
      <c r="BJ336" s="132"/>
      <c r="BT336" s="132"/>
      <c r="CD336" s="132"/>
      <c r="CN336" s="132"/>
      <c r="CX336" s="132"/>
      <c r="DH336" s="132"/>
      <c r="DR336" s="132"/>
      <c r="EB336" s="132"/>
      <c r="EL336" s="132"/>
      <c r="EV336" s="132"/>
      <c r="FF336" s="132"/>
      <c r="FP336" s="132"/>
      <c r="FZ336" s="132"/>
      <c r="GJ336" s="132"/>
      <c r="GT336" s="132"/>
      <c r="HD336" s="132"/>
      <c r="HN336" s="132"/>
      <c r="HX336" s="132"/>
      <c r="IH336" s="132"/>
    </row>
    <row xmlns:x14ac="http://schemas.microsoft.com/office/spreadsheetml/2009/9/ac" r="337" s="3" customFormat="true" x14ac:dyDescent="0.25">
      <c r="A337" s="401"/>
      <c r="B337" s="132"/>
      <c r="L337" s="132"/>
      <c r="V337" s="132"/>
      <c r="AF337" s="132"/>
      <c r="AP337" s="132"/>
      <c r="AZ337" s="132"/>
      <c r="BA337" s="132"/>
      <c r="BJ337" s="132"/>
      <c r="BT337" s="132"/>
      <c r="CD337" s="132"/>
      <c r="CN337" s="132"/>
      <c r="CX337" s="132"/>
      <c r="DH337" s="132"/>
      <c r="DR337" s="132"/>
      <c r="EB337" s="132"/>
      <c r="EL337" s="132"/>
      <c r="EV337" s="132"/>
      <c r="FF337" s="132"/>
      <c r="FP337" s="132"/>
      <c r="FZ337" s="132"/>
      <c r="GJ337" s="132"/>
      <c r="GT337" s="132"/>
      <c r="HD337" s="132"/>
      <c r="HN337" s="132"/>
      <c r="HX337" s="132"/>
      <c r="IH337" s="132"/>
    </row>
    <row xmlns:x14ac="http://schemas.microsoft.com/office/spreadsheetml/2009/9/ac" r="338" s="3" customFormat="true" x14ac:dyDescent="0.25">
      <c r="A338" s="401"/>
      <c r="B338" s="132"/>
      <c r="L338" s="132"/>
      <c r="V338" s="132"/>
      <c r="AF338" s="132"/>
      <c r="AP338" s="132"/>
      <c r="AZ338" s="132"/>
      <c r="BA338" s="132"/>
      <c r="BJ338" s="132"/>
      <c r="BT338" s="132"/>
      <c r="CD338" s="132"/>
      <c r="CN338" s="132"/>
      <c r="CX338" s="132"/>
      <c r="DH338" s="132"/>
      <c r="DR338" s="132"/>
      <c r="EB338" s="132"/>
      <c r="EL338" s="132"/>
      <c r="EV338" s="132"/>
      <c r="FF338" s="132"/>
      <c r="FP338" s="132"/>
      <c r="FZ338" s="132"/>
      <c r="GJ338" s="132"/>
      <c r="GT338" s="132"/>
      <c r="HD338" s="132"/>
      <c r="HN338" s="132"/>
      <c r="HX338" s="132"/>
      <c r="IH338" s="132"/>
    </row>
    <row xmlns:x14ac="http://schemas.microsoft.com/office/spreadsheetml/2009/9/ac" r="339" s="3" customFormat="true" x14ac:dyDescent="0.25">
      <c r="A339" s="401"/>
      <c r="B339" s="132"/>
      <c r="L339" s="132"/>
      <c r="V339" s="132"/>
      <c r="AF339" s="132"/>
      <c r="AP339" s="132"/>
      <c r="AZ339" s="132"/>
      <c r="BA339" s="132"/>
      <c r="BJ339" s="132"/>
      <c r="BT339" s="132"/>
      <c r="CD339" s="132"/>
      <c r="CN339" s="132"/>
      <c r="CX339" s="132"/>
      <c r="DH339" s="132"/>
      <c r="DR339" s="132"/>
      <c r="EB339" s="132"/>
      <c r="EL339" s="132"/>
      <c r="EV339" s="132"/>
      <c r="FF339" s="132"/>
      <c r="FP339" s="132"/>
      <c r="FZ339" s="132"/>
      <c r="GJ339" s="132"/>
      <c r="GT339" s="132"/>
      <c r="HD339" s="132"/>
      <c r="HN339" s="132"/>
      <c r="HX339" s="132"/>
      <c r="IH339" s="132"/>
    </row>
    <row xmlns:x14ac="http://schemas.microsoft.com/office/spreadsheetml/2009/9/ac" r="340" s="3" customFormat="true" x14ac:dyDescent="0.25">
      <c r="A340" s="401"/>
      <c r="B340" s="132"/>
      <c r="L340" s="132"/>
      <c r="V340" s="132"/>
      <c r="AF340" s="132"/>
      <c r="AP340" s="132"/>
      <c r="AZ340" s="132"/>
      <c r="BA340" s="132"/>
      <c r="BJ340" s="132"/>
      <c r="BT340" s="132"/>
      <c r="CD340" s="132"/>
      <c r="CN340" s="132"/>
      <c r="CX340" s="132"/>
      <c r="DH340" s="132"/>
      <c r="DR340" s="132"/>
      <c r="EB340" s="132"/>
      <c r="EL340" s="132"/>
      <c r="EV340" s="132"/>
      <c r="FF340" s="132"/>
      <c r="FP340" s="132"/>
      <c r="FZ340" s="132"/>
      <c r="GJ340" s="132"/>
      <c r="GT340" s="132"/>
      <c r="HD340" s="132"/>
      <c r="HN340" s="132"/>
      <c r="HX340" s="132"/>
      <c r="IH340" s="132"/>
    </row>
    <row xmlns:x14ac="http://schemas.microsoft.com/office/spreadsheetml/2009/9/ac" r="341" s="3" customFormat="true" x14ac:dyDescent="0.25">
      <c r="A341" s="401"/>
      <c r="B341" s="132"/>
      <c r="L341" s="132"/>
      <c r="V341" s="132"/>
      <c r="AF341" s="132"/>
      <c r="AP341" s="132"/>
      <c r="AZ341" s="132"/>
      <c r="BA341" s="132"/>
      <c r="BJ341" s="132"/>
      <c r="BT341" s="132"/>
      <c r="CD341" s="132"/>
      <c r="CN341" s="132"/>
      <c r="CX341" s="132"/>
      <c r="DH341" s="132"/>
      <c r="DR341" s="132"/>
      <c r="EB341" s="132"/>
      <c r="EL341" s="132"/>
      <c r="EV341" s="132"/>
      <c r="FF341" s="132"/>
      <c r="FP341" s="132"/>
      <c r="FZ341" s="132"/>
      <c r="GJ341" s="132"/>
      <c r="GT341" s="132"/>
      <c r="HD341" s="132"/>
      <c r="HN341" s="132"/>
      <c r="HX341" s="132"/>
      <c r="IH341" s="132"/>
    </row>
    <row xmlns:x14ac="http://schemas.microsoft.com/office/spreadsheetml/2009/9/ac" r="342" s="3" customFormat="true" x14ac:dyDescent="0.25">
      <c r="A342" s="401"/>
      <c r="B342" s="132"/>
      <c r="L342" s="132"/>
      <c r="V342" s="132"/>
      <c r="AF342" s="132"/>
      <c r="AP342" s="132"/>
      <c r="AZ342" s="132"/>
      <c r="BA342" s="132"/>
      <c r="BJ342" s="132"/>
      <c r="BT342" s="132"/>
      <c r="CD342" s="132"/>
      <c r="CN342" s="132"/>
      <c r="CX342" s="132"/>
      <c r="DH342" s="132"/>
      <c r="DR342" s="132"/>
      <c r="EB342" s="132"/>
      <c r="EL342" s="132"/>
      <c r="EV342" s="132"/>
      <c r="FF342" s="132"/>
      <c r="FP342" s="132"/>
      <c r="FZ342" s="132"/>
      <c r="GJ342" s="132"/>
      <c r="GT342" s="132"/>
      <c r="HD342" s="132"/>
      <c r="HN342" s="132"/>
      <c r="HX342" s="132"/>
      <c r="IH342" s="132"/>
    </row>
    <row xmlns:x14ac="http://schemas.microsoft.com/office/spreadsheetml/2009/9/ac" r="343" s="3" customFormat="true" x14ac:dyDescent="0.25">
      <c r="A343" s="401"/>
      <c r="B343" s="132"/>
      <c r="L343" s="132"/>
      <c r="V343" s="132"/>
      <c r="AF343" s="132"/>
      <c r="AP343" s="132"/>
      <c r="AZ343" s="132"/>
      <c r="BA343" s="132"/>
      <c r="BJ343" s="132"/>
      <c r="BT343" s="132"/>
      <c r="CD343" s="132"/>
      <c r="CN343" s="132"/>
      <c r="CX343" s="132"/>
      <c r="DH343" s="132"/>
      <c r="DR343" s="132"/>
      <c r="EB343" s="132"/>
      <c r="EL343" s="132"/>
      <c r="EV343" s="132"/>
      <c r="FF343" s="132"/>
      <c r="FP343" s="132"/>
      <c r="FZ343" s="132"/>
      <c r="GJ343" s="132"/>
      <c r="GT343" s="132"/>
      <c r="HD343" s="132"/>
      <c r="HN343" s="132"/>
      <c r="HX343" s="132"/>
      <c r="IH343" s="132"/>
    </row>
    <row xmlns:x14ac="http://schemas.microsoft.com/office/spreadsheetml/2009/9/ac" r="344" s="3" customFormat="true" x14ac:dyDescent="0.25">
      <c r="A344" s="401"/>
      <c r="B344" s="132"/>
      <c r="L344" s="132"/>
      <c r="V344" s="132"/>
      <c r="AF344" s="132"/>
      <c r="AP344" s="132"/>
      <c r="AZ344" s="132"/>
      <c r="BA344" s="132"/>
      <c r="BJ344" s="132"/>
      <c r="BT344" s="132"/>
      <c r="CD344" s="132"/>
      <c r="CN344" s="132"/>
      <c r="CX344" s="132"/>
      <c r="DH344" s="132"/>
      <c r="DR344" s="132"/>
      <c r="EB344" s="132"/>
      <c r="EL344" s="132"/>
      <c r="EV344" s="132"/>
      <c r="FF344" s="132"/>
      <c r="FP344" s="132"/>
      <c r="FZ344" s="132"/>
      <c r="GJ344" s="132"/>
      <c r="GT344" s="132"/>
      <c r="HD344" s="132"/>
      <c r="HN344" s="132"/>
      <c r="HX344" s="132"/>
      <c r="IH344" s="132"/>
    </row>
    <row xmlns:x14ac="http://schemas.microsoft.com/office/spreadsheetml/2009/9/ac" r="345" s="3" customFormat="true" x14ac:dyDescent="0.25">
      <c r="A345" s="401"/>
      <c r="B345" s="132"/>
      <c r="L345" s="132"/>
      <c r="V345" s="132"/>
      <c r="AF345" s="132"/>
      <c r="AP345" s="132"/>
      <c r="AZ345" s="132"/>
      <c r="BA345" s="132"/>
      <c r="BJ345" s="132"/>
      <c r="BT345" s="132"/>
      <c r="CD345" s="132"/>
      <c r="CN345" s="132"/>
      <c r="CX345" s="132"/>
      <c r="DH345" s="132"/>
      <c r="DR345" s="132"/>
      <c r="EB345" s="132"/>
      <c r="EL345" s="132"/>
      <c r="EV345" s="132"/>
      <c r="FF345" s="132"/>
      <c r="FP345" s="132"/>
      <c r="FZ345" s="132"/>
      <c r="GJ345" s="132"/>
      <c r="GT345" s="132"/>
      <c r="HD345" s="132"/>
      <c r="HN345" s="132"/>
      <c r="HX345" s="132"/>
      <c r="IH345" s="132"/>
    </row>
    <row xmlns:x14ac="http://schemas.microsoft.com/office/spreadsheetml/2009/9/ac" r="346" s="3" customFormat="true" x14ac:dyDescent="0.25">
      <c r="A346" s="401"/>
      <c r="B346" s="132"/>
      <c r="L346" s="132"/>
      <c r="V346" s="132"/>
      <c r="AF346" s="132"/>
      <c r="AP346" s="132"/>
      <c r="AZ346" s="132"/>
      <c r="BA346" s="132"/>
      <c r="BJ346" s="132"/>
      <c r="BT346" s="132"/>
      <c r="CD346" s="132"/>
      <c r="CN346" s="132"/>
      <c r="CX346" s="132"/>
      <c r="DH346" s="132"/>
      <c r="DR346" s="132"/>
      <c r="EB346" s="132"/>
      <c r="EL346" s="132"/>
      <c r="EV346" s="132"/>
      <c r="FF346" s="132"/>
      <c r="FP346" s="132"/>
      <c r="FZ346" s="132"/>
      <c r="GJ346" s="132"/>
      <c r="GT346" s="132"/>
      <c r="HD346" s="132"/>
      <c r="HN346" s="132"/>
      <c r="HX346" s="132"/>
      <c r="IH346" s="132"/>
    </row>
    <row xmlns:x14ac="http://schemas.microsoft.com/office/spreadsheetml/2009/9/ac" r="347" s="3" customFormat="true" x14ac:dyDescent="0.25">
      <c r="A347" s="401"/>
      <c r="B347" s="132"/>
      <c r="L347" s="132"/>
      <c r="V347" s="132"/>
      <c r="AF347" s="132"/>
      <c r="AP347" s="132"/>
      <c r="AZ347" s="132"/>
      <c r="BA347" s="132"/>
      <c r="BJ347" s="132"/>
      <c r="BT347" s="132"/>
      <c r="CD347" s="132"/>
      <c r="CN347" s="132"/>
      <c r="CX347" s="132"/>
      <c r="DH347" s="132"/>
      <c r="DR347" s="132"/>
      <c r="EB347" s="132"/>
      <c r="EL347" s="132"/>
      <c r="EV347" s="132"/>
      <c r="FF347" s="132"/>
      <c r="FP347" s="132"/>
      <c r="FZ347" s="132"/>
      <c r="GJ347" s="132"/>
      <c r="GT347" s="132"/>
      <c r="HD347" s="132"/>
      <c r="HN347" s="132"/>
      <c r="HX347" s="132"/>
      <c r="IH347" s="132"/>
    </row>
    <row xmlns:x14ac="http://schemas.microsoft.com/office/spreadsheetml/2009/9/ac" r="348" s="3" customFormat="true" x14ac:dyDescent="0.25">
      <c r="A348" s="401"/>
      <c r="B348" s="132"/>
      <c r="L348" s="132"/>
      <c r="V348" s="132"/>
      <c r="AF348" s="132"/>
      <c r="AP348" s="132"/>
      <c r="AZ348" s="132"/>
      <c r="BA348" s="132"/>
      <c r="BJ348" s="132"/>
      <c r="BT348" s="132"/>
      <c r="CD348" s="132"/>
      <c r="CN348" s="132"/>
      <c r="CX348" s="132"/>
      <c r="DH348" s="132"/>
      <c r="DR348" s="132"/>
      <c r="EB348" s="132"/>
      <c r="EL348" s="132"/>
      <c r="EV348" s="132"/>
      <c r="FF348" s="132"/>
      <c r="FP348" s="132"/>
      <c r="FZ348" s="132"/>
      <c r="GJ348" s="132"/>
      <c r="GT348" s="132"/>
      <c r="HD348" s="132"/>
      <c r="HN348" s="132"/>
      <c r="HX348" s="132"/>
      <c r="IH348" s="132"/>
    </row>
    <row xmlns:x14ac="http://schemas.microsoft.com/office/spreadsheetml/2009/9/ac" r="349" s="3" customFormat="true" x14ac:dyDescent="0.25">
      <c r="A349" s="401"/>
      <c r="B349" s="132"/>
      <c r="L349" s="132"/>
      <c r="V349" s="132"/>
      <c r="AF349" s="132"/>
      <c r="AP349" s="132"/>
      <c r="AZ349" s="132"/>
      <c r="BA349" s="132"/>
      <c r="BJ349" s="132"/>
      <c r="BT349" s="132"/>
      <c r="CD349" s="132"/>
      <c r="CN349" s="132"/>
      <c r="CX349" s="132"/>
      <c r="DH349" s="132"/>
      <c r="DR349" s="132"/>
      <c r="EB349" s="132"/>
      <c r="EL349" s="132"/>
      <c r="EV349" s="132"/>
      <c r="FF349" s="132"/>
      <c r="FP349" s="132"/>
      <c r="FZ349" s="132"/>
      <c r="GJ349" s="132"/>
      <c r="GT349" s="132"/>
      <c r="HD349" s="132"/>
      <c r="HN349" s="132"/>
      <c r="HX349" s="132"/>
      <c r="IH349" s="132"/>
    </row>
    <row xmlns:x14ac="http://schemas.microsoft.com/office/spreadsheetml/2009/9/ac" r="350" s="3" customFormat="true" x14ac:dyDescent="0.25">
      <c r="A350" s="401"/>
      <c r="B350" s="132"/>
      <c r="L350" s="132"/>
      <c r="V350" s="132"/>
      <c r="AF350" s="132"/>
      <c r="AP350" s="132"/>
      <c r="AZ350" s="132"/>
      <c r="BA350" s="132"/>
      <c r="BJ350" s="132"/>
      <c r="BT350" s="132"/>
      <c r="CD350" s="132"/>
      <c r="CN350" s="132"/>
      <c r="CX350" s="132"/>
      <c r="DH350" s="132"/>
      <c r="DR350" s="132"/>
      <c r="EB350" s="132"/>
      <c r="EL350" s="132"/>
      <c r="EV350" s="132"/>
      <c r="FF350" s="132"/>
      <c r="FP350" s="132"/>
      <c r="FZ350" s="132"/>
      <c r="GJ350" s="132"/>
      <c r="GT350" s="132"/>
      <c r="HD350" s="132"/>
      <c r="HN350" s="132"/>
      <c r="HX350" s="132"/>
      <c r="IH350" s="132"/>
    </row>
    <row xmlns:x14ac="http://schemas.microsoft.com/office/spreadsheetml/2009/9/ac" r="351" s="3" customFormat="true" x14ac:dyDescent="0.25">
      <c r="A351" s="401"/>
      <c r="B351" s="132"/>
      <c r="L351" s="132"/>
      <c r="V351" s="132"/>
      <c r="AF351" s="132"/>
      <c r="AP351" s="132"/>
      <c r="AZ351" s="132"/>
      <c r="BA351" s="132"/>
      <c r="BJ351" s="132"/>
      <c r="BT351" s="132"/>
      <c r="CD351" s="132"/>
      <c r="CN351" s="132"/>
      <c r="CX351" s="132"/>
      <c r="DH351" s="132"/>
      <c r="DR351" s="132"/>
      <c r="EB351" s="132"/>
      <c r="EL351" s="132"/>
      <c r="EV351" s="132"/>
      <c r="FF351" s="132"/>
      <c r="FP351" s="132"/>
      <c r="FZ351" s="132"/>
      <c r="GJ351" s="132"/>
      <c r="GT351" s="132"/>
      <c r="HD351" s="132"/>
      <c r="HN351" s="132"/>
      <c r="HX351" s="132"/>
      <c r="IH351" s="132"/>
    </row>
    <row xmlns:x14ac="http://schemas.microsoft.com/office/spreadsheetml/2009/9/ac" r="352" s="3" customFormat="true" x14ac:dyDescent="0.25">
      <c r="A352" s="401"/>
      <c r="B352" s="132"/>
      <c r="L352" s="132"/>
      <c r="V352" s="132"/>
      <c r="AF352" s="132"/>
      <c r="AP352" s="132"/>
      <c r="AZ352" s="132"/>
      <c r="BA352" s="132"/>
      <c r="BJ352" s="132"/>
      <c r="BT352" s="132"/>
      <c r="CD352" s="132"/>
      <c r="CN352" s="132"/>
      <c r="CX352" s="132"/>
      <c r="DH352" s="132"/>
      <c r="DR352" s="132"/>
      <c r="EB352" s="132"/>
      <c r="EL352" s="132"/>
      <c r="EV352" s="132"/>
      <c r="FF352" s="132"/>
      <c r="FP352" s="132"/>
      <c r="FZ352" s="132"/>
      <c r="GJ352" s="132"/>
      <c r="GT352" s="132"/>
      <c r="HD352" s="132"/>
      <c r="HN352" s="132"/>
      <c r="HX352" s="132"/>
      <c r="IH352" s="132"/>
    </row>
    <row xmlns:x14ac="http://schemas.microsoft.com/office/spreadsheetml/2009/9/ac" r="353" s="3" customFormat="true" x14ac:dyDescent="0.25">
      <c r="A353" s="401"/>
      <c r="B353" s="132"/>
      <c r="L353" s="132"/>
      <c r="V353" s="132"/>
      <c r="AF353" s="132"/>
      <c r="AP353" s="132"/>
      <c r="AZ353" s="132"/>
      <c r="BA353" s="132"/>
      <c r="BJ353" s="132"/>
      <c r="BT353" s="132"/>
      <c r="CD353" s="132"/>
      <c r="CN353" s="132"/>
      <c r="CX353" s="132"/>
      <c r="DH353" s="132"/>
      <c r="DR353" s="132"/>
      <c r="EB353" s="132"/>
      <c r="EL353" s="132"/>
      <c r="EV353" s="132"/>
      <c r="FF353" s="132"/>
      <c r="FP353" s="132"/>
      <c r="FZ353" s="132"/>
      <c r="GJ353" s="132"/>
      <c r="GT353" s="132"/>
      <c r="HD353" s="132"/>
      <c r="HN353" s="132"/>
      <c r="HX353" s="132"/>
      <c r="IH353" s="132"/>
    </row>
    <row xmlns:x14ac="http://schemas.microsoft.com/office/spreadsheetml/2009/9/ac" r="354" s="3" customFormat="true" x14ac:dyDescent="0.25">
      <c r="A354" s="401"/>
      <c r="B354" s="132"/>
      <c r="L354" s="132"/>
      <c r="V354" s="132"/>
      <c r="AF354" s="132"/>
      <c r="AP354" s="132"/>
      <c r="AZ354" s="132"/>
      <c r="BA354" s="132"/>
      <c r="BJ354" s="132"/>
      <c r="BT354" s="132"/>
      <c r="CD354" s="132"/>
      <c r="CN354" s="132"/>
      <c r="CX354" s="132"/>
      <c r="DH354" s="132"/>
      <c r="DR354" s="132"/>
      <c r="EB354" s="132"/>
      <c r="EL354" s="132"/>
      <c r="EV354" s="132"/>
      <c r="FF354" s="132"/>
      <c r="FP354" s="132"/>
      <c r="FZ354" s="132"/>
      <c r="GJ354" s="132"/>
      <c r="GT354" s="132"/>
      <c r="HD354" s="132"/>
      <c r="HN354" s="132"/>
      <c r="HX354" s="132"/>
      <c r="IH354" s="132"/>
    </row>
    <row xmlns:x14ac="http://schemas.microsoft.com/office/spreadsheetml/2009/9/ac" r="355" s="3" customFormat="true" x14ac:dyDescent="0.25">
      <c r="A355" s="401"/>
      <c r="B355" s="132"/>
      <c r="L355" s="132"/>
      <c r="V355" s="132"/>
      <c r="AF355" s="132"/>
      <c r="AP355" s="132"/>
      <c r="AZ355" s="132"/>
      <c r="BA355" s="132"/>
      <c r="BJ355" s="132"/>
      <c r="BT355" s="132"/>
      <c r="CD355" s="132"/>
      <c r="CN355" s="132"/>
      <c r="CX355" s="132"/>
      <c r="DH355" s="132"/>
      <c r="DR355" s="132"/>
      <c r="EB355" s="132"/>
      <c r="EL355" s="132"/>
      <c r="EV355" s="132"/>
      <c r="FF355" s="132"/>
      <c r="FP355" s="132"/>
      <c r="FZ355" s="132"/>
      <c r="GJ355" s="132"/>
      <c r="GT355" s="132"/>
      <c r="HD355" s="132"/>
      <c r="HN355" s="132"/>
      <c r="HX355" s="132"/>
      <c r="IH355" s="132"/>
    </row>
    <row xmlns:x14ac="http://schemas.microsoft.com/office/spreadsheetml/2009/9/ac" r="356" s="3" customFormat="true" x14ac:dyDescent="0.25">
      <c r="A356" s="401"/>
      <c r="B356" s="132"/>
      <c r="L356" s="132"/>
      <c r="V356" s="132"/>
      <c r="AF356" s="132"/>
      <c r="AP356" s="132"/>
      <c r="AZ356" s="132"/>
      <c r="BA356" s="132"/>
      <c r="BJ356" s="132"/>
      <c r="BT356" s="132"/>
      <c r="CD356" s="132"/>
      <c r="CN356" s="132"/>
      <c r="CX356" s="132"/>
      <c r="DH356" s="132"/>
      <c r="DR356" s="132"/>
      <c r="EB356" s="132"/>
      <c r="EL356" s="132"/>
      <c r="EV356" s="132"/>
      <c r="FF356" s="132"/>
      <c r="FP356" s="132"/>
      <c r="FZ356" s="132"/>
      <c r="GJ356" s="132"/>
      <c r="GT356" s="132"/>
      <c r="HD356" s="132"/>
      <c r="HN356" s="132"/>
      <c r="HX356" s="132"/>
      <c r="IH356" s="132"/>
    </row>
    <row xmlns:x14ac="http://schemas.microsoft.com/office/spreadsheetml/2009/9/ac" r="357" s="3" customFormat="true" x14ac:dyDescent="0.25">
      <c r="A357" s="401"/>
      <c r="B357" s="132"/>
      <c r="L357" s="132"/>
      <c r="V357" s="132"/>
      <c r="AF357" s="132"/>
      <c r="AP357" s="132"/>
      <c r="AZ357" s="132"/>
      <c r="BA357" s="132"/>
      <c r="BJ357" s="132"/>
      <c r="BT357" s="132"/>
      <c r="CD357" s="132"/>
      <c r="CN357" s="132"/>
      <c r="CX357" s="132"/>
      <c r="DH357" s="132"/>
      <c r="DR357" s="132"/>
      <c r="EB357" s="132"/>
      <c r="EL357" s="132"/>
      <c r="EV357" s="132"/>
      <c r="FF357" s="132"/>
      <c r="FP357" s="132"/>
      <c r="FZ357" s="132"/>
      <c r="GJ357" s="132"/>
      <c r="GT357" s="132"/>
      <c r="HD357" s="132"/>
      <c r="HN357" s="132"/>
      <c r="HX357" s="132"/>
      <c r="IH357" s="132"/>
    </row>
    <row xmlns:x14ac="http://schemas.microsoft.com/office/spreadsheetml/2009/9/ac" r="358" s="3" customFormat="true" x14ac:dyDescent="0.25">
      <c r="A358" s="401"/>
      <c r="B358" s="132"/>
      <c r="L358" s="132"/>
      <c r="V358" s="132"/>
      <c r="AF358" s="132"/>
      <c r="AP358" s="132"/>
      <c r="AZ358" s="132"/>
      <c r="BA358" s="132"/>
      <c r="BJ358" s="132"/>
      <c r="BT358" s="132"/>
      <c r="CD358" s="132"/>
      <c r="CN358" s="132"/>
      <c r="CX358" s="132"/>
      <c r="DH358" s="132"/>
      <c r="DR358" s="132"/>
      <c r="EB358" s="132"/>
      <c r="EL358" s="132"/>
      <c r="EV358" s="132"/>
      <c r="FF358" s="132"/>
      <c r="FP358" s="132"/>
      <c r="FZ358" s="132"/>
      <c r="GJ358" s="132"/>
      <c r="GT358" s="132"/>
      <c r="HD358" s="132"/>
      <c r="HN358" s="132"/>
      <c r="HX358" s="132"/>
      <c r="IH358" s="132"/>
    </row>
    <row xmlns:x14ac="http://schemas.microsoft.com/office/spreadsheetml/2009/9/ac" r="359" s="3" customFormat="true" x14ac:dyDescent="0.25">
      <c r="A359" s="401"/>
      <c r="B359" s="132"/>
      <c r="L359" s="132"/>
      <c r="V359" s="132"/>
      <c r="AF359" s="132"/>
      <c r="AP359" s="132"/>
      <c r="AZ359" s="132"/>
      <c r="BA359" s="132"/>
      <c r="BJ359" s="132"/>
      <c r="BT359" s="132"/>
      <c r="CD359" s="132"/>
      <c r="CN359" s="132"/>
      <c r="CX359" s="132"/>
      <c r="DH359" s="132"/>
      <c r="DR359" s="132"/>
      <c r="EB359" s="132"/>
      <c r="EL359" s="132"/>
      <c r="EV359" s="132"/>
      <c r="FF359" s="132"/>
      <c r="FP359" s="132"/>
      <c r="FZ359" s="132"/>
      <c r="GJ359" s="132"/>
      <c r="GT359" s="132"/>
      <c r="HD359" s="132"/>
      <c r="HN359" s="132"/>
      <c r="HX359" s="132"/>
      <c r="IH359" s="132"/>
    </row>
    <row xmlns:x14ac="http://schemas.microsoft.com/office/spreadsheetml/2009/9/ac" r="360" s="3" customFormat="true" x14ac:dyDescent="0.25">
      <c r="A360" s="401"/>
      <c r="B360" s="132"/>
      <c r="L360" s="132"/>
      <c r="V360" s="132"/>
      <c r="AF360" s="132"/>
      <c r="AP360" s="132"/>
      <c r="AZ360" s="132"/>
      <c r="BA360" s="132"/>
      <c r="BJ360" s="132"/>
      <c r="BT360" s="132"/>
      <c r="CD360" s="132"/>
      <c r="CN360" s="132"/>
      <c r="CX360" s="132"/>
      <c r="DH360" s="132"/>
      <c r="DR360" s="132"/>
      <c r="EB360" s="132"/>
      <c r="EL360" s="132"/>
      <c r="EV360" s="132"/>
      <c r="FF360" s="132"/>
      <c r="FP360" s="132"/>
      <c r="FZ360" s="132"/>
      <c r="GJ360" s="132"/>
      <c r="GT360" s="132"/>
      <c r="HD360" s="132"/>
      <c r="HN360" s="132"/>
      <c r="HX360" s="132"/>
      <c r="IH360" s="132"/>
    </row>
    <row xmlns:x14ac="http://schemas.microsoft.com/office/spreadsheetml/2009/9/ac" r="361" s="3" customFormat="true" x14ac:dyDescent="0.25">
      <c r="A361" s="401"/>
      <c r="B361" s="132"/>
      <c r="L361" s="132"/>
      <c r="V361" s="132"/>
      <c r="AF361" s="132"/>
      <c r="AP361" s="132"/>
      <c r="AZ361" s="132"/>
      <c r="BA361" s="132"/>
      <c r="BJ361" s="132"/>
      <c r="BT361" s="132"/>
      <c r="CD361" s="132"/>
      <c r="CN361" s="132"/>
      <c r="CX361" s="132"/>
      <c r="DH361" s="132"/>
      <c r="DR361" s="132"/>
      <c r="EB361" s="132"/>
      <c r="EL361" s="132"/>
      <c r="EV361" s="132"/>
      <c r="FF361" s="132"/>
      <c r="FP361" s="132"/>
      <c r="FZ361" s="132"/>
      <c r="GJ361" s="132"/>
      <c r="GT361" s="132"/>
      <c r="HD361" s="132"/>
      <c r="HN361" s="132"/>
      <c r="HX361" s="132"/>
      <c r="IH361" s="132"/>
    </row>
    <row xmlns:x14ac="http://schemas.microsoft.com/office/spreadsheetml/2009/9/ac" r="362" s="3" customFormat="true" x14ac:dyDescent="0.25">
      <c r="A362" s="401"/>
      <c r="B362" s="132"/>
      <c r="L362" s="132"/>
      <c r="V362" s="132"/>
      <c r="AF362" s="132"/>
      <c r="AP362" s="132"/>
      <c r="AZ362" s="132"/>
      <c r="BA362" s="132"/>
      <c r="BJ362" s="132"/>
      <c r="BT362" s="132"/>
      <c r="CD362" s="132"/>
      <c r="CN362" s="132"/>
      <c r="CX362" s="132"/>
      <c r="DH362" s="132"/>
      <c r="DR362" s="132"/>
      <c r="EB362" s="132"/>
      <c r="EL362" s="132"/>
      <c r="EV362" s="132"/>
      <c r="FF362" s="132"/>
      <c r="FP362" s="132"/>
      <c r="FZ362" s="132"/>
      <c r="GJ362" s="132"/>
      <c r="GT362" s="132"/>
      <c r="HD362" s="132"/>
      <c r="HN362" s="132"/>
      <c r="HX362" s="132"/>
      <c r="IH362" s="132"/>
    </row>
    <row xmlns:x14ac="http://schemas.microsoft.com/office/spreadsheetml/2009/9/ac" r="363" s="3" customFormat="true" x14ac:dyDescent="0.25">
      <c r="A363" s="401"/>
      <c r="B363" s="132"/>
      <c r="L363" s="132"/>
      <c r="V363" s="132"/>
      <c r="AF363" s="132"/>
      <c r="AP363" s="132"/>
      <c r="AZ363" s="132"/>
      <c r="BA363" s="132"/>
      <c r="BJ363" s="132"/>
      <c r="BT363" s="132"/>
      <c r="CD363" s="132"/>
      <c r="CN363" s="132"/>
      <c r="CX363" s="132"/>
      <c r="DH363" s="132"/>
      <c r="DR363" s="132"/>
      <c r="EB363" s="132"/>
      <c r="EL363" s="132"/>
      <c r="EV363" s="132"/>
      <c r="FF363" s="132"/>
      <c r="FP363" s="132"/>
      <c r="FZ363" s="132"/>
      <c r="GJ363" s="132"/>
      <c r="GT363" s="132"/>
      <c r="HD363" s="132"/>
      <c r="HN363" s="132"/>
      <c r="HX363" s="132"/>
      <c r="IH363" s="132"/>
    </row>
    <row xmlns:x14ac="http://schemas.microsoft.com/office/spreadsheetml/2009/9/ac" r="364" s="3" customFormat="true" x14ac:dyDescent="0.25">
      <c r="A364" s="401"/>
      <c r="B364" s="132"/>
      <c r="L364" s="132"/>
      <c r="V364" s="132"/>
      <c r="AF364" s="132"/>
      <c r="AP364" s="132"/>
      <c r="AZ364" s="132"/>
      <c r="BA364" s="132"/>
      <c r="BJ364" s="132"/>
      <c r="BT364" s="132"/>
      <c r="CD364" s="132"/>
      <c r="CN364" s="132"/>
      <c r="CX364" s="132"/>
      <c r="DH364" s="132"/>
      <c r="DR364" s="132"/>
      <c r="EB364" s="132"/>
      <c r="EL364" s="132"/>
      <c r="EV364" s="132"/>
      <c r="FF364" s="132"/>
      <c r="FP364" s="132"/>
      <c r="FZ364" s="132"/>
      <c r="GJ364" s="132"/>
      <c r="GT364" s="132"/>
      <c r="HD364" s="132"/>
      <c r="HN364" s="132"/>
      <c r="HX364" s="132"/>
      <c r="IH364" s="132"/>
    </row>
    <row xmlns:x14ac="http://schemas.microsoft.com/office/spreadsheetml/2009/9/ac" r="365" s="3" customFormat="true" x14ac:dyDescent="0.25">
      <c r="A365" s="401"/>
      <c r="B365" s="132"/>
      <c r="L365" s="132"/>
      <c r="V365" s="132"/>
      <c r="AF365" s="132"/>
      <c r="AP365" s="132"/>
      <c r="AZ365" s="132"/>
      <c r="BA365" s="132"/>
      <c r="BJ365" s="132"/>
      <c r="BT365" s="132"/>
      <c r="CD365" s="132"/>
      <c r="CN365" s="132"/>
      <c r="CX365" s="132"/>
      <c r="DH365" s="132"/>
      <c r="DR365" s="132"/>
      <c r="EB365" s="132"/>
      <c r="EL365" s="132"/>
      <c r="EV365" s="132"/>
      <c r="FF365" s="132"/>
      <c r="FP365" s="132"/>
      <c r="FZ365" s="132"/>
      <c r="GJ365" s="132"/>
      <c r="GT365" s="132"/>
      <c r="HD365" s="132"/>
      <c r="HN365" s="132"/>
      <c r="HX365" s="132"/>
      <c r="IH365" s="132"/>
    </row>
    <row xmlns:x14ac="http://schemas.microsoft.com/office/spreadsheetml/2009/9/ac" r="366" s="3" customFormat="true" x14ac:dyDescent="0.25">
      <c r="A366" s="401"/>
      <c r="B366" s="132"/>
      <c r="L366" s="132"/>
      <c r="V366" s="132"/>
      <c r="AF366" s="132"/>
      <c r="AP366" s="132"/>
      <c r="AZ366" s="132"/>
      <c r="BA366" s="132"/>
      <c r="BJ366" s="132"/>
      <c r="BT366" s="132"/>
      <c r="CD366" s="132"/>
      <c r="CN366" s="132"/>
      <c r="CX366" s="132"/>
      <c r="DH366" s="132"/>
      <c r="DR366" s="132"/>
      <c r="EB366" s="132"/>
      <c r="EL366" s="132"/>
      <c r="EV366" s="132"/>
      <c r="FF366" s="132"/>
      <c r="FP366" s="132"/>
      <c r="FZ366" s="132"/>
      <c r="GJ366" s="132"/>
      <c r="GT366" s="132"/>
      <c r="HD366" s="132"/>
      <c r="HN366" s="132"/>
      <c r="HX366" s="132"/>
      <c r="IH366" s="132"/>
    </row>
    <row xmlns:x14ac="http://schemas.microsoft.com/office/spreadsheetml/2009/9/ac" r="367" s="3" customFormat="true" x14ac:dyDescent="0.25">
      <c r="A367" s="401"/>
      <c r="B367" s="132"/>
      <c r="L367" s="132"/>
      <c r="V367" s="132"/>
      <c r="AF367" s="132"/>
      <c r="AP367" s="132"/>
      <c r="AZ367" s="132"/>
      <c r="BA367" s="132"/>
      <c r="BJ367" s="132"/>
      <c r="BT367" s="132"/>
      <c r="CD367" s="132"/>
      <c r="CN367" s="132"/>
      <c r="CX367" s="132"/>
      <c r="DH367" s="132"/>
      <c r="DR367" s="132"/>
      <c r="EB367" s="132"/>
      <c r="EL367" s="132"/>
      <c r="EV367" s="132"/>
      <c r="FF367" s="132"/>
      <c r="FP367" s="132"/>
      <c r="FZ367" s="132"/>
      <c r="GJ367" s="132"/>
      <c r="GT367" s="132"/>
      <c r="HD367" s="132"/>
      <c r="HN367" s="132"/>
      <c r="HX367" s="132"/>
      <c r="IH367" s="132"/>
    </row>
    <row xmlns:x14ac="http://schemas.microsoft.com/office/spreadsheetml/2009/9/ac" r="368" s="3" customFormat="true" x14ac:dyDescent="0.25">
      <c r="A368" s="401"/>
      <c r="B368" s="132"/>
      <c r="L368" s="132"/>
      <c r="V368" s="132"/>
      <c r="AF368" s="132"/>
      <c r="AP368" s="132"/>
      <c r="AZ368" s="132"/>
      <c r="BA368" s="132"/>
      <c r="BJ368" s="132"/>
      <c r="BT368" s="132"/>
      <c r="CD368" s="132"/>
      <c r="CN368" s="132"/>
      <c r="CX368" s="132"/>
      <c r="DH368" s="132"/>
      <c r="DR368" s="132"/>
      <c r="EB368" s="132"/>
      <c r="EL368" s="132"/>
      <c r="EV368" s="132"/>
      <c r="FF368" s="132"/>
      <c r="FP368" s="132"/>
      <c r="FZ368" s="132"/>
      <c r="GJ368" s="132"/>
      <c r="GT368" s="132"/>
      <c r="HD368" s="132"/>
      <c r="HN368" s="132"/>
      <c r="HX368" s="132"/>
      <c r="IH368" s="132"/>
    </row>
    <row xmlns:x14ac="http://schemas.microsoft.com/office/spreadsheetml/2009/9/ac" r="369" s="3" customFormat="true" x14ac:dyDescent="0.25">
      <c r="A369" s="401"/>
      <c r="B369" s="132"/>
      <c r="L369" s="132"/>
      <c r="V369" s="132"/>
      <c r="AF369" s="132"/>
      <c r="AP369" s="132"/>
      <c r="AZ369" s="132"/>
      <c r="BA369" s="132"/>
      <c r="BJ369" s="132"/>
      <c r="BT369" s="132"/>
      <c r="CD369" s="132"/>
      <c r="CN369" s="132"/>
      <c r="CX369" s="132"/>
      <c r="DH369" s="132"/>
      <c r="DR369" s="132"/>
      <c r="EB369" s="132"/>
      <c r="EL369" s="132"/>
      <c r="EV369" s="132"/>
      <c r="FF369" s="132"/>
      <c r="FP369" s="132"/>
      <c r="FZ369" s="132"/>
      <c r="GJ369" s="132"/>
      <c r="GT369" s="132"/>
      <c r="HD369" s="132"/>
      <c r="HN369" s="132"/>
      <c r="HX369" s="132"/>
      <c r="IH369" s="132"/>
    </row>
    <row xmlns:x14ac="http://schemas.microsoft.com/office/spreadsheetml/2009/9/ac" r="370" s="3" customFormat="true" x14ac:dyDescent="0.25">
      <c r="A370" s="401"/>
      <c r="B370" s="132"/>
      <c r="L370" s="132"/>
      <c r="V370" s="132"/>
      <c r="AF370" s="132"/>
      <c r="AP370" s="132"/>
      <c r="AZ370" s="132"/>
      <c r="BA370" s="132"/>
      <c r="BJ370" s="132"/>
      <c r="BT370" s="132"/>
      <c r="CD370" s="132"/>
      <c r="CN370" s="132"/>
      <c r="CX370" s="132"/>
      <c r="DH370" s="132"/>
      <c r="DR370" s="132"/>
      <c r="EB370" s="132"/>
      <c r="EL370" s="132"/>
      <c r="EV370" s="132"/>
      <c r="FF370" s="132"/>
      <c r="FP370" s="132"/>
      <c r="FZ370" s="132"/>
      <c r="GJ370" s="132"/>
      <c r="GT370" s="132"/>
      <c r="HD370" s="132"/>
      <c r="HN370" s="132"/>
      <c r="HX370" s="132"/>
      <c r="IH370" s="132"/>
    </row>
    <row xmlns:x14ac="http://schemas.microsoft.com/office/spreadsheetml/2009/9/ac" r="371" s="3" customFormat="true" x14ac:dyDescent="0.25">
      <c r="A371" s="401"/>
      <c r="B371" s="132"/>
      <c r="L371" s="132"/>
      <c r="V371" s="132"/>
      <c r="AF371" s="132"/>
      <c r="AP371" s="132"/>
      <c r="AZ371" s="132"/>
      <c r="BA371" s="132"/>
      <c r="BJ371" s="132"/>
      <c r="BT371" s="132"/>
      <c r="CD371" s="132"/>
      <c r="CN371" s="132"/>
      <c r="CX371" s="132"/>
      <c r="DH371" s="132"/>
      <c r="DR371" s="132"/>
      <c r="EB371" s="132"/>
      <c r="EL371" s="132"/>
      <c r="EV371" s="132"/>
      <c r="FF371" s="132"/>
      <c r="FP371" s="132"/>
      <c r="FZ371" s="132"/>
      <c r="GJ371" s="132"/>
      <c r="GT371" s="132"/>
      <c r="HD371" s="132"/>
      <c r="HN371" s="132"/>
      <c r="HX371" s="132"/>
      <c r="IH371" s="132"/>
    </row>
    <row xmlns:x14ac="http://schemas.microsoft.com/office/spreadsheetml/2009/9/ac" r="372" s="3" customFormat="true" x14ac:dyDescent="0.25">
      <c r="A372" s="401"/>
      <c r="B372" s="132"/>
      <c r="L372" s="132"/>
      <c r="V372" s="132"/>
      <c r="AF372" s="132"/>
      <c r="AP372" s="132"/>
      <c r="AZ372" s="132"/>
      <c r="BA372" s="132"/>
      <c r="BJ372" s="132"/>
      <c r="BT372" s="132"/>
      <c r="CD372" s="132"/>
      <c r="CN372" s="132"/>
      <c r="CX372" s="132"/>
      <c r="DH372" s="132"/>
      <c r="DR372" s="132"/>
      <c r="EB372" s="132"/>
      <c r="EL372" s="132"/>
      <c r="EV372" s="132"/>
      <c r="FF372" s="132"/>
      <c r="FP372" s="132"/>
      <c r="FZ372" s="132"/>
      <c r="GJ372" s="132"/>
      <c r="GT372" s="132"/>
      <c r="HD372" s="132"/>
      <c r="HN372" s="132"/>
      <c r="HX372" s="132"/>
      <c r="IH372" s="132"/>
    </row>
    <row xmlns:x14ac="http://schemas.microsoft.com/office/spreadsheetml/2009/9/ac" r="373" s="3" customFormat="true" x14ac:dyDescent="0.25">
      <c r="A373" s="401"/>
      <c r="B373" s="132"/>
      <c r="L373" s="132"/>
      <c r="V373" s="132"/>
      <c r="AF373" s="132"/>
      <c r="AP373" s="132"/>
      <c r="AZ373" s="132"/>
      <c r="BA373" s="132"/>
      <c r="BJ373" s="132"/>
      <c r="BT373" s="132"/>
      <c r="CD373" s="132"/>
      <c r="CN373" s="132"/>
      <c r="CX373" s="132"/>
      <c r="DH373" s="132"/>
      <c r="DR373" s="132"/>
      <c r="EB373" s="132"/>
      <c r="EL373" s="132"/>
      <c r="EV373" s="132"/>
      <c r="FF373" s="132"/>
      <c r="FP373" s="132"/>
      <c r="FZ373" s="132"/>
      <c r="GJ373" s="132"/>
      <c r="GT373" s="132"/>
      <c r="HD373" s="132"/>
      <c r="HN373" s="132"/>
      <c r="HX373" s="132"/>
      <c r="IH373" s="132"/>
    </row>
    <row xmlns:x14ac="http://schemas.microsoft.com/office/spreadsheetml/2009/9/ac" r="374" s="3" customFormat="true" x14ac:dyDescent="0.25">
      <c r="A374" s="401"/>
      <c r="B374" s="132"/>
      <c r="L374" s="132"/>
      <c r="V374" s="132"/>
      <c r="AF374" s="132"/>
      <c r="AP374" s="132"/>
      <c r="AZ374" s="132"/>
      <c r="BA374" s="132"/>
      <c r="BJ374" s="132"/>
      <c r="BT374" s="132"/>
      <c r="CD374" s="132"/>
      <c r="CN374" s="132"/>
      <c r="CX374" s="132"/>
      <c r="DH374" s="132"/>
      <c r="DR374" s="132"/>
      <c r="EB374" s="132"/>
      <c r="EL374" s="132"/>
      <c r="EV374" s="132"/>
      <c r="FF374" s="132"/>
      <c r="FP374" s="132"/>
      <c r="FZ374" s="132"/>
      <c r="GJ374" s="132"/>
      <c r="GT374" s="132"/>
      <c r="HD374" s="132"/>
      <c r="HN374" s="132"/>
      <c r="HX374" s="132"/>
      <c r="IH374" s="132"/>
    </row>
    <row xmlns:x14ac="http://schemas.microsoft.com/office/spreadsheetml/2009/9/ac" r="375" s="3" customFormat="true" x14ac:dyDescent="0.25">
      <c r="A375" s="401"/>
      <c r="B375" s="132"/>
      <c r="L375" s="132"/>
      <c r="V375" s="132"/>
      <c r="AF375" s="132"/>
      <c r="AP375" s="132"/>
      <c r="AZ375" s="132"/>
      <c r="BA375" s="132"/>
      <c r="BJ375" s="132"/>
      <c r="BT375" s="132"/>
      <c r="CD375" s="132"/>
      <c r="CN375" s="132"/>
      <c r="CX375" s="132"/>
      <c r="DH375" s="132"/>
      <c r="DR375" s="132"/>
      <c r="EB375" s="132"/>
      <c r="EL375" s="132"/>
      <c r="EV375" s="132"/>
      <c r="FF375" s="132"/>
      <c r="FP375" s="132"/>
      <c r="FZ375" s="132"/>
      <c r="GJ375" s="132"/>
      <c r="GT375" s="132"/>
      <c r="HD375" s="132"/>
      <c r="HN375" s="132"/>
      <c r="HX375" s="132"/>
      <c r="IH375" s="132"/>
    </row>
    <row xmlns:x14ac="http://schemas.microsoft.com/office/spreadsheetml/2009/9/ac" r="376" s="3" customFormat="true" x14ac:dyDescent="0.25">
      <c r="A376" s="401"/>
      <c r="B376" s="132"/>
      <c r="L376" s="132"/>
      <c r="V376" s="132"/>
      <c r="AF376" s="132"/>
      <c r="AP376" s="132"/>
      <c r="AZ376" s="132"/>
      <c r="BA376" s="132"/>
      <c r="BJ376" s="132"/>
      <c r="BT376" s="132"/>
      <c r="CD376" s="132"/>
      <c r="CN376" s="132"/>
      <c r="CX376" s="132"/>
      <c r="DH376" s="132"/>
      <c r="DR376" s="132"/>
      <c r="EB376" s="132"/>
      <c r="EL376" s="132"/>
      <c r="EV376" s="132"/>
      <c r="FF376" s="132"/>
      <c r="FP376" s="132"/>
      <c r="FZ376" s="132"/>
      <c r="GJ376" s="132"/>
      <c r="GT376" s="132"/>
      <c r="HD376" s="132"/>
      <c r="HN376" s="132"/>
      <c r="HX376" s="132"/>
      <c r="IH376" s="132"/>
    </row>
    <row xmlns:x14ac="http://schemas.microsoft.com/office/spreadsheetml/2009/9/ac" r="377" s="3" customFormat="true" x14ac:dyDescent="0.25">
      <c r="A377" s="401"/>
      <c r="B377" s="132"/>
      <c r="L377" s="132"/>
      <c r="V377" s="132"/>
      <c r="AF377" s="132"/>
      <c r="AP377" s="132"/>
      <c r="AZ377" s="132"/>
      <c r="BA377" s="132"/>
      <c r="BJ377" s="132"/>
      <c r="BT377" s="132"/>
      <c r="CD377" s="132"/>
      <c r="CN377" s="132"/>
      <c r="CX377" s="132"/>
      <c r="DH377" s="132"/>
      <c r="DR377" s="132"/>
      <c r="EB377" s="132"/>
      <c r="EL377" s="132"/>
      <c r="EV377" s="132"/>
      <c r="FF377" s="132"/>
      <c r="FP377" s="132"/>
      <c r="FZ377" s="132"/>
      <c r="GJ377" s="132"/>
      <c r="GT377" s="132"/>
      <c r="HD377" s="132"/>
      <c r="HN377" s="132"/>
      <c r="HX377" s="132"/>
      <c r="IH377" s="132"/>
    </row>
    <row xmlns:x14ac="http://schemas.microsoft.com/office/spreadsheetml/2009/9/ac" r="378" s="3" customFormat="true" x14ac:dyDescent="0.25">
      <c r="A378" s="401"/>
      <c r="B378" s="132"/>
      <c r="L378" s="132"/>
      <c r="V378" s="132"/>
      <c r="AF378" s="132"/>
      <c r="AP378" s="132"/>
      <c r="AZ378" s="132"/>
      <c r="BA378" s="132"/>
      <c r="BJ378" s="132"/>
      <c r="BT378" s="132"/>
      <c r="CD378" s="132"/>
      <c r="CN378" s="132"/>
      <c r="CX378" s="132"/>
      <c r="DH378" s="132"/>
      <c r="DR378" s="132"/>
      <c r="EB378" s="132"/>
      <c r="EL378" s="132"/>
      <c r="EV378" s="132"/>
      <c r="FF378" s="132"/>
      <c r="FP378" s="132"/>
      <c r="FZ378" s="132"/>
      <c r="GJ378" s="132"/>
      <c r="GT378" s="132"/>
      <c r="HD378" s="132"/>
      <c r="HN378" s="132"/>
      <c r="HX378" s="132"/>
      <c r="IH378" s="132"/>
    </row>
    <row xmlns:x14ac="http://schemas.microsoft.com/office/spreadsheetml/2009/9/ac" r="379" s="3" customFormat="true" x14ac:dyDescent="0.25">
      <c r="A379" s="401"/>
      <c r="B379" s="132"/>
      <c r="L379" s="132"/>
      <c r="V379" s="132"/>
      <c r="AF379" s="132"/>
      <c r="AP379" s="132"/>
      <c r="AZ379" s="132"/>
      <c r="BA379" s="132"/>
      <c r="BJ379" s="132"/>
      <c r="BT379" s="132"/>
      <c r="CD379" s="132"/>
      <c r="CN379" s="132"/>
      <c r="CX379" s="132"/>
      <c r="DH379" s="132"/>
      <c r="DR379" s="132"/>
      <c r="EB379" s="132"/>
      <c r="EL379" s="132"/>
      <c r="EV379" s="132"/>
      <c r="FF379" s="132"/>
      <c r="FP379" s="132"/>
      <c r="FZ379" s="132"/>
      <c r="GJ379" s="132"/>
      <c r="GT379" s="132"/>
      <c r="HD379" s="132"/>
      <c r="HN379" s="132"/>
      <c r="HX379" s="132"/>
      <c r="IH379" s="132"/>
    </row>
    <row xmlns:x14ac="http://schemas.microsoft.com/office/spreadsheetml/2009/9/ac" r="380" s="3" customFormat="true" x14ac:dyDescent="0.25">
      <c r="A380" s="401"/>
      <c r="B380" s="132"/>
      <c r="L380" s="132"/>
      <c r="V380" s="132"/>
      <c r="AF380" s="132"/>
      <c r="AP380" s="132"/>
      <c r="AZ380" s="132"/>
      <c r="BA380" s="132"/>
      <c r="BJ380" s="132"/>
      <c r="BT380" s="132"/>
      <c r="CD380" s="132"/>
      <c r="CN380" s="132"/>
      <c r="CX380" s="132"/>
      <c r="DH380" s="132"/>
      <c r="DR380" s="132"/>
      <c r="EB380" s="132"/>
      <c r="EL380" s="132"/>
      <c r="EV380" s="132"/>
      <c r="FF380" s="132"/>
      <c r="FP380" s="132"/>
      <c r="FZ380" s="132"/>
      <c r="GJ380" s="132"/>
      <c r="GT380" s="132"/>
      <c r="HD380" s="132"/>
      <c r="HN380" s="132"/>
      <c r="HX380" s="132"/>
      <c r="IH380" s="132"/>
    </row>
    <row xmlns:x14ac="http://schemas.microsoft.com/office/spreadsheetml/2009/9/ac" r="381" s="3" customFormat="true" x14ac:dyDescent="0.25">
      <c r="A381" s="401"/>
      <c r="B381" s="132"/>
      <c r="L381" s="132"/>
      <c r="V381" s="132"/>
      <c r="AF381" s="132"/>
      <c r="AP381" s="132"/>
      <c r="AZ381" s="132"/>
      <c r="BA381" s="132"/>
      <c r="BJ381" s="132"/>
      <c r="BT381" s="132"/>
      <c r="CD381" s="132"/>
      <c r="CN381" s="132"/>
      <c r="CX381" s="132"/>
      <c r="DH381" s="132"/>
      <c r="DR381" s="132"/>
      <c r="EB381" s="132"/>
      <c r="EL381" s="132"/>
      <c r="EV381" s="132"/>
      <c r="FF381" s="132"/>
      <c r="FP381" s="132"/>
      <c r="FZ381" s="132"/>
      <c r="GJ381" s="132"/>
      <c r="GT381" s="132"/>
      <c r="HD381" s="132"/>
      <c r="HN381" s="132"/>
      <c r="HX381" s="132"/>
      <c r="IH381" s="132"/>
    </row>
    <row xmlns:x14ac="http://schemas.microsoft.com/office/spreadsheetml/2009/9/ac" r="382" s="3" customFormat="true" x14ac:dyDescent="0.25">
      <c r="A382" s="401"/>
      <c r="B382" s="132"/>
      <c r="L382" s="132"/>
      <c r="V382" s="132"/>
      <c r="AF382" s="132"/>
      <c r="AP382" s="132"/>
      <c r="AZ382" s="132"/>
      <c r="BA382" s="132"/>
      <c r="BJ382" s="132"/>
      <c r="BT382" s="132"/>
      <c r="CD382" s="132"/>
      <c r="CN382" s="132"/>
      <c r="CX382" s="132"/>
      <c r="DH382" s="132"/>
      <c r="DR382" s="132"/>
      <c r="EB382" s="132"/>
      <c r="EL382" s="132"/>
      <c r="EV382" s="132"/>
      <c r="FF382" s="132"/>
      <c r="FP382" s="132"/>
      <c r="FZ382" s="132"/>
      <c r="GJ382" s="132"/>
      <c r="GT382" s="132"/>
      <c r="HD382" s="132"/>
      <c r="HN382" s="132"/>
      <c r="HX382" s="132"/>
      <c r="IH382" s="132"/>
    </row>
    <row xmlns:x14ac="http://schemas.microsoft.com/office/spreadsheetml/2009/9/ac" r="383" s="3" customFormat="true" x14ac:dyDescent="0.25">
      <c r="A383" s="401"/>
      <c r="B383" s="132"/>
      <c r="L383" s="132"/>
      <c r="V383" s="132"/>
      <c r="AF383" s="132"/>
      <c r="AP383" s="132"/>
      <c r="AZ383" s="132"/>
      <c r="BA383" s="132"/>
      <c r="BJ383" s="132"/>
      <c r="BT383" s="132"/>
      <c r="CD383" s="132"/>
      <c r="CN383" s="132"/>
      <c r="CX383" s="132"/>
      <c r="DH383" s="132"/>
      <c r="DR383" s="132"/>
      <c r="EB383" s="132"/>
      <c r="EL383" s="132"/>
      <c r="EV383" s="132"/>
      <c r="FF383" s="132"/>
      <c r="FP383" s="132"/>
      <c r="FZ383" s="132"/>
      <c r="GJ383" s="132"/>
      <c r="GT383" s="132"/>
      <c r="HD383" s="132"/>
      <c r="HN383" s="132"/>
      <c r="HX383" s="132"/>
      <c r="IH383" s="132"/>
    </row>
    <row xmlns:x14ac="http://schemas.microsoft.com/office/spreadsheetml/2009/9/ac" r="384" s="3" customFormat="true" x14ac:dyDescent="0.25">
      <c r="A384" s="401"/>
      <c r="B384" s="132"/>
      <c r="L384" s="132"/>
      <c r="V384" s="132"/>
      <c r="AF384" s="132"/>
      <c r="AP384" s="132"/>
      <c r="AZ384" s="132"/>
      <c r="BA384" s="132"/>
      <c r="BJ384" s="132"/>
      <c r="BT384" s="132"/>
      <c r="CD384" s="132"/>
      <c r="CN384" s="132"/>
      <c r="CX384" s="132"/>
      <c r="DH384" s="132"/>
      <c r="DR384" s="132"/>
      <c r="EB384" s="132"/>
      <c r="EL384" s="132"/>
      <c r="EV384" s="132"/>
      <c r="FF384" s="132"/>
      <c r="FP384" s="132"/>
      <c r="FZ384" s="132"/>
      <c r="GJ384" s="132"/>
      <c r="GT384" s="132"/>
      <c r="HD384" s="132"/>
      <c r="HN384" s="132"/>
      <c r="HX384" s="132"/>
      <c r="IH384" s="132"/>
    </row>
    <row xmlns:x14ac="http://schemas.microsoft.com/office/spreadsheetml/2009/9/ac" r="385" s="3" customFormat="true" x14ac:dyDescent="0.25">
      <c r="A385" s="401"/>
      <c r="B385" s="132"/>
      <c r="L385" s="132"/>
      <c r="V385" s="132"/>
      <c r="AF385" s="132"/>
      <c r="AP385" s="132"/>
      <c r="AZ385" s="132"/>
      <c r="BA385" s="132"/>
      <c r="BJ385" s="132"/>
      <c r="BT385" s="132"/>
      <c r="CD385" s="132"/>
      <c r="CN385" s="132"/>
      <c r="CX385" s="132"/>
      <c r="DH385" s="132"/>
      <c r="DR385" s="132"/>
      <c r="EB385" s="132"/>
      <c r="EL385" s="132"/>
      <c r="EV385" s="132"/>
      <c r="FF385" s="132"/>
      <c r="FP385" s="132"/>
      <c r="FZ385" s="132"/>
      <c r="GJ385" s="132"/>
      <c r="GT385" s="132"/>
      <c r="HD385" s="132"/>
      <c r="HN385" s="132"/>
      <c r="HX385" s="132"/>
      <c r="IH385" s="132"/>
    </row>
    <row xmlns:x14ac="http://schemas.microsoft.com/office/spreadsheetml/2009/9/ac" r="386" s="3" customFormat="true" x14ac:dyDescent="0.25">
      <c r="A386" s="401"/>
      <c r="B386" s="132"/>
      <c r="L386" s="132"/>
      <c r="V386" s="132"/>
      <c r="AF386" s="132"/>
      <c r="AP386" s="132"/>
      <c r="AZ386" s="132"/>
      <c r="BA386" s="132"/>
      <c r="BJ386" s="132"/>
      <c r="BT386" s="132"/>
      <c r="CD386" s="132"/>
      <c r="CN386" s="132"/>
      <c r="CX386" s="132"/>
      <c r="DH386" s="132"/>
      <c r="DR386" s="132"/>
      <c r="EB386" s="132"/>
      <c r="EL386" s="132"/>
      <c r="EV386" s="132"/>
      <c r="FF386" s="132"/>
      <c r="FP386" s="132"/>
      <c r="FZ386" s="132"/>
      <c r="GJ386" s="132"/>
      <c r="GT386" s="132"/>
      <c r="HD386" s="132"/>
      <c r="HN386" s="132"/>
      <c r="HX386" s="132"/>
      <c r="IH386" s="132"/>
    </row>
    <row xmlns:x14ac="http://schemas.microsoft.com/office/spreadsheetml/2009/9/ac" r="387" s="3" customFormat="true" x14ac:dyDescent="0.25">
      <c r="A387" s="401"/>
      <c r="B387" s="132"/>
      <c r="L387" s="132"/>
      <c r="V387" s="132"/>
      <c r="AF387" s="132"/>
      <c r="AP387" s="132"/>
      <c r="AZ387" s="132"/>
      <c r="BA387" s="132"/>
      <c r="BJ387" s="132"/>
      <c r="BT387" s="132"/>
      <c r="CD387" s="132"/>
      <c r="CN387" s="132"/>
      <c r="CX387" s="132"/>
      <c r="DH387" s="132"/>
      <c r="DR387" s="132"/>
      <c r="EB387" s="132"/>
      <c r="EL387" s="132"/>
      <c r="EV387" s="132"/>
      <c r="FF387" s="132"/>
      <c r="FP387" s="132"/>
      <c r="FZ387" s="132"/>
      <c r="GJ387" s="132"/>
      <c r="GT387" s="132"/>
      <c r="HD387" s="132"/>
      <c r="HN387" s="132"/>
      <c r="HX387" s="132"/>
      <c r="IH387" s="132"/>
    </row>
    <row xmlns:x14ac="http://schemas.microsoft.com/office/spreadsheetml/2009/9/ac" r="388" s="3" customFormat="true" x14ac:dyDescent="0.25">
      <c r="A388" s="401"/>
      <c r="B388" s="132"/>
      <c r="L388" s="132"/>
      <c r="V388" s="132"/>
      <c r="AF388" s="132"/>
      <c r="AP388" s="132"/>
      <c r="AZ388" s="132"/>
      <c r="BA388" s="132"/>
      <c r="BJ388" s="132"/>
      <c r="BT388" s="132"/>
      <c r="CD388" s="132"/>
      <c r="CN388" s="132"/>
      <c r="CX388" s="132"/>
      <c r="DH388" s="132"/>
      <c r="DR388" s="132"/>
      <c r="EB388" s="132"/>
      <c r="EL388" s="132"/>
      <c r="EV388" s="132"/>
      <c r="FF388" s="132"/>
      <c r="FP388" s="132"/>
      <c r="FZ388" s="132"/>
      <c r="GJ388" s="132"/>
      <c r="GT388" s="132"/>
      <c r="HD388" s="132"/>
      <c r="HN388" s="132"/>
      <c r="HX388" s="132"/>
      <c r="IH388" s="132"/>
    </row>
    <row xmlns:x14ac="http://schemas.microsoft.com/office/spreadsheetml/2009/9/ac" r="389" s="3" customFormat="true" x14ac:dyDescent="0.25">
      <c r="A389" s="401"/>
      <c r="B389" s="132"/>
      <c r="L389" s="132"/>
      <c r="V389" s="132"/>
      <c r="AF389" s="132"/>
      <c r="AP389" s="132"/>
      <c r="AZ389" s="132"/>
      <c r="BA389" s="132"/>
      <c r="BJ389" s="132"/>
      <c r="BT389" s="132"/>
      <c r="CD389" s="132"/>
      <c r="CN389" s="132"/>
      <c r="CX389" s="132"/>
      <c r="DH389" s="132"/>
      <c r="DR389" s="132"/>
      <c r="EB389" s="132"/>
      <c r="EL389" s="132"/>
      <c r="EV389" s="132"/>
      <c r="FF389" s="132"/>
      <c r="FP389" s="132"/>
      <c r="FZ389" s="132"/>
      <c r="GJ389" s="132"/>
      <c r="GT389" s="132"/>
      <c r="HD389" s="132"/>
      <c r="HN389" s="132"/>
      <c r="HX389" s="132"/>
      <c r="IH389" s="132"/>
    </row>
    <row xmlns:x14ac="http://schemas.microsoft.com/office/spreadsheetml/2009/9/ac" r="390" s="3" customFormat="true" x14ac:dyDescent="0.25">
      <c r="A390" s="401"/>
      <c r="B390" s="132"/>
      <c r="L390" s="132"/>
      <c r="V390" s="132"/>
      <c r="AF390" s="132"/>
      <c r="AP390" s="132"/>
      <c r="AZ390" s="132"/>
      <c r="BA390" s="132"/>
      <c r="BJ390" s="132"/>
      <c r="BT390" s="132"/>
      <c r="CD390" s="132"/>
      <c r="CN390" s="132"/>
      <c r="CX390" s="132"/>
      <c r="DH390" s="132"/>
      <c r="DR390" s="132"/>
      <c r="EB390" s="132"/>
      <c r="EL390" s="132"/>
      <c r="EV390" s="132"/>
      <c r="FF390" s="132"/>
      <c r="FP390" s="132"/>
      <c r="FZ390" s="132"/>
      <c r="GJ390" s="132"/>
      <c r="GT390" s="132"/>
      <c r="HD390" s="132"/>
      <c r="HN390" s="132"/>
      <c r="HX390" s="132"/>
      <c r="IH390" s="132"/>
    </row>
    <row xmlns:x14ac="http://schemas.microsoft.com/office/spreadsheetml/2009/9/ac" r="391" s="3" customFormat="true" x14ac:dyDescent="0.25">
      <c r="A391" s="401"/>
      <c r="B391" s="132"/>
      <c r="L391" s="132"/>
      <c r="V391" s="132"/>
      <c r="AF391" s="132"/>
      <c r="AP391" s="132"/>
      <c r="AZ391" s="132"/>
      <c r="BA391" s="132"/>
      <c r="BJ391" s="132"/>
      <c r="BT391" s="132"/>
      <c r="CD391" s="132"/>
      <c r="CN391" s="132"/>
      <c r="CX391" s="132"/>
      <c r="DH391" s="132"/>
      <c r="DR391" s="132"/>
      <c r="EB391" s="132"/>
      <c r="EL391" s="132"/>
      <c r="EV391" s="132"/>
      <c r="FF391" s="132"/>
      <c r="FP391" s="132"/>
      <c r="FZ391" s="132"/>
      <c r="GJ391" s="132"/>
      <c r="GT391" s="132"/>
      <c r="HD391" s="132"/>
      <c r="HN391" s="132"/>
      <c r="HX391" s="132"/>
      <c r="IH391" s="132"/>
    </row>
    <row xmlns:x14ac="http://schemas.microsoft.com/office/spreadsheetml/2009/9/ac" r="392" s="3" customFormat="true" x14ac:dyDescent="0.25">
      <c r="A392" s="401"/>
      <c r="B392" s="132"/>
      <c r="L392" s="132"/>
      <c r="V392" s="132"/>
      <c r="AF392" s="132"/>
      <c r="AP392" s="132"/>
      <c r="AZ392" s="132"/>
      <c r="BA392" s="132"/>
      <c r="BJ392" s="132"/>
      <c r="BT392" s="132"/>
      <c r="CD392" s="132"/>
      <c r="CN392" s="132"/>
      <c r="CX392" s="132"/>
      <c r="DH392" s="132"/>
      <c r="DR392" s="132"/>
      <c r="EB392" s="132"/>
      <c r="EL392" s="132"/>
      <c r="EV392" s="132"/>
      <c r="FF392" s="132"/>
      <c r="FP392" s="132"/>
      <c r="FZ392" s="132"/>
      <c r="GJ392" s="132"/>
      <c r="GT392" s="132"/>
      <c r="HD392" s="132"/>
      <c r="HN392" s="132"/>
      <c r="HX392" s="132"/>
      <c r="IH392" s="132"/>
    </row>
    <row xmlns:x14ac="http://schemas.microsoft.com/office/spreadsheetml/2009/9/ac" r="393" s="3" customFormat="true" x14ac:dyDescent="0.25">
      <c r="A393" s="401"/>
      <c r="B393" s="132"/>
      <c r="L393" s="132"/>
      <c r="V393" s="132"/>
      <c r="AF393" s="132"/>
      <c r="AP393" s="132"/>
      <c r="AZ393" s="132"/>
      <c r="BA393" s="132"/>
      <c r="BJ393" s="132"/>
      <c r="BT393" s="132"/>
      <c r="CD393" s="132"/>
      <c r="CN393" s="132"/>
      <c r="CX393" s="132"/>
      <c r="DH393" s="132"/>
      <c r="DR393" s="132"/>
      <c r="EB393" s="132"/>
      <c r="EL393" s="132"/>
      <c r="EV393" s="132"/>
      <c r="FF393" s="132"/>
      <c r="FP393" s="132"/>
      <c r="FZ393" s="132"/>
      <c r="GJ393" s="132"/>
      <c r="GT393" s="132"/>
      <c r="HD393" s="132"/>
      <c r="HN393" s="132"/>
      <c r="HX393" s="132"/>
      <c r="IH393" s="132"/>
    </row>
    <row xmlns:x14ac="http://schemas.microsoft.com/office/spreadsheetml/2009/9/ac" r="394" s="3" customFormat="true" x14ac:dyDescent="0.25">
      <c r="A394" s="401"/>
      <c r="B394" s="132"/>
      <c r="L394" s="132"/>
      <c r="V394" s="132"/>
      <c r="AF394" s="132"/>
      <c r="AP394" s="132"/>
      <c r="AZ394" s="132"/>
      <c r="BA394" s="132"/>
      <c r="BJ394" s="132"/>
      <c r="BT394" s="132"/>
      <c r="CD394" s="132"/>
      <c r="CN394" s="132"/>
      <c r="CX394" s="132"/>
      <c r="DH394" s="132"/>
      <c r="DR394" s="132"/>
      <c r="EB394" s="132"/>
      <c r="EL394" s="132"/>
      <c r="EV394" s="132"/>
      <c r="FF394" s="132"/>
      <c r="FP394" s="132"/>
      <c r="FZ394" s="132"/>
      <c r="GJ394" s="132"/>
      <c r="GT394" s="132"/>
      <c r="HD394" s="132"/>
      <c r="HN394" s="132"/>
      <c r="HX394" s="132"/>
      <c r="IH394" s="132"/>
    </row>
    <row xmlns:x14ac="http://schemas.microsoft.com/office/spreadsheetml/2009/9/ac" r="395" s="3" customFormat="true" x14ac:dyDescent="0.25">
      <c r="A395" s="401"/>
      <c r="B395" s="132"/>
      <c r="L395" s="132"/>
      <c r="V395" s="132"/>
      <c r="AF395" s="132"/>
      <c r="AP395" s="132"/>
      <c r="AZ395" s="132"/>
      <c r="BA395" s="132"/>
      <c r="BJ395" s="132"/>
      <c r="BT395" s="132"/>
      <c r="CD395" s="132"/>
      <c r="CN395" s="132"/>
      <c r="CX395" s="132"/>
      <c r="DH395" s="132"/>
      <c r="DR395" s="132"/>
      <c r="EB395" s="132"/>
      <c r="EL395" s="132"/>
      <c r="EV395" s="132"/>
      <c r="FF395" s="132"/>
      <c r="FP395" s="132"/>
      <c r="FZ395" s="132"/>
      <c r="GJ395" s="132"/>
      <c r="GT395" s="132"/>
      <c r="HD395" s="132"/>
      <c r="HN395" s="132"/>
      <c r="HX395" s="132"/>
      <c r="IH395" s="132"/>
    </row>
    <row xmlns:x14ac="http://schemas.microsoft.com/office/spreadsheetml/2009/9/ac" r="396" s="3" customFormat="true" x14ac:dyDescent="0.25">
      <c r="A396" s="401"/>
      <c r="B396" s="132"/>
      <c r="L396" s="132"/>
      <c r="V396" s="132"/>
      <c r="AF396" s="132"/>
      <c r="AP396" s="132"/>
      <c r="AZ396" s="132"/>
      <c r="BA396" s="132"/>
      <c r="BJ396" s="132"/>
      <c r="BT396" s="132"/>
      <c r="CD396" s="132"/>
      <c r="CN396" s="132"/>
      <c r="CX396" s="132"/>
      <c r="DH396" s="132"/>
      <c r="DR396" s="132"/>
      <c r="EB396" s="132"/>
      <c r="EL396" s="132"/>
      <c r="EV396" s="132"/>
      <c r="FF396" s="132"/>
      <c r="FP396" s="132"/>
      <c r="FZ396" s="132"/>
      <c r="GJ396" s="132"/>
      <c r="GT396" s="132"/>
      <c r="HD396" s="132"/>
      <c r="HN396" s="132"/>
      <c r="HX396" s="132"/>
      <c r="IH396" s="132"/>
    </row>
    <row xmlns:x14ac="http://schemas.microsoft.com/office/spreadsheetml/2009/9/ac" r="397" s="3" customFormat="true" x14ac:dyDescent="0.25">
      <c r="A397" s="401"/>
      <c r="B397" s="132"/>
      <c r="L397" s="132"/>
      <c r="V397" s="132"/>
      <c r="AF397" s="132"/>
      <c r="AP397" s="132"/>
      <c r="AZ397" s="132"/>
      <c r="BA397" s="132"/>
      <c r="BJ397" s="132"/>
      <c r="BT397" s="132"/>
      <c r="CD397" s="132"/>
      <c r="CN397" s="132"/>
      <c r="CX397" s="132"/>
      <c r="DH397" s="132"/>
      <c r="DR397" s="132"/>
      <c r="EB397" s="132"/>
      <c r="EL397" s="132"/>
      <c r="EV397" s="132"/>
      <c r="FF397" s="132"/>
      <c r="FP397" s="132"/>
      <c r="FZ397" s="132"/>
      <c r="GJ397" s="132"/>
      <c r="GT397" s="132"/>
      <c r="HD397" s="132"/>
      <c r="HN397" s="132"/>
      <c r="HX397" s="132"/>
      <c r="IH397" s="132"/>
    </row>
    <row xmlns:x14ac="http://schemas.microsoft.com/office/spreadsheetml/2009/9/ac" r="398" s="3" customFormat="true" x14ac:dyDescent="0.25">
      <c r="A398" s="401"/>
      <c r="B398" s="132"/>
      <c r="L398" s="132"/>
      <c r="V398" s="132"/>
      <c r="AF398" s="132"/>
      <c r="AP398" s="132"/>
      <c r="AZ398" s="132"/>
      <c r="BA398" s="132"/>
      <c r="BJ398" s="132"/>
      <c r="BT398" s="132"/>
      <c r="CD398" s="132"/>
      <c r="CN398" s="132"/>
      <c r="CX398" s="132"/>
      <c r="DH398" s="132"/>
      <c r="DR398" s="132"/>
      <c r="EB398" s="132"/>
      <c r="EL398" s="132"/>
      <c r="EV398" s="132"/>
      <c r="FF398" s="132"/>
      <c r="FP398" s="132"/>
      <c r="FZ398" s="132"/>
      <c r="GJ398" s="132"/>
      <c r="GT398" s="132"/>
      <c r="HD398" s="132"/>
      <c r="HN398" s="132"/>
      <c r="HX398" s="132"/>
      <c r="IH398" s="132"/>
    </row>
    <row xmlns:x14ac="http://schemas.microsoft.com/office/spreadsheetml/2009/9/ac" r="399" s="3" customFormat="true" x14ac:dyDescent="0.25">
      <c r="A399" s="401"/>
      <c r="B399" s="132"/>
      <c r="L399" s="132"/>
      <c r="V399" s="132"/>
      <c r="AF399" s="132"/>
      <c r="AP399" s="132"/>
      <c r="AZ399" s="132"/>
      <c r="BA399" s="132"/>
      <c r="BJ399" s="132"/>
      <c r="BT399" s="132"/>
      <c r="CD399" s="132"/>
      <c r="CN399" s="132"/>
      <c r="CX399" s="132"/>
      <c r="DH399" s="132"/>
      <c r="DR399" s="132"/>
      <c r="EB399" s="132"/>
      <c r="EL399" s="132"/>
      <c r="EV399" s="132"/>
      <c r="FF399" s="132"/>
      <c r="FP399" s="132"/>
      <c r="FZ399" s="132"/>
      <c r="GJ399" s="132"/>
      <c r="GT399" s="132"/>
      <c r="HD399" s="132"/>
      <c r="HN399" s="132"/>
      <c r="HX399" s="132"/>
      <c r="IH399" s="132"/>
    </row>
    <row xmlns:x14ac="http://schemas.microsoft.com/office/spreadsheetml/2009/9/ac" r="400" s="3" customFormat="true" x14ac:dyDescent="0.25">
      <c r="A400" s="401"/>
      <c r="B400" s="132"/>
      <c r="L400" s="132"/>
      <c r="V400" s="132"/>
      <c r="AF400" s="132"/>
      <c r="AP400" s="132"/>
      <c r="AZ400" s="132"/>
      <c r="BA400" s="132"/>
      <c r="BJ400" s="132"/>
      <c r="BT400" s="132"/>
      <c r="CD400" s="132"/>
      <c r="CN400" s="132"/>
      <c r="CX400" s="132"/>
      <c r="DH400" s="132"/>
      <c r="DR400" s="132"/>
      <c r="EB400" s="132"/>
      <c r="EL400" s="132"/>
      <c r="EV400" s="132"/>
      <c r="FF400" s="132"/>
      <c r="FP400" s="132"/>
      <c r="FZ400" s="132"/>
      <c r="GJ400" s="132"/>
      <c r="GT400" s="132"/>
      <c r="HD400" s="132"/>
      <c r="HN400" s="132"/>
      <c r="HX400" s="132"/>
      <c r="IH400" s="132"/>
    </row>
    <row xmlns:x14ac="http://schemas.microsoft.com/office/spreadsheetml/2009/9/ac" r="401" s="3" customFormat="true" x14ac:dyDescent="0.25">
      <c r="A401" s="401"/>
      <c r="B401" s="132"/>
      <c r="L401" s="132"/>
      <c r="V401" s="132"/>
      <c r="AF401" s="132"/>
      <c r="AP401" s="132"/>
      <c r="AZ401" s="132"/>
      <c r="BA401" s="132"/>
      <c r="BJ401" s="132"/>
      <c r="BT401" s="132"/>
      <c r="CD401" s="132"/>
      <c r="CN401" s="132"/>
      <c r="CX401" s="132"/>
      <c r="DH401" s="132"/>
      <c r="DR401" s="132"/>
      <c r="EB401" s="132"/>
      <c r="EL401" s="132"/>
      <c r="EV401" s="132"/>
      <c r="FF401" s="132"/>
      <c r="FP401" s="132"/>
      <c r="FZ401" s="132"/>
      <c r="GJ401" s="132"/>
      <c r="GT401" s="132"/>
      <c r="HD401" s="132"/>
      <c r="HN401" s="132"/>
      <c r="HX401" s="132"/>
      <c r="IH401" s="132"/>
    </row>
    <row xmlns:x14ac="http://schemas.microsoft.com/office/spreadsheetml/2009/9/ac" r="402" s="3" customFormat="true" x14ac:dyDescent="0.25">
      <c r="A402" s="401"/>
      <c r="B402" s="132"/>
      <c r="L402" s="132"/>
      <c r="V402" s="132"/>
      <c r="AF402" s="132"/>
      <c r="AP402" s="132"/>
      <c r="AZ402" s="132"/>
      <c r="BA402" s="132"/>
      <c r="BJ402" s="132"/>
      <c r="BT402" s="132"/>
      <c r="CD402" s="132"/>
      <c r="CN402" s="132"/>
      <c r="CX402" s="132"/>
      <c r="DH402" s="132"/>
      <c r="DR402" s="132"/>
      <c r="EB402" s="132"/>
      <c r="EL402" s="132"/>
      <c r="EV402" s="132"/>
      <c r="FF402" s="132"/>
      <c r="FP402" s="132"/>
      <c r="FZ402" s="132"/>
      <c r="GJ402" s="132"/>
      <c r="GT402" s="132"/>
      <c r="HD402" s="132"/>
      <c r="HN402" s="132"/>
      <c r="HX402" s="132"/>
      <c r="IH402" s="132"/>
    </row>
    <row xmlns:x14ac="http://schemas.microsoft.com/office/spreadsheetml/2009/9/ac" r="403" s="3" customFormat="true" x14ac:dyDescent="0.25">
      <c r="A403" s="401"/>
      <c r="B403" s="132"/>
      <c r="L403" s="132"/>
      <c r="V403" s="132"/>
      <c r="AF403" s="132"/>
      <c r="AP403" s="132"/>
      <c r="AZ403" s="132"/>
      <c r="BA403" s="132"/>
      <c r="BJ403" s="132"/>
      <c r="BT403" s="132"/>
      <c r="CD403" s="132"/>
      <c r="CN403" s="132"/>
      <c r="CX403" s="132"/>
      <c r="DH403" s="132"/>
      <c r="DR403" s="132"/>
      <c r="EB403" s="132"/>
      <c r="EL403" s="132"/>
      <c r="EV403" s="132"/>
      <c r="FF403" s="132"/>
      <c r="FP403" s="132"/>
      <c r="FZ403" s="132"/>
      <c r="GJ403" s="132"/>
      <c r="GT403" s="132"/>
      <c r="HD403" s="132"/>
      <c r="HN403" s="132"/>
      <c r="HX403" s="132"/>
      <c r="IH403" s="132"/>
    </row>
    <row xmlns:x14ac="http://schemas.microsoft.com/office/spreadsheetml/2009/9/ac" r="404" s="3" customFormat="true" x14ac:dyDescent="0.25">
      <c r="A404" s="401"/>
      <c r="B404" s="132"/>
      <c r="L404" s="132"/>
      <c r="V404" s="132"/>
      <c r="AF404" s="132"/>
      <c r="AP404" s="132"/>
      <c r="AZ404" s="132"/>
      <c r="BA404" s="132"/>
      <c r="BJ404" s="132"/>
      <c r="BT404" s="132"/>
      <c r="CD404" s="132"/>
      <c r="CN404" s="132"/>
      <c r="CX404" s="132"/>
      <c r="DH404" s="132"/>
      <c r="DR404" s="132"/>
      <c r="EB404" s="132"/>
      <c r="EL404" s="132"/>
      <c r="EV404" s="132"/>
      <c r="FF404" s="132"/>
      <c r="FP404" s="132"/>
      <c r="FZ404" s="132"/>
      <c r="GJ404" s="132"/>
      <c r="GT404" s="132"/>
      <c r="HD404" s="132"/>
      <c r="HN404" s="132"/>
      <c r="HX404" s="132"/>
      <c r="IH404" s="132"/>
    </row>
    <row xmlns:x14ac="http://schemas.microsoft.com/office/spreadsheetml/2009/9/ac" r="405" s="3" customFormat="true" x14ac:dyDescent="0.25">
      <c r="A405" s="401"/>
      <c r="B405" s="132"/>
      <c r="L405" s="132"/>
      <c r="V405" s="132"/>
      <c r="AF405" s="132"/>
      <c r="AP405" s="132"/>
      <c r="AZ405" s="132"/>
      <c r="BA405" s="132"/>
      <c r="BJ405" s="132"/>
      <c r="BT405" s="132"/>
      <c r="CD405" s="132"/>
      <c r="CN405" s="132"/>
      <c r="CX405" s="132"/>
      <c r="DH405" s="132"/>
      <c r="DR405" s="132"/>
      <c r="EB405" s="132"/>
      <c r="EL405" s="132"/>
      <c r="EV405" s="132"/>
      <c r="FF405" s="132"/>
      <c r="FP405" s="132"/>
      <c r="FZ405" s="132"/>
      <c r="GJ405" s="132"/>
      <c r="GT405" s="132"/>
      <c r="HD405" s="132"/>
      <c r="HN405" s="132"/>
      <c r="HX405" s="132"/>
      <c r="IH405" s="132"/>
    </row>
    <row xmlns:x14ac="http://schemas.microsoft.com/office/spreadsheetml/2009/9/ac" r="406" s="3" customFormat="true" x14ac:dyDescent="0.25">
      <c r="A406" s="401"/>
      <c r="B406" s="132"/>
      <c r="L406" s="132"/>
      <c r="V406" s="132"/>
      <c r="AF406" s="132"/>
      <c r="AP406" s="132"/>
      <c r="AZ406" s="132"/>
      <c r="BA406" s="132"/>
      <c r="BJ406" s="132"/>
      <c r="BT406" s="132"/>
      <c r="CD406" s="132"/>
      <c r="CN406" s="132"/>
      <c r="CX406" s="132"/>
      <c r="DH406" s="132"/>
      <c r="DR406" s="132"/>
      <c r="EB406" s="132"/>
      <c r="EL406" s="132"/>
      <c r="EV406" s="132"/>
      <c r="FF406" s="132"/>
      <c r="FP406" s="132"/>
      <c r="FZ406" s="132"/>
      <c r="GJ406" s="132"/>
      <c r="GT406" s="132"/>
      <c r="HD406" s="132"/>
      <c r="HN406" s="132"/>
      <c r="HX406" s="132"/>
      <c r="IH406" s="132"/>
    </row>
    <row xmlns:x14ac="http://schemas.microsoft.com/office/spreadsheetml/2009/9/ac" r="407" s="3" customFormat="true" x14ac:dyDescent="0.25">
      <c r="A407" s="401"/>
      <c r="B407" s="132"/>
      <c r="L407" s="132"/>
      <c r="V407" s="132"/>
      <c r="AF407" s="132"/>
      <c r="AP407" s="132"/>
      <c r="AZ407" s="132"/>
      <c r="BA407" s="132"/>
      <c r="BJ407" s="132"/>
      <c r="BT407" s="132"/>
      <c r="CD407" s="132"/>
      <c r="CN407" s="132"/>
      <c r="CX407" s="132"/>
      <c r="DH407" s="132"/>
      <c r="DR407" s="132"/>
      <c r="EB407" s="132"/>
      <c r="EL407" s="132"/>
      <c r="EV407" s="132"/>
      <c r="FF407" s="132"/>
      <c r="FP407" s="132"/>
      <c r="FZ407" s="132"/>
      <c r="GJ407" s="132"/>
      <c r="GT407" s="132"/>
      <c r="HD407" s="132"/>
      <c r="HN407" s="132"/>
      <c r="HX407" s="132"/>
      <c r="IH407" s="132"/>
    </row>
    <row xmlns:x14ac="http://schemas.microsoft.com/office/spreadsheetml/2009/9/ac" r="408" s="3" customFormat="true" x14ac:dyDescent="0.25">
      <c r="A408" s="401"/>
      <c r="B408" s="132"/>
      <c r="L408" s="132"/>
      <c r="V408" s="132"/>
      <c r="AF408" s="132"/>
      <c r="AP408" s="132"/>
      <c r="AZ408" s="132"/>
      <c r="BA408" s="132"/>
      <c r="BJ408" s="132"/>
      <c r="BT408" s="132"/>
      <c r="CD408" s="132"/>
      <c r="CN408" s="132"/>
      <c r="CX408" s="132"/>
      <c r="DH408" s="132"/>
      <c r="DR408" s="132"/>
      <c r="EB408" s="132"/>
      <c r="EL408" s="132"/>
      <c r="EV408" s="132"/>
      <c r="FF408" s="132"/>
      <c r="FP408" s="132"/>
      <c r="FZ408" s="132"/>
      <c r="GJ408" s="132"/>
      <c r="GT408" s="132"/>
      <c r="HD408" s="132"/>
      <c r="HN408" s="132"/>
      <c r="HX408" s="132"/>
      <c r="IH408" s="132"/>
    </row>
    <row xmlns:x14ac="http://schemas.microsoft.com/office/spreadsheetml/2009/9/ac" r="409" s="3" customFormat="true" x14ac:dyDescent="0.25">
      <c r="A409" s="401"/>
      <c r="B409" s="132"/>
      <c r="L409" s="132"/>
      <c r="V409" s="132"/>
      <c r="AF409" s="132"/>
      <c r="AP409" s="132"/>
      <c r="AZ409" s="132"/>
      <c r="BA409" s="132"/>
      <c r="BJ409" s="132"/>
      <c r="BT409" s="132"/>
      <c r="CD409" s="132"/>
      <c r="CN409" s="132"/>
      <c r="CX409" s="132"/>
      <c r="DH409" s="132"/>
      <c r="DR409" s="132"/>
      <c r="EB409" s="132"/>
      <c r="EL409" s="132"/>
      <c r="EV409" s="132"/>
      <c r="FF409" s="132"/>
      <c r="FP409" s="132"/>
      <c r="FZ409" s="132"/>
      <c r="GJ409" s="132"/>
      <c r="GT409" s="132"/>
      <c r="HD409" s="132"/>
      <c r="HN409" s="132"/>
      <c r="HX409" s="132"/>
      <c r="IH409" s="132"/>
    </row>
    <row xmlns:x14ac="http://schemas.microsoft.com/office/spreadsheetml/2009/9/ac" r="410" s="3" customFormat="true" x14ac:dyDescent="0.25">
      <c r="A410" s="401"/>
      <c r="B410" s="132"/>
      <c r="L410" s="132"/>
      <c r="V410" s="132"/>
      <c r="AF410" s="132"/>
      <c r="AP410" s="132"/>
      <c r="AZ410" s="132"/>
      <c r="BA410" s="132"/>
      <c r="BJ410" s="132"/>
      <c r="BT410" s="132"/>
      <c r="CD410" s="132"/>
      <c r="CN410" s="132"/>
      <c r="CX410" s="132"/>
      <c r="DH410" s="132"/>
      <c r="DR410" s="132"/>
      <c r="EB410" s="132"/>
      <c r="EL410" s="132"/>
      <c r="EV410" s="132"/>
      <c r="FF410" s="132"/>
      <c r="FP410" s="132"/>
      <c r="FZ410" s="132"/>
      <c r="GJ410" s="132"/>
      <c r="GT410" s="132"/>
      <c r="HD410" s="132"/>
      <c r="HN410" s="132"/>
      <c r="HX410" s="132"/>
      <c r="IH410" s="132"/>
    </row>
    <row xmlns:x14ac="http://schemas.microsoft.com/office/spreadsheetml/2009/9/ac" r="411" s="3" customFormat="true" x14ac:dyDescent="0.25">
      <c r="A411" s="401"/>
      <c r="B411" s="132"/>
      <c r="L411" s="132"/>
      <c r="V411" s="132"/>
      <c r="AF411" s="132"/>
      <c r="AP411" s="132"/>
      <c r="AZ411" s="132"/>
      <c r="BA411" s="132"/>
      <c r="BJ411" s="132"/>
      <c r="BT411" s="132"/>
      <c r="CD411" s="132"/>
      <c r="CN411" s="132"/>
      <c r="CX411" s="132"/>
      <c r="DH411" s="132"/>
      <c r="DR411" s="132"/>
      <c r="EB411" s="132"/>
      <c r="EL411" s="132"/>
      <c r="EV411" s="132"/>
      <c r="FF411" s="132"/>
      <c r="FP411" s="132"/>
      <c r="FZ411" s="132"/>
      <c r="GJ411" s="132"/>
      <c r="GT411" s="132"/>
      <c r="HD411" s="132"/>
      <c r="HN411" s="132"/>
      <c r="HX411" s="132"/>
      <c r="IH411" s="132"/>
    </row>
    <row xmlns:x14ac="http://schemas.microsoft.com/office/spreadsheetml/2009/9/ac" r="412" s="3" customFormat="true" x14ac:dyDescent="0.25">
      <c r="A412" s="401"/>
      <c r="B412" s="132"/>
      <c r="L412" s="132"/>
      <c r="V412" s="132"/>
      <c r="AF412" s="132"/>
      <c r="AP412" s="132"/>
      <c r="AZ412" s="132"/>
      <c r="BA412" s="132"/>
      <c r="BJ412" s="132"/>
      <c r="BT412" s="132"/>
      <c r="CD412" s="132"/>
      <c r="CN412" s="132"/>
      <c r="CX412" s="132"/>
      <c r="DH412" s="132"/>
      <c r="DR412" s="132"/>
      <c r="EB412" s="132"/>
      <c r="EL412" s="132"/>
      <c r="EV412" s="132"/>
      <c r="FF412" s="132"/>
      <c r="FP412" s="132"/>
      <c r="FZ412" s="132"/>
      <c r="GJ412" s="132"/>
      <c r="GT412" s="132"/>
      <c r="HD412" s="132"/>
      <c r="HN412" s="132"/>
      <c r="HX412" s="132"/>
      <c r="IH412" s="132"/>
    </row>
    <row xmlns:x14ac="http://schemas.microsoft.com/office/spreadsheetml/2009/9/ac" r="413" s="3" customFormat="true" x14ac:dyDescent="0.25">
      <c r="A413" s="401"/>
      <c r="B413" s="132"/>
      <c r="L413" s="132"/>
      <c r="V413" s="132"/>
      <c r="AF413" s="132"/>
      <c r="AP413" s="132"/>
      <c r="AZ413" s="132"/>
      <c r="BA413" s="132"/>
      <c r="BJ413" s="132"/>
      <c r="BT413" s="132"/>
      <c r="CD413" s="132"/>
      <c r="CN413" s="132"/>
      <c r="CX413" s="132"/>
      <c r="DH413" s="132"/>
      <c r="DR413" s="132"/>
      <c r="EB413" s="132"/>
      <c r="EL413" s="132"/>
      <c r="EV413" s="132"/>
      <c r="FF413" s="132"/>
      <c r="FP413" s="132"/>
      <c r="FZ413" s="132"/>
      <c r="GJ413" s="132"/>
      <c r="GT413" s="132"/>
      <c r="HD413" s="132"/>
      <c r="HN413" s="132"/>
      <c r="HX413" s="132"/>
      <c r="IH413" s="132"/>
    </row>
    <row xmlns:x14ac="http://schemas.microsoft.com/office/spreadsheetml/2009/9/ac" r="414" s="3" customFormat="true" x14ac:dyDescent="0.25">
      <c r="A414" s="401"/>
      <c r="B414" s="132"/>
      <c r="L414" s="132"/>
      <c r="V414" s="132"/>
      <c r="AF414" s="132"/>
      <c r="AP414" s="132"/>
      <c r="AZ414" s="132"/>
      <c r="BA414" s="132"/>
      <c r="BJ414" s="132"/>
      <c r="BT414" s="132"/>
      <c r="CD414" s="132"/>
      <c r="CN414" s="132"/>
      <c r="CX414" s="132"/>
      <c r="DH414" s="132"/>
      <c r="DR414" s="132"/>
      <c r="EB414" s="132"/>
      <c r="EL414" s="132"/>
      <c r="EV414" s="132"/>
      <c r="FF414" s="132"/>
      <c r="FP414" s="132"/>
      <c r="FZ414" s="132"/>
      <c r="GJ414" s="132"/>
      <c r="GT414" s="132"/>
      <c r="HD414" s="132"/>
      <c r="HN414" s="132"/>
      <c r="HX414" s="132"/>
      <c r="IH414" s="132"/>
    </row>
    <row xmlns:x14ac="http://schemas.microsoft.com/office/spreadsheetml/2009/9/ac" r="415" s="3" customFormat="true" x14ac:dyDescent="0.25">
      <c r="A415" s="401"/>
      <c r="B415" s="132"/>
      <c r="L415" s="132"/>
      <c r="V415" s="132"/>
      <c r="AF415" s="132"/>
      <c r="AP415" s="132"/>
      <c r="AZ415" s="132"/>
      <c r="BA415" s="132"/>
      <c r="BJ415" s="132"/>
      <c r="BT415" s="132"/>
      <c r="CD415" s="132"/>
      <c r="CN415" s="132"/>
      <c r="CX415" s="132"/>
      <c r="DH415" s="132"/>
      <c r="DR415" s="132"/>
      <c r="EB415" s="132"/>
      <c r="EL415" s="132"/>
      <c r="EV415" s="132"/>
      <c r="FF415" s="132"/>
      <c r="FP415" s="132"/>
      <c r="FZ415" s="132"/>
      <c r="GJ415" s="132"/>
      <c r="GT415" s="132"/>
      <c r="HD415" s="132"/>
      <c r="HN415" s="132"/>
      <c r="HX415" s="132"/>
      <c r="IH415" s="132"/>
    </row>
    <row xmlns:x14ac="http://schemas.microsoft.com/office/spreadsheetml/2009/9/ac" r="416" s="3" customFormat="true" x14ac:dyDescent="0.25">
      <c r="A416" s="401"/>
      <c r="B416" s="132"/>
      <c r="L416" s="132"/>
      <c r="V416" s="132"/>
      <c r="AF416" s="132"/>
      <c r="AP416" s="132"/>
      <c r="AZ416" s="132"/>
      <c r="BA416" s="132"/>
      <c r="BJ416" s="132"/>
      <c r="BT416" s="132"/>
      <c r="CD416" s="132"/>
      <c r="CN416" s="132"/>
      <c r="CX416" s="132"/>
      <c r="DH416" s="132"/>
      <c r="DR416" s="132"/>
      <c r="EB416" s="132"/>
      <c r="EL416" s="132"/>
      <c r="EV416" s="132"/>
      <c r="FF416" s="132"/>
      <c r="FP416" s="132"/>
      <c r="FZ416" s="132"/>
      <c r="GJ416" s="132"/>
      <c r="GT416" s="132"/>
      <c r="HD416" s="132"/>
      <c r="HN416" s="132"/>
      <c r="HX416" s="132"/>
      <c r="IH416" s="132"/>
    </row>
    <row xmlns:x14ac="http://schemas.microsoft.com/office/spreadsheetml/2009/9/ac" r="417" s="3" customFormat="true" x14ac:dyDescent="0.25">
      <c r="A417" s="401"/>
      <c r="B417" s="132"/>
      <c r="L417" s="132"/>
      <c r="V417" s="132"/>
      <c r="AF417" s="132"/>
      <c r="AP417" s="132"/>
      <c r="AZ417" s="132"/>
      <c r="BA417" s="132"/>
      <c r="BJ417" s="132"/>
      <c r="BT417" s="132"/>
      <c r="CD417" s="132"/>
      <c r="CN417" s="132"/>
      <c r="CX417" s="132"/>
      <c r="DH417" s="132"/>
      <c r="DR417" s="132"/>
      <c r="EB417" s="132"/>
      <c r="EL417" s="132"/>
      <c r="EV417" s="132"/>
      <c r="FF417" s="132"/>
      <c r="FP417" s="132"/>
      <c r="FZ417" s="132"/>
      <c r="GJ417" s="132"/>
      <c r="GT417" s="132"/>
      <c r="HD417" s="132"/>
      <c r="HN417" s="132"/>
      <c r="HX417" s="132"/>
      <c r="IH417" s="132"/>
    </row>
    <row xmlns:x14ac="http://schemas.microsoft.com/office/spreadsheetml/2009/9/ac" r="418" s="3" customFormat="true" x14ac:dyDescent="0.25">
      <c r="A418" s="401"/>
      <c r="B418" s="132"/>
      <c r="L418" s="132"/>
      <c r="V418" s="132"/>
      <c r="AF418" s="132"/>
      <c r="AP418" s="132"/>
      <c r="AZ418" s="132"/>
      <c r="BA418" s="132"/>
      <c r="BJ418" s="132"/>
      <c r="BT418" s="132"/>
      <c r="CD418" s="132"/>
      <c r="CN418" s="132"/>
      <c r="CX418" s="132"/>
      <c r="DH418" s="132"/>
      <c r="DR418" s="132"/>
      <c r="EB418" s="132"/>
      <c r="EL418" s="132"/>
      <c r="EV418" s="132"/>
      <c r="FF418" s="132"/>
      <c r="FP418" s="132"/>
      <c r="FZ418" s="132"/>
      <c r="GJ418" s="132"/>
      <c r="GT418" s="132"/>
      <c r="HD418" s="132"/>
      <c r="HN418" s="132"/>
      <c r="HX418" s="132"/>
      <c r="IH418" s="132"/>
    </row>
    <row xmlns:x14ac="http://schemas.microsoft.com/office/spreadsheetml/2009/9/ac" r="419" s="3" customFormat="true" x14ac:dyDescent="0.25">
      <c r="A419" s="401"/>
      <c r="B419" s="132"/>
      <c r="L419" s="132"/>
      <c r="V419" s="132"/>
      <c r="AF419" s="132"/>
      <c r="AP419" s="132"/>
      <c r="AZ419" s="132"/>
      <c r="BA419" s="132"/>
      <c r="BJ419" s="132"/>
      <c r="BT419" s="132"/>
      <c r="CD419" s="132"/>
      <c r="CN419" s="132"/>
      <c r="CX419" s="132"/>
      <c r="DH419" s="132"/>
      <c r="DR419" s="132"/>
      <c r="EB419" s="132"/>
      <c r="EL419" s="132"/>
      <c r="EV419" s="132"/>
      <c r="FF419" s="132"/>
      <c r="FP419" s="132"/>
      <c r="FZ419" s="132"/>
      <c r="GJ419" s="132"/>
      <c r="GT419" s="132"/>
      <c r="HD419" s="132"/>
      <c r="HN419" s="132"/>
      <c r="HX419" s="132"/>
      <c r="IH419" s="132"/>
    </row>
    <row xmlns:x14ac="http://schemas.microsoft.com/office/spreadsheetml/2009/9/ac" r="420" s="3" customFormat="true" x14ac:dyDescent="0.25">
      <c r="A420" s="401"/>
      <c r="B420" s="132"/>
      <c r="L420" s="132"/>
      <c r="V420" s="132"/>
      <c r="AF420" s="132"/>
      <c r="AP420" s="132"/>
      <c r="AZ420" s="132"/>
      <c r="BA420" s="132"/>
      <c r="BJ420" s="132"/>
      <c r="BT420" s="132"/>
      <c r="CD420" s="132"/>
      <c r="CN420" s="132"/>
      <c r="CX420" s="132"/>
      <c r="DH420" s="132"/>
      <c r="DR420" s="132"/>
      <c r="EB420" s="132"/>
      <c r="EL420" s="132"/>
      <c r="EV420" s="132"/>
      <c r="FF420" s="132"/>
      <c r="FP420" s="132"/>
      <c r="FZ420" s="132"/>
      <c r="GJ420" s="132"/>
      <c r="GT420" s="132"/>
      <c r="HD420" s="132"/>
      <c r="HN420" s="132"/>
      <c r="HX420" s="132"/>
      <c r="IH420" s="132"/>
    </row>
    <row xmlns:x14ac="http://schemas.microsoft.com/office/spreadsheetml/2009/9/ac" r="421" s="3" customFormat="true" x14ac:dyDescent="0.25">
      <c r="A421" s="401"/>
      <c r="B421" s="132"/>
      <c r="L421" s="132"/>
      <c r="V421" s="132"/>
      <c r="AF421" s="132"/>
      <c r="AP421" s="132"/>
      <c r="AZ421" s="132"/>
      <c r="BA421" s="132"/>
      <c r="BJ421" s="132"/>
      <c r="BT421" s="132"/>
      <c r="CD421" s="132"/>
      <c r="CN421" s="132"/>
      <c r="CX421" s="132"/>
      <c r="DH421" s="132"/>
      <c r="DR421" s="132"/>
      <c r="EB421" s="132"/>
      <c r="EL421" s="132"/>
      <c r="EV421" s="132"/>
      <c r="FF421" s="132"/>
      <c r="FP421" s="132"/>
      <c r="FZ421" s="132"/>
      <c r="GJ421" s="132"/>
      <c r="GT421" s="132"/>
      <c r="HD421" s="132"/>
      <c r="HN421" s="132"/>
      <c r="HX421" s="132"/>
      <c r="IH421" s="132"/>
    </row>
    <row xmlns:x14ac="http://schemas.microsoft.com/office/spreadsheetml/2009/9/ac" r="422" s="3" customFormat="true" x14ac:dyDescent="0.25">
      <c r="A422" s="401"/>
      <c r="B422" s="132"/>
      <c r="L422" s="132"/>
      <c r="V422" s="132"/>
      <c r="AF422" s="132"/>
      <c r="AP422" s="132"/>
      <c r="AZ422" s="132"/>
      <c r="BA422" s="132"/>
      <c r="BJ422" s="132"/>
      <c r="BT422" s="132"/>
      <c r="CD422" s="132"/>
      <c r="CN422" s="132"/>
      <c r="CX422" s="132"/>
      <c r="DH422" s="132"/>
      <c r="DR422" s="132"/>
      <c r="EB422" s="132"/>
      <c r="EL422" s="132"/>
      <c r="EV422" s="132"/>
      <c r="FF422" s="132"/>
      <c r="FP422" s="132"/>
      <c r="FZ422" s="132"/>
      <c r="GJ422" s="132"/>
      <c r="GT422" s="132"/>
      <c r="HD422" s="132"/>
      <c r="HN422" s="132"/>
      <c r="HX422" s="132"/>
      <c r="IH422" s="132"/>
    </row>
    <row xmlns:x14ac="http://schemas.microsoft.com/office/spreadsheetml/2009/9/ac" r="423" s="3" customFormat="true" x14ac:dyDescent="0.25">
      <c r="A423" s="401"/>
      <c r="B423" s="132"/>
      <c r="L423" s="132"/>
      <c r="V423" s="132"/>
      <c r="AF423" s="132"/>
      <c r="AP423" s="132"/>
      <c r="AZ423" s="132"/>
      <c r="BA423" s="132"/>
      <c r="BJ423" s="132"/>
      <c r="BT423" s="132"/>
      <c r="CD423" s="132"/>
      <c r="CN423" s="132"/>
      <c r="CX423" s="132"/>
      <c r="DH423" s="132"/>
      <c r="DR423" s="132"/>
      <c r="EB423" s="132"/>
      <c r="EL423" s="132"/>
      <c r="EV423" s="132"/>
      <c r="FF423" s="132"/>
      <c r="FP423" s="132"/>
      <c r="FZ423" s="132"/>
      <c r="GJ423" s="132"/>
      <c r="GT423" s="132"/>
      <c r="HD423" s="132"/>
      <c r="HN423" s="132"/>
      <c r="HX423" s="132"/>
      <c r="IH423" s="132"/>
    </row>
    <row xmlns:x14ac="http://schemas.microsoft.com/office/spreadsheetml/2009/9/ac" r="424" s="3" customFormat="true" x14ac:dyDescent="0.25">
      <c r="A424" s="401"/>
      <c r="B424" s="132"/>
      <c r="L424" s="132"/>
      <c r="V424" s="132"/>
      <c r="AF424" s="132"/>
      <c r="AP424" s="132"/>
      <c r="AZ424" s="132"/>
      <c r="BA424" s="132"/>
      <c r="BJ424" s="132"/>
      <c r="BT424" s="132"/>
      <c r="CD424" s="132"/>
      <c r="CN424" s="132"/>
      <c r="CX424" s="132"/>
      <c r="DH424" s="132"/>
      <c r="DR424" s="132"/>
      <c r="EB424" s="132"/>
      <c r="EL424" s="132"/>
      <c r="EV424" s="132"/>
      <c r="FF424" s="132"/>
      <c r="FP424" s="132"/>
      <c r="FZ424" s="132"/>
      <c r="GJ424" s="132"/>
      <c r="GT424" s="132"/>
      <c r="HD424" s="132"/>
      <c r="HN424" s="132"/>
      <c r="HX424" s="132"/>
      <c r="IH424" s="132"/>
    </row>
    <row xmlns:x14ac="http://schemas.microsoft.com/office/spreadsheetml/2009/9/ac" r="425" s="3" customFormat="true" x14ac:dyDescent="0.25">
      <c r="A425" s="401"/>
      <c r="B425" s="132"/>
      <c r="L425" s="132"/>
      <c r="V425" s="132"/>
      <c r="AF425" s="132"/>
      <c r="AP425" s="132"/>
      <c r="AZ425" s="132"/>
      <c r="BA425" s="132"/>
      <c r="BJ425" s="132"/>
      <c r="BT425" s="132"/>
      <c r="CD425" s="132"/>
      <c r="CN425" s="132"/>
      <c r="CX425" s="132"/>
      <c r="DH425" s="132"/>
      <c r="DR425" s="132"/>
      <c r="EB425" s="132"/>
      <c r="EL425" s="132"/>
      <c r="EV425" s="132"/>
      <c r="FF425" s="132"/>
      <c r="FP425" s="132"/>
      <c r="FZ425" s="132"/>
      <c r="GJ425" s="132"/>
      <c r="GT425" s="132"/>
      <c r="HD425" s="132"/>
      <c r="HN425" s="132"/>
      <c r="HX425" s="132"/>
      <c r="IH425" s="132"/>
    </row>
    <row xmlns:x14ac="http://schemas.microsoft.com/office/spreadsheetml/2009/9/ac" r="426" s="3" customFormat="true" x14ac:dyDescent="0.25">
      <c r="A426" s="401"/>
      <c r="B426" s="132"/>
      <c r="L426" s="132"/>
      <c r="V426" s="132"/>
      <c r="AF426" s="132"/>
      <c r="AP426" s="132"/>
      <c r="AZ426" s="132"/>
      <c r="BA426" s="132"/>
      <c r="BJ426" s="132"/>
      <c r="BT426" s="132"/>
      <c r="CD426" s="132"/>
      <c r="CN426" s="132"/>
      <c r="CX426" s="132"/>
      <c r="DH426" s="132"/>
      <c r="DR426" s="132"/>
      <c r="EB426" s="132"/>
      <c r="EL426" s="132"/>
      <c r="EV426" s="132"/>
      <c r="FF426" s="132"/>
      <c r="FP426" s="132"/>
      <c r="FZ426" s="132"/>
      <c r="GJ426" s="132"/>
      <c r="GT426" s="132"/>
      <c r="HD426" s="132"/>
      <c r="HN426" s="132"/>
      <c r="HX426" s="132"/>
      <c r="IH426" s="132"/>
    </row>
    <row xmlns:x14ac="http://schemas.microsoft.com/office/spreadsheetml/2009/9/ac" r="427" s="3" customFormat="true" x14ac:dyDescent="0.25">
      <c r="A427" s="401"/>
      <c r="B427" s="132"/>
      <c r="L427" s="132"/>
      <c r="V427" s="132"/>
      <c r="AF427" s="132"/>
      <c r="AP427" s="132"/>
      <c r="AZ427" s="132"/>
      <c r="BA427" s="132"/>
      <c r="BJ427" s="132"/>
      <c r="BT427" s="132"/>
      <c r="CD427" s="132"/>
      <c r="CN427" s="132"/>
      <c r="CX427" s="132"/>
      <c r="DH427" s="132"/>
      <c r="DR427" s="132"/>
      <c r="EB427" s="132"/>
      <c r="EL427" s="132"/>
      <c r="EV427" s="132"/>
      <c r="FF427" s="132"/>
      <c r="FP427" s="132"/>
      <c r="FZ427" s="132"/>
      <c r="GJ427" s="132"/>
      <c r="GT427" s="132"/>
      <c r="HD427" s="132"/>
      <c r="HN427" s="132"/>
      <c r="HX427" s="132"/>
      <c r="IH427" s="132"/>
    </row>
    <row xmlns:x14ac="http://schemas.microsoft.com/office/spreadsheetml/2009/9/ac" r="428" s="3" customFormat="true" x14ac:dyDescent="0.25">
      <c r="A428" s="401"/>
      <c r="B428" s="132"/>
      <c r="L428" s="132"/>
      <c r="V428" s="132"/>
      <c r="AF428" s="132"/>
      <c r="AP428" s="132"/>
      <c r="AZ428" s="132"/>
      <c r="BA428" s="132"/>
      <c r="BJ428" s="132"/>
      <c r="BT428" s="132"/>
      <c r="CD428" s="132"/>
      <c r="CN428" s="132"/>
      <c r="CX428" s="132"/>
      <c r="DH428" s="132"/>
      <c r="DR428" s="132"/>
      <c r="EB428" s="132"/>
      <c r="EL428" s="132"/>
      <c r="EV428" s="132"/>
      <c r="FF428" s="132"/>
      <c r="FP428" s="132"/>
      <c r="FZ428" s="132"/>
      <c r="GJ428" s="132"/>
      <c r="GT428" s="132"/>
      <c r="HD428" s="132"/>
      <c r="HN428" s="132"/>
      <c r="HX428" s="132"/>
      <c r="IH428" s="132"/>
    </row>
    <row xmlns:x14ac="http://schemas.microsoft.com/office/spreadsheetml/2009/9/ac" r="429" s="3" customFormat="true" x14ac:dyDescent="0.25">
      <c r="A429" s="401"/>
      <c r="B429" s="132"/>
      <c r="L429" s="132"/>
      <c r="V429" s="132"/>
      <c r="AF429" s="132"/>
      <c r="AP429" s="132"/>
      <c r="AZ429" s="132"/>
      <c r="BA429" s="132"/>
      <c r="BJ429" s="132"/>
      <c r="BT429" s="132"/>
      <c r="CD429" s="132"/>
      <c r="CN429" s="132"/>
      <c r="CX429" s="132"/>
      <c r="DH429" s="132"/>
      <c r="DR429" s="132"/>
      <c r="EB429" s="132"/>
      <c r="EL429" s="132"/>
      <c r="EV429" s="132"/>
      <c r="FF429" s="132"/>
      <c r="FP429" s="132"/>
      <c r="FZ429" s="132"/>
      <c r="GJ429" s="132"/>
      <c r="GT429" s="132"/>
      <c r="HD429" s="132"/>
      <c r="HN429" s="132"/>
      <c r="HX429" s="132"/>
      <c r="IH429" s="132"/>
    </row>
    <row xmlns:x14ac="http://schemas.microsoft.com/office/spreadsheetml/2009/9/ac" r="430" s="3" customFormat="true" x14ac:dyDescent="0.25">
      <c r="A430" s="401"/>
      <c r="B430" s="132"/>
      <c r="L430" s="132"/>
      <c r="V430" s="132"/>
      <c r="AF430" s="132"/>
      <c r="AP430" s="132"/>
      <c r="AZ430" s="132"/>
      <c r="BA430" s="132"/>
      <c r="BJ430" s="132"/>
      <c r="BT430" s="132"/>
      <c r="CD430" s="132"/>
      <c r="CN430" s="132"/>
      <c r="CX430" s="132"/>
      <c r="DH430" s="132"/>
      <c r="DR430" s="132"/>
      <c r="EB430" s="132"/>
      <c r="EL430" s="132"/>
      <c r="EV430" s="132"/>
      <c r="FF430" s="132"/>
      <c r="FP430" s="132"/>
      <c r="FZ430" s="132"/>
      <c r="GJ430" s="132"/>
      <c r="GT430" s="132"/>
      <c r="HD430" s="132"/>
      <c r="HN430" s="132"/>
      <c r="HX430" s="132"/>
      <c r="IH430" s="132"/>
    </row>
    <row xmlns:x14ac="http://schemas.microsoft.com/office/spreadsheetml/2009/9/ac" r="431" s="3" customFormat="true" x14ac:dyDescent="0.25">
      <c r="A431" s="401"/>
      <c r="B431" s="132"/>
      <c r="L431" s="132"/>
      <c r="V431" s="132"/>
      <c r="AF431" s="132"/>
      <c r="AP431" s="132"/>
      <c r="AZ431" s="132"/>
      <c r="BA431" s="132"/>
      <c r="BJ431" s="132"/>
      <c r="BT431" s="132"/>
      <c r="CD431" s="132"/>
      <c r="CN431" s="132"/>
      <c r="CX431" s="132"/>
      <c r="DH431" s="132"/>
      <c r="DR431" s="132"/>
      <c r="EB431" s="132"/>
      <c r="EL431" s="132"/>
      <c r="EV431" s="132"/>
      <c r="FF431" s="132"/>
      <c r="FP431" s="132"/>
      <c r="FZ431" s="132"/>
      <c r="GJ431" s="132"/>
      <c r="GT431" s="132"/>
      <c r="HD431" s="132"/>
      <c r="HN431" s="132"/>
      <c r="HX431" s="132"/>
      <c r="IH431" s="132"/>
    </row>
    <row xmlns:x14ac="http://schemas.microsoft.com/office/spreadsheetml/2009/9/ac" r="432" s="3" customFormat="true" x14ac:dyDescent="0.25">
      <c r="A432" s="401"/>
      <c r="B432" s="132"/>
      <c r="L432" s="132"/>
      <c r="V432" s="132"/>
      <c r="AF432" s="132"/>
      <c r="AP432" s="132"/>
      <c r="AZ432" s="132"/>
      <c r="BA432" s="132"/>
      <c r="BJ432" s="132"/>
      <c r="BT432" s="132"/>
      <c r="CD432" s="132"/>
      <c r="CN432" s="132"/>
      <c r="CX432" s="132"/>
      <c r="DH432" s="132"/>
      <c r="DR432" s="132"/>
      <c r="EB432" s="132"/>
      <c r="EL432" s="132"/>
      <c r="EV432" s="132"/>
      <c r="FF432" s="132"/>
      <c r="FP432" s="132"/>
      <c r="FZ432" s="132"/>
      <c r="GJ432" s="132"/>
      <c r="GT432" s="132"/>
      <c r="HD432" s="132"/>
      <c r="HN432" s="132"/>
      <c r="HX432" s="132"/>
      <c r="IH432" s="132"/>
    </row>
    <row xmlns:x14ac="http://schemas.microsoft.com/office/spreadsheetml/2009/9/ac" r="433" s="3" customFormat="true" x14ac:dyDescent="0.25">
      <c r="A433" s="401"/>
      <c r="B433" s="132"/>
      <c r="L433" s="132"/>
      <c r="V433" s="132"/>
      <c r="AF433" s="132"/>
      <c r="AP433" s="132"/>
      <c r="AZ433" s="132"/>
      <c r="BA433" s="132"/>
      <c r="BJ433" s="132"/>
      <c r="BT433" s="132"/>
      <c r="CD433" s="132"/>
      <c r="CN433" s="132"/>
      <c r="CX433" s="132"/>
      <c r="DH433" s="132"/>
      <c r="DR433" s="132"/>
      <c r="EB433" s="132"/>
      <c r="EL433" s="132"/>
      <c r="EV433" s="132"/>
      <c r="FF433" s="132"/>
      <c r="FP433" s="132"/>
      <c r="FZ433" s="132"/>
      <c r="GJ433" s="132"/>
      <c r="GT433" s="132"/>
      <c r="HD433" s="132"/>
      <c r="HN433" s="132"/>
      <c r="HX433" s="132"/>
      <c r="IH433" s="132"/>
    </row>
    <row xmlns:x14ac="http://schemas.microsoft.com/office/spreadsheetml/2009/9/ac" r="434" s="3" customFormat="true" x14ac:dyDescent="0.25">
      <c r="A434" s="401"/>
      <c r="B434" s="132"/>
      <c r="L434" s="132"/>
      <c r="V434" s="132"/>
      <c r="AF434" s="132"/>
      <c r="AP434" s="132"/>
      <c r="AZ434" s="132"/>
      <c r="BA434" s="132"/>
      <c r="BJ434" s="132"/>
      <c r="BT434" s="132"/>
      <c r="CD434" s="132"/>
      <c r="CN434" s="132"/>
      <c r="CX434" s="132"/>
      <c r="DH434" s="132"/>
      <c r="DR434" s="132"/>
      <c r="EB434" s="132"/>
      <c r="EL434" s="132"/>
      <c r="EV434" s="132"/>
      <c r="FF434" s="132"/>
      <c r="FP434" s="132"/>
      <c r="FZ434" s="132"/>
      <c r="GJ434" s="132"/>
      <c r="GT434" s="132"/>
      <c r="HD434" s="132"/>
      <c r="HN434" s="132"/>
      <c r="HX434" s="132"/>
      <c r="IH434" s="132"/>
    </row>
    <row xmlns:x14ac="http://schemas.microsoft.com/office/spreadsheetml/2009/9/ac" r="435" s="3" customFormat="true" x14ac:dyDescent="0.25">
      <c r="A435" s="401"/>
      <c r="B435" s="132"/>
      <c r="L435" s="132"/>
      <c r="V435" s="132"/>
      <c r="AF435" s="132"/>
      <c r="AP435" s="132"/>
      <c r="AZ435" s="132"/>
      <c r="BA435" s="132"/>
      <c r="BJ435" s="132"/>
      <c r="BT435" s="132"/>
      <c r="CD435" s="132"/>
      <c r="CN435" s="132"/>
      <c r="CX435" s="132"/>
      <c r="DH435" s="132"/>
      <c r="DR435" s="132"/>
      <c r="EB435" s="132"/>
      <c r="EL435" s="132"/>
      <c r="EV435" s="132"/>
      <c r="FF435" s="132"/>
      <c r="FP435" s="132"/>
      <c r="FZ435" s="132"/>
      <c r="GJ435" s="132"/>
      <c r="GT435" s="132"/>
      <c r="HD435" s="132"/>
      <c r="HN435" s="132"/>
      <c r="HX435" s="132"/>
      <c r="IH435" s="132"/>
    </row>
    <row xmlns:x14ac="http://schemas.microsoft.com/office/spreadsheetml/2009/9/ac" r="436" s="3" customFormat="true" x14ac:dyDescent="0.25">
      <c r="A436" s="401"/>
      <c r="B436" s="132"/>
      <c r="L436" s="132"/>
      <c r="V436" s="132"/>
      <c r="AF436" s="132"/>
      <c r="AP436" s="132"/>
      <c r="AZ436" s="132"/>
      <c r="BA436" s="132"/>
      <c r="BJ436" s="132"/>
      <c r="BT436" s="132"/>
      <c r="CD436" s="132"/>
      <c r="CN436" s="132"/>
      <c r="CX436" s="132"/>
      <c r="DH436" s="132"/>
      <c r="DR436" s="132"/>
      <c r="EB436" s="132"/>
      <c r="EL436" s="132"/>
      <c r="EV436" s="132"/>
      <c r="FF436" s="132"/>
      <c r="FP436" s="132"/>
      <c r="FZ436" s="132"/>
      <c r="GJ436" s="132"/>
      <c r="GT436" s="132"/>
      <c r="HD436" s="132"/>
      <c r="HN436" s="132"/>
      <c r="HX436" s="132"/>
      <c r="IH436" s="132"/>
    </row>
    <row xmlns:x14ac="http://schemas.microsoft.com/office/spreadsheetml/2009/9/ac" r="437" s="3" customFormat="true" x14ac:dyDescent="0.25">
      <c r="A437" s="401"/>
      <c r="B437" s="132"/>
      <c r="L437" s="132"/>
      <c r="V437" s="132"/>
      <c r="AF437" s="132"/>
      <c r="AP437" s="132"/>
      <c r="AZ437" s="132"/>
      <c r="BA437" s="132"/>
      <c r="BJ437" s="132"/>
      <c r="BT437" s="132"/>
      <c r="CD437" s="132"/>
      <c r="CN437" s="132"/>
      <c r="CX437" s="132"/>
      <c r="DH437" s="132"/>
      <c r="DR437" s="132"/>
      <c r="EB437" s="132"/>
      <c r="EL437" s="132"/>
      <c r="EV437" s="132"/>
      <c r="FF437" s="132"/>
      <c r="FP437" s="132"/>
      <c r="FZ437" s="132"/>
      <c r="GJ437" s="132"/>
      <c r="GT437" s="132"/>
      <c r="HD437" s="132"/>
      <c r="HN437" s="132"/>
      <c r="HX437" s="132"/>
      <c r="IH437" s="132"/>
    </row>
    <row xmlns:x14ac="http://schemas.microsoft.com/office/spreadsheetml/2009/9/ac" r="438" s="3" customFormat="true" x14ac:dyDescent="0.25">
      <c r="A438" s="401"/>
      <c r="B438" s="132"/>
      <c r="L438" s="132"/>
      <c r="V438" s="132"/>
      <c r="AF438" s="132"/>
      <c r="AP438" s="132"/>
      <c r="AZ438" s="132"/>
      <c r="BA438" s="132"/>
      <c r="BJ438" s="132"/>
      <c r="BT438" s="132"/>
      <c r="CD438" s="132"/>
      <c r="CN438" s="132"/>
      <c r="CX438" s="132"/>
      <c r="DH438" s="132"/>
      <c r="DR438" s="132"/>
      <c r="EB438" s="132"/>
      <c r="EL438" s="132"/>
      <c r="EV438" s="132"/>
      <c r="FF438" s="132"/>
      <c r="FP438" s="132"/>
      <c r="FZ438" s="132"/>
      <c r="GJ438" s="132"/>
      <c r="GT438" s="132"/>
      <c r="HD438" s="132"/>
      <c r="HN438" s="132"/>
      <c r="HX438" s="132"/>
      <c r="IH438" s="132"/>
    </row>
    <row xmlns:x14ac="http://schemas.microsoft.com/office/spreadsheetml/2009/9/ac" r="439" s="3" customFormat="true" x14ac:dyDescent="0.25">
      <c r="A439" s="401"/>
      <c r="B439" s="132"/>
      <c r="L439" s="132"/>
      <c r="V439" s="132"/>
      <c r="AF439" s="132"/>
      <c r="AP439" s="132"/>
      <c r="AZ439" s="132"/>
      <c r="BA439" s="132"/>
      <c r="BJ439" s="132"/>
      <c r="BT439" s="132"/>
      <c r="CD439" s="132"/>
      <c r="CN439" s="132"/>
      <c r="CX439" s="132"/>
      <c r="DH439" s="132"/>
      <c r="DR439" s="132"/>
      <c r="EB439" s="132"/>
      <c r="EL439" s="132"/>
      <c r="EV439" s="132"/>
      <c r="FF439" s="132"/>
      <c r="FP439" s="132"/>
      <c r="FZ439" s="132"/>
      <c r="GJ439" s="132"/>
      <c r="GT439" s="132"/>
      <c r="HD439" s="132"/>
      <c r="HN439" s="132"/>
      <c r="HX439" s="132"/>
      <c r="IH439" s="132"/>
    </row>
    <row xmlns:x14ac="http://schemas.microsoft.com/office/spreadsheetml/2009/9/ac" r="440" s="3" customFormat="true" x14ac:dyDescent="0.25">
      <c r="A440" s="401"/>
      <c r="B440" s="132"/>
      <c r="L440" s="132"/>
      <c r="V440" s="132"/>
      <c r="AF440" s="132"/>
      <c r="AP440" s="132"/>
      <c r="AZ440" s="132"/>
      <c r="BA440" s="132"/>
      <c r="BJ440" s="132"/>
      <c r="BT440" s="132"/>
      <c r="CD440" s="132"/>
      <c r="CN440" s="132"/>
      <c r="CX440" s="132"/>
      <c r="DH440" s="132"/>
      <c r="DR440" s="132"/>
      <c r="EB440" s="132"/>
      <c r="EL440" s="132"/>
      <c r="EV440" s="132"/>
      <c r="FF440" s="132"/>
      <c r="FP440" s="132"/>
      <c r="FZ440" s="132"/>
      <c r="GJ440" s="132"/>
      <c r="GT440" s="132"/>
      <c r="HD440" s="132"/>
      <c r="HN440" s="132"/>
      <c r="HX440" s="132"/>
      <c r="IH440" s="132"/>
    </row>
    <row xmlns:x14ac="http://schemas.microsoft.com/office/spreadsheetml/2009/9/ac" r="441" s="3" customFormat="true" x14ac:dyDescent="0.25">
      <c r="A441" s="401"/>
      <c r="B441" s="132"/>
      <c r="L441" s="132"/>
      <c r="V441" s="132"/>
      <c r="AF441" s="132"/>
      <c r="AP441" s="132"/>
      <c r="AZ441" s="132"/>
      <c r="BA441" s="132"/>
      <c r="BJ441" s="132"/>
      <c r="BT441" s="132"/>
      <c r="CD441" s="132"/>
      <c r="CN441" s="132"/>
      <c r="CX441" s="132"/>
      <c r="DH441" s="132"/>
      <c r="DR441" s="132"/>
      <c r="EB441" s="132"/>
      <c r="EL441" s="132"/>
      <c r="EV441" s="132"/>
      <c r="FF441" s="132"/>
      <c r="FP441" s="132"/>
      <c r="FZ441" s="132"/>
      <c r="GJ441" s="132"/>
      <c r="GT441" s="132"/>
      <c r="HD441" s="132"/>
      <c r="HN441" s="132"/>
      <c r="HX441" s="132"/>
      <c r="IH441" s="132"/>
    </row>
    <row xmlns:x14ac="http://schemas.microsoft.com/office/spreadsheetml/2009/9/ac" r="442" s="3" customFormat="true" x14ac:dyDescent="0.25">
      <c r="A442" s="401"/>
      <c r="B442" s="132"/>
      <c r="L442" s="132"/>
      <c r="V442" s="132"/>
      <c r="AF442" s="132"/>
      <c r="AP442" s="132"/>
      <c r="AZ442" s="132"/>
      <c r="BA442" s="132"/>
      <c r="BJ442" s="132"/>
      <c r="BT442" s="132"/>
      <c r="CD442" s="132"/>
      <c r="CN442" s="132"/>
      <c r="CX442" s="132"/>
      <c r="DH442" s="132"/>
      <c r="DR442" s="132"/>
      <c r="EB442" s="132"/>
      <c r="EL442" s="132"/>
      <c r="EV442" s="132"/>
      <c r="FF442" s="132"/>
      <c r="FP442" s="132"/>
      <c r="FZ442" s="132"/>
      <c r="GJ442" s="132"/>
      <c r="GT442" s="132"/>
      <c r="HD442" s="132"/>
      <c r="HN442" s="132"/>
      <c r="HX442" s="132"/>
      <c r="IH442" s="132"/>
    </row>
    <row xmlns:x14ac="http://schemas.microsoft.com/office/spreadsheetml/2009/9/ac" r="443" s="3" customFormat="true" x14ac:dyDescent="0.25">
      <c r="A443" s="401"/>
      <c r="B443" s="132"/>
      <c r="L443" s="132"/>
      <c r="V443" s="132"/>
      <c r="AF443" s="132"/>
      <c r="AP443" s="132"/>
      <c r="AZ443" s="132"/>
      <c r="BA443" s="132"/>
      <c r="BJ443" s="132"/>
      <c r="BT443" s="132"/>
      <c r="CD443" s="132"/>
      <c r="CN443" s="132"/>
      <c r="CX443" s="132"/>
      <c r="DH443" s="132"/>
      <c r="DR443" s="132"/>
      <c r="EB443" s="132"/>
      <c r="EL443" s="132"/>
      <c r="EV443" s="132"/>
      <c r="FF443" s="132"/>
      <c r="FP443" s="132"/>
      <c r="FZ443" s="132"/>
      <c r="GJ443" s="132"/>
      <c r="GT443" s="132"/>
      <c r="HD443" s="132"/>
      <c r="HN443" s="132"/>
      <c r="HX443" s="132"/>
      <c r="IH443" s="132"/>
    </row>
    <row xmlns:x14ac="http://schemas.microsoft.com/office/spreadsheetml/2009/9/ac" r="444" s="3" customFormat="true" x14ac:dyDescent="0.25">
      <c r="A444" s="401"/>
      <c r="B444" s="132"/>
      <c r="L444" s="132"/>
      <c r="V444" s="132"/>
      <c r="AF444" s="132"/>
      <c r="AP444" s="132"/>
      <c r="AZ444" s="132"/>
      <c r="BA444" s="132"/>
      <c r="BJ444" s="132"/>
      <c r="BT444" s="132"/>
      <c r="CD444" s="132"/>
      <c r="CN444" s="132"/>
      <c r="CX444" s="132"/>
      <c r="DH444" s="132"/>
      <c r="DR444" s="132"/>
      <c r="EB444" s="132"/>
      <c r="EL444" s="132"/>
      <c r="EV444" s="132"/>
      <c r="FF444" s="132"/>
      <c r="FP444" s="132"/>
      <c r="FZ444" s="132"/>
      <c r="GJ444" s="132"/>
      <c r="GT444" s="132"/>
      <c r="HD444" s="132"/>
      <c r="HN444" s="132"/>
      <c r="HX444" s="132"/>
      <c r="IH444" s="132"/>
    </row>
    <row xmlns:x14ac="http://schemas.microsoft.com/office/spreadsheetml/2009/9/ac" r="445" s="3" customFormat="true" x14ac:dyDescent="0.25">
      <c r="A445" s="401"/>
      <c r="B445" s="132"/>
      <c r="L445" s="132"/>
      <c r="V445" s="132"/>
      <c r="AF445" s="132"/>
      <c r="AP445" s="132"/>
      <c r="AZ445" s="132"/>
      <c r="BA445" s="132"/>
      <c r="BJ445" s="132"/>
      <c r="BT445" s="132"/>
      <c r="CD445" s="132"/>
      <c r="CN445" s="132"/>
      <c r="CX445" s="132"/>
      <c r="DH445" s="132"/>
      <c r="DR445" s="132"/>
      <c r="EB445" s="132"/>
      <c r="EL445" s="132"/>
      <c r="EV445" s="132"/>
      <c r="FF445" s="132"/>
      <c r="FP445" s="132"/>
      <c r="FZ445" s="132"/>
      <c r="GJ445" s="132"/>
      <c r="GT445" s="132"/>
      <c r="HD445" s="132"/>
      <c r="HN445" s="132"/>
      <c r="HX445" s="132"/>
      <c r="IH445" s="132"/>
    </row>
    <row xmlns:x14ac="http://schemas.microsoft.com/office/spreadsheetml/2009/9/ac" r="446" s="3" customFormat="true" x14ac:dyDescent="0.25">
      <c r="A446" s="401"/>
      <c r="B446" s="132"/>
      <c r="L446" s="132"/>
      <c r="V446" s="132"/>
      <c r="AF446" s="132"/>
      <c r="AP446" s="132"/>
      <c r="AZ446" s="132"/>
      <c r="BA446" s="132"/>
      <c r="BJ446" s="132"/>
      <c r="BT446" s="132"/>
      <c r="CD446" s="132"/>
      <c r="CN446" s="132"/>
      <c r="CX446" s="132"/>
      <c r="DH446" s="132"/>
      <c r="DR446" s="132"/>
      <c r="EB446" s="132"/>
      <c r="EL446" s="132"/>
      <c r="EV446" s="132"/>
      <c r="FF446" s="132"/>
      <c r="FP446" s="132"/>
      <c r="FZ446" s="132"/>
      <c r="GJ446" s="132"/>
      <c r="GT446" s="132"/>
      <c r="HD446" s="132"/>
      <c r="HN446" s="132"/>
      <c r="HX446" s="132"/>
      <c r="IH446" s="132"/>
    </row>
    <row xmlns:x14ac="http://schemas.microsoft.com/office/spreadsheetml/2009/9/ac" r="447" s="3" customFormat="true" x14ac:dyDescent="0.25">
      <c r="A447" s="401"/>
      <c r="B447" s="132"/>
      <c r="L447" s="132"/>
      <c r="V447" s="132"/>
      <c r="AF447" s="132"/>
      <c r="AP447" s="132"/>
      <c r="AZ447" s="132"/>
      <c r="BA447" s="132"/>
      <c r="BJ447" s="132"/>
      <c r="BT447" s="132"/>
      <c r="CD447" s="132"/>
      <c r="CN447" s="132"/>
      <c r="CX447" s="132"/>
      <c r="DH447" s="132"/>
      <c r="DR447" s="132"/>
      <c r="EB447" s="132"/>
      <c r="EL447" s="132"/>
      <c r="EV447" s="132"/>
      <c r="FF447" s="132"/>
      <c r="FP447" s="132"/>
      <c r="FZ447" s="132"/>
      <c r="GJ447" s="132"/>
      <c r="GT447" s="132"/>
      <c r="HD447" s="132"/>
      <c r="HN447" s="132"/>
      <c r="HX447" s="132"/>
      <c r="IH447" s="132"/>
    </row>
    <row xmlns:x14ac="http://schemas.microsoft.com/office/spreadsheetml/2009/9/ac" r="448" s="3" customFormat="true" x14ac:dyDescent="0.25">
      <c r="A448" s="401"/>
      <c r="B448" s="132"/>
      <c r="L448" s="132"/>
      <c r="V448" s="132"/>
      <c r="AF448" s="132"/>
      <c r="AP448" s="132"/>
      <c r="AZ448" s="132"/>
      <c r="BA448" s="132"/>
      <c r="BJ448" s="132"/>
      <c r="BT448" s="132"/>
      <c r="CD448" s="132"/>
      <c r="CN448" s="132"/>
      <c r="CX448" s="132"/>
      <c r="DH448" s="132"/>
      <c r="DR448" s="132"/>
      <c r="EB448" s="132"/>
      <c r="EL448" s="132"/>
      <c r="EV448" s="132"/>
      <c r="FF448" s="132"/>
      <c r="FP448" s="132"/>
      <c r="FZ448" s="132"/>
      <c r="GJ448" s="132"/>
      <c r="GT448" s="132"/>
      <c r="HD448" s="132"/>
      <c r="HN448" s="132"/>
      <c r="HX448" s="132"/>
      <c r="IH448" s="132"/>
    </row>
    <row xmlns:x14ac="http://schemas.microsoft.com/office/spreadsheetml/2009/9/ac" r="449" s="3" customFormat="true" x14ac:dyDescent="0.25">
      <c r="A449" s="401"/>
      <c r="B449" s="132"/>
      <c r="L449" s="132"/>
      <c r="V449" s="132"/>
      <c r="AF449" s="132"/>
      <c r="AP449" s="132"/>
      <c r="AZ449" s="132"/>
      <c r="BA449" s="132"/>
      <c r="BJ449" s="132"/>
      <c r="BT449" s="132"/>
      <c r="CD449" s="132"/>
      <c r="CN449" s="132"/>
      <c r="CX449" s="132"/>
      <c r="DH449" s="132"/>
      <c r="DR449" s="132"/>
      <c r="EB449" s="132"/>
      <c r="EL449" s="132"/>
      <c r="EV449" s="132"/>
      <c r="FF449" s="132"/>
      <c r="FP449" s="132"/>
      <c r="FZ449" s="132"/>
      <c r="GJ449" s="132"/>
      <c r="GT449" s="132"/>
      <c r="HD449" s="132"/>
      <c r="HN449" s="132"/>
      <c r="HX449" s="132"/>
      <c r="IH449" s="132"/>
    </row>
    <row xmlns:x14ac="http://schemas.microsoft.com/office/spreadsheetml/2009/9/ac" r="450" s="3" customFormat="true" x14ac:dyDescent="0.25">
      <c r="A450" s="401"/>
      <c r="B450" s="132"/>
      <c r="L450" s="132"/>
      <c r="V450" s="132"/>
      <c r="AF450" s="132"/>
      <c r="AP450" s="132"/>
      <c r="AZ450" s="132"/>
      <c r="BA450" s="132"/>
      <c r="BJ450" s="132"/>
      <c r="BT450" s="132"/>
      <c r="CD450" s="132"/>
      <c r="CN450" s="132"/>
      <c r="CX450" s="132"/>
      <c r="DH450" s="132"/>
      <c r="DR450" s="132"/>
      <c r="EB450" s="132"/>
      <c r="EL450" s="132"/>
      <c r="EV450" s="132"/>
      <c r="FF450" s="132"/>
      <c r="FP450" s="132"/>
      <c r="FZ450" s="132"/>
      <c r="GJ450" s="132"/>
      <c r="GT450" s="132"/>
      <c r="HD450" s="132"/>
      <c r="HN450" s="132"/>
      <c r="HX450" s="132"/>
      <c r="IH450" s="132"/>
    </row>
    <row xmlns:x14ac="http://schemas.microsoft.com/office/spreadsheetml/2009/9/ac" r="451" s="3" customFormat="true" x14ac:dyDescent="0.25">
      <c r="A451" s="401"/>
      <c r="B451" s="132"/>
      <c r="L451" s="132"/>
      <c r="V451" s="132"/>
      <c r="AF451" s="132"/>
      <c r="AP451" s="132"/>
      <c r="AZ451" s="132"/>
      <c r="BA451" s="132"/>
      <c r="BJ451" s="132"/>
      <c r="BT451" s="132"/>
      <c r="CD451" s="132"/>
      <c r="CN451" s="132"/>
      <c r="CX451" s="132"/>
      <c r="DH451" s="132"/>
      <c r="DR451" s="132"/>
      <c r="EB451" s="132"/>
      <c r="EL451" s="132"/>
      <c r="EV451" s="132"/>
      <c r="FF451" s="132"/>
      <c r="FP451" s="132"/>
      <c r="FZ451" s="132"/>
      <c r="GJ451" s="132"/>
      <c r="GT451" s="132"/>
      <c r="HD451" s="132"/>
      <c r="HN451" s="132"/>
      <c r="HX451" s="132"/>
      <c r="IH451" s="132"/>
    </row>
    <row xmlns:x14ac="http://schemas.microsoft.com/office/spreadsheetml/2009/9/ac" r="452" s="3" customFormat="true" x14ac:dyDescent="0.25">
      <c r="A452" s="401"/>
      <c r="B452" s="132"/>
      <c r="L452" s="132"/>
      <c r="V452" s="132"/>
      <c r="AF452" s="132"/>
      <c r="AP452" s="132"/>
      <c r="AZ452" s="132"/>
      <c r="BA452" s="132"/>
      <c r="BJ452" s="132"/>
      <c r="BT452" s="132"/>
      <c r="CD452" s="132"/>
      <c r="CN452" s="132"/>
      <c r="CX452" s="132"/>
      <c r="DH452" s="132"/>
      <c r="DR452" s="132"/>
      <c r="EB452" s="132"/>
      <c r="EL452" s="132"/>
      <c r="EV452" s="132"/>
      <c r="FF452" s="132"/>
      <c r="FP452" s="132"/>
      <c r="FZ452" s="132"/>
      <c r="GJ452" s="132"/>
      <c r="GT452" s="132"/>
      <c r="HD452" s="132"/>
      <c r="HN452" s="132"/>
      <c r="HX452" s="132"/>
      <c r="IH452" s="132"/>
    </row>
    <row xmlns:x14ac="http://schemas.microsoft.com/office/spreadsheetml/2009/9/ac" r="453" s="3" customFormat="true" x14ac:dyDescent="0.25">
      <c r="A453" s="401"/>
      <c r="B453" s="132"/>
      <c r="L453" s="132"/>
      <c r="V453" s="132"/>
      <c r="AF453" s="132"/>
      <c r="AP453" s="132"/>
      <c r="AZ453" s="132"/>
      <c r="BA453" s="132"/>
      <c r="BJ453" s="132"/>
      <c r="BT453" s="132"/>
      <c r="CD453" s="132"/>
      <c r="CN453" s="132"/>
      <c r="CX453" s="132"/>
      <c r="DH453" s="132"/>
      <c r="DR453" s="132"/>
      <c r="EB453" s="132"/>
      <c r="EL453" s="132"/>
      <c r="EV453" s="132"/>
      <c r="FF453" s="132"/>
      <c r="FP453" s="132"/>
      <c r="FZ453" s="132"/>
      <c r="GJ453" s="132"/>
      <c r="GT453" s="132"/>
      <c r="HD453" s="132"/>
      <c r="HN453" s="132"/>
      <c r="HX453" s="132"/>
      <c r="IH453" s="132"/>
    </row>
    <row xmlns:x14ac="http://schemas.microsoft.com/office/spreadsheetml/2009/9/ac" r="454" s="3" customFormat="true" x14ac:dyDescent="0.25">
      <c r="A454" s="401"/>
      <c r="B454" s="132"/>
      <c r="L454" s="132"/>
      <c r="V454" s="132"/>
      <c r="AF454" s="132"/>
      <c r="AP454" s="132"/>
      <c r="AZ454" s="132"/>
      <c r="BA454" s="132"/>
      <c r="BJ454" s="132"/>
      <c r="BT454" s="132"/>
      <c r="CD454" s="132"/>
      <c r="CN454" s="132"/>
      <c r="CX454" s="132"/>
      <c r="DH454" s="132"/>
      <c r="DR454" s="132"/>
      <c r="EB454" s="132"/>
      <c r="EL454" s="132"/>
      <c r="EV454" s="132"/>
      <c r="FF454" s="132"/>
      <c r="FP454" s="132"/>
      <c r="FZ454" s="132"/>
      <c r="GJ454" s="132"/>
      <c r="GT454" s="132"/>
      <c r="HD454" s="132"/>
      <c r="HN454" s="132"/>
      <c r="HX454" s="132"/>
      <c r="IH454" s="132"/>
    </row>
    <row xmlns:x14ac="http://schemas.microsoft.com/office/spreadsheetml/2009/9/ac" r="455" s="3" customFormat="true" x14ac:dyDescent="0.25">
      <c r="A455" s="401"/>
      <c r="B455" s="132"/>
      <c r="L455" s="132"/>
      <c r="V455" s="132"/>
      <c r="AF455" s="132"/>
      <c r="AP455" s="132"/>
      <c r="AZ455" s="132"/>
      <c r="BA455" s="132"/>
      <c r="BJ455" s="132"/>
      <c r="BT455" s="132"/>
      <c r="CD455" s="132"/>
      <c r="CN455" s="132"/>
      <c r="CX455" s="132"/>
      <c r="DH455" s="132"/>
      <c r="DR455" s="132"/>
      <c r="EB455" s="132"/>
      <c r="EL455" s="132"/>
      <c r="EV455" s="132"/>
      <c r="FF455" s="132"/>
      <c r="FP455" s="132"/>
      <c r="FZ455" s="132"/>
      <c r="GJ455" s="132"/>
      <c r="GT455" s="132"/>
      <c r="HD455" s="132"/>
      <c r="HN455" s="132"/>
      <c r="HX455" s="132"/>
      <c r="IH455" s="132"/>
    </row>
    <row xmlns:x14ac="http://schemas.microsoft.com/office/spreadsheetml/2009/9/ac" r="456" s="3" customFormat="true" x14ac:dyDescent="0.25">
      <c r="A456" s="401"/>
      <c r="B456" s="132"/>
      <c r="L456" s="132"/>
      <c r="V456" s="132"/>
      <c r="AF456" s="132"/>
      <c r="AP456" s="132"/>
      <c r="AZ456" s="132"/>
      <c r="BA456" s="132"/>
      <c r="BJ456" s="132"/>
      <c r="BT456" s="132"/>
      <c r="CD456" s="132"/>
      <c r="CN456" s="132"/>
      <c r="CX456" s="132"/>
      <c r="DH456" s="132"/>
      <c r="DR456" s="132"/>
      <c r="EB456" s="132"/>
      <c r="EL456" s="132"/>
      <c r="EV456" s="132"/>
      <c r="FF456" s="132"/>
      <c r="FP456" s="132"/>
      <c r="FZ456" s="132"/>
      <c r="GJ456" s="132"/>
      <c r="GT456" s="132"/>
      <c r="HD456" s="132"/>
      <c r="HN456" s="132"/>
      <c r="HX456" s="132"/>
      <c r="IH456" s="132"/>
    </row>
    <row xmlns:x14ac="http://schemas.microsoft.com/office/spreadsheetml/2009/9/ac" r="457" s="3" customFormat="true" x14ac:dyDescent="0.25">
      <c r="A457" s="401"/>
      <c r="B457" s="132"/>
      <c r="L457" s="132"/>
      <c r="V457" s="132"/>
      <c r="AF457" s="132"/>
      <c r="AP457" s="132"/>
      <c r="AZ457" s="132"/>
      <c r="BA457" s="132"/>
      <c r="BJ457" s="132"/>
      <c r="BT457" s="132"/>
      <c r="CD457" s="132"/>
      <c r="CN457" s="132"/>
      <c r="CX457" s="132"/>
      <c r="DH457" s="132"/>
      <c r="DR457" s="132"/>
      <c r="EB457" s="132"/>
      <c r="EL457" s="132"/>
      <c r="EV457" s="132"/>
      <c r="FF457" s="132"/>
      <c r="FP457" s="132"/>
      <c r="FZ457" s="132"/>
      <c r="GJ457" s="132"/>
      <c r="GT457" s="132"/>
      <c r="HD457" s="132"/>
      <c r="HN457" s="132"/>
      <c r="HX457" s="132"/>
      <c r="IH457" s="132"/>
    </row>
    <row xmlns:x14ac="http://schemas.microsoft.com/office/spreadsheetml/2009/9/ac" r="458" s="3" customFormat="true" x14ac:dyDescent="0.25">
      <c r="A458" s="401"/>
      <c r="B458" s="132"/>
      <c r="L458" s="132"/>
      <c r="V458" s="132"/>
      <c r="AF458" s="132"/>
      <c r="AP458" s="132"/>
      <c r="AZ458" s="132"/>
      <c r="BA458" s="132"/>
      <c r="BJ458" s="132"/>
      <c r="BT458" s="132"/>
      <c r="CD458" s="132"/>
      <c r="CN458" s="132"/>
      <c r="CX458" s="132"/>
      <c r="DH458" s="132"/>
      <c r="DR458" s="132"/>
      <c r="EB458" s="132"/>
      <c r="EL458" s="132"/>
      <c r="EV458" s="132"/>
      <c r="FF458" s="132"/>
      <c r="FP458" s="132"/>
      <c r="FZ458" s="132"/>
      <c r="GJ458" s="132"/>
      <c r="GT458" s="132"/>
      <c r="HD458" s="132"/>
      <c r="HN458" s="132"/>
      <c r="HX458" s="132"/>
      <c r="IH458" s="132"/>
    </row>
    <row xmlns:x14ac="http://schemas.microsoft.com/office/spreadsheetml/2009/9/ac" r="459" s="3" customFormat="true" x14ac:dyDescent="0.25">
      <c r="A459" s="401"/>
      <c r="B459" s="132"/>
      <c r="L459" s="132"/>
      <c r="V459" s="132"/>
      <c r="AF459" s="132"/>
      <c r="AP459" s="132"/>
      <c r="AZ459" s="132"/>
      <c r="BA459" s="132"/>
      <c r="BJ459" s="132"/>
      <c r="BT459" s="132"/>
      <c r="CD459" s="132"/>
      <c r="CN459" s="132"/>
      <c r="CX459" s="132"/>
      <c r="DH459" s="132"/>
      <c r="DR459" s="132"/>
      <c r="EB459" s="132"/>
      <c r="EL459" s="132"/>
      <c r="EV459" s="132"/>
      <c r="FF459" s="132"/>
      <c r="FP459" s="132"/>
      <c r="FZ459" s="132"/>
      <c r="GJ459" s="132"/>
      <c r="GT459" s="132"/>
      <c r="HD459" s="132"/>
      <c r="HN459" s="132"/>
      <c r="HX459" s="132"/>
      <c r="IH459" s="132"/>
    </row>
    <row xmlns:x14ac="http://schemas.microsoft.com/office/spreadsheetml/2009/9/ac" r="460" s="3" customFormat="true" x14ac:dyDescent="0.25">
      <c r="A460" s="401"/>
      <c r="B460" s="132"/>
      <c r="L460" s="132"/>
      <c r="V460" s="132"/>
      <c r="AF460" s="132"/>
      <c r="AP460" s="132"/>
      <c r="AZ460" s="132"/>
      <c r="BA460" s="132"/>
      <c r="BJ460" s="132"/>
      <c r="BT460" s="132"/>
      <c r="CD460" s="132"/>
      <c r="CN460" s="132"/>
      <c r="CX460" s="132"/>
      <c r="DH460" s="132"/>
      <c r="DR460" s="132"/>
      <c r="EB460" s="132"/>
      <c r="EL460" s="132"/>
      <c r="EV460" s="132"/>
      <c r="FF460" s="132"/>
      <c r="FP460" s="132"/>
      <c r="FZ460" s="132"/>
      <c r="GJ460" s="132"/>
      <c r="GT460" s="132"/>
      <c r="HD460" s="132"/>
      <c r="HN460" s="132"/>
      <c r="HX460" s="132"/>
      <c r="IH460" s="132"/>
    </row>
    <row xmlns:x14ac="http://schemas.microsoft.com/office/spreadsheetml/2009/9/ac" r="461" s="3" customFormat="true" x14ac:dyDescent="0.25">
      <c r="A461" s="401"/>
      <c r="B461" s="132"/>
      <c r="L461" s="132"/>
      <c r="V461" s="132"/>
      <c r="AF461" s="132"/>
      <c r="AP461" s="132"/>
      <c r="AZ461" s="132"/>
      <c r="BA461" s="132"/>
      <c r="BJ461" s="132"/>
      <c r="BT461" s="132"/>
      <c r="CD461" s="132"/>
      <c r="CN461" s="132"/>
      <c r="CX461" s="132"/>
      <c r="DH461" s="132"/>
      <c r="DR461" s="132"/>
      <c r="EB461" s="132"/>
      <c r="EL461" s="132"/>
      <c r="EV461" s="132"/>
      <c r="FF461" s="132"/>
      <c r="FP461" s="132"/>
      <c r="FZ461" s="132"/>
      <c r="GJ461" s="132"/>
      <c r="GT461" s="132"/>
      <c r="HD461" s="132"/>
      <c r="HN461" s="132"/>
      <c r="HX461" s="132"/>
      <c r="IH461" s="132"/>
    </row>
    <row xmlns:x14ac="http://schemas.microsoft.com/office/spreadsheetml/2009/9/ac" r="462" s="3" customFormat="true" x14ac:dyDescent="0.25">
      <c r="A462" s="401"/>
      <c r="B462" s="132"/>
      <c r="L462" s="132"/>
      <c r="V462" s="132"/>
      <c r="AF462" s="132"/>
      <c r="AP462" s="132"/>
      <c r="AZ462" s="132"/>
      <c r="BA462" s="132"/>
      <c r="BJ462" s="132"/>
      <c r="BT462" s="132"/>
      <c r="CD462" s="132"/>
      <c r="CN462" s="132"/>
      <c r="CX462" s="132"/>
      <c r="DH462" s="132"/>
      <c r="DR462" s="132"/>
      <c r="EB462" s="132"/>
      <c r="EL462" s="132"/>
      <c r="EV462" s="132"/>
      <c r="FF462" s="132"/>
      <c r="FP462" s="132"/>
      <c r="FZ462" s="132"/>
      <c r="GJ462" s="132"/>
      <c r="GT462" s="132"/>
      <c r="HD462" s="132"/>
      <c r="HN462" s="132"/>
      <c r="HX462" s="132"/>
      <c r="IH462" s="132"/>
    </row>
    <row xmlns:x14ac="http://schemas.microsoft.com/office/spreadsheetml/2009/9/ac" r="463" s="3" customFormat="true" x14ac:dyDescent="0.25">
      <c r="A463" s="401"/>
      <c r="B463" s="132"/>
      <c r="L463" s="132"/>
      <c r="V463" s="132"/>
      <c r="AF463" s="132"/>
      <c r="AP463" s="132"/>
      <c r="AZ463" s="132"/>
      <c r="BA463" s="132"/>
      <c r="BJ463" s="132"/>
      <c r="BT463" s="132"/>
      <c r="CD463" s="132"/>
      <c r="CN463" s="132"/>
      <c r="CX463" s="132"/>
      <c r="DH463" s="132"/>
      <c r="DR463" s="132"/>
      <c r="EB463" s="132"/>
      <c r="EL463" s="132"/>
      <c r="EV463" s="132"/>
      <c r="FF463" s="132"/>
      <c r="FP463" s="132"/>
      <c r="FZ463" s="132"/>
      <c r="GJ463" s="132"/>
      <c r="GT463" s="132"/>
      <c r="HD463" s="132"/>
      <c r="HN463" s="132"/>
      <c r="HX463" s="132"/>
      <c r="IH463" s="132"/>
    </row>
    <row xmlns:x14ac="http://schemas.microsoft.com/office/spreadsheetml/2009/9/ac" r="464" s="3" customFormat="true" x14ac:dyDescent="0.25">
      <c r="A464" s="401"/>
      <c r="B464" s="132"/>
      <c r="L464" s="132"/>
      <c r="V464" s="132"/>
      <c r="AF464" s="132"/>
      <c r="AP464" s="132"/>
      <c r="AZ464" s="132"/>
      <c r="BA464" s="132"/>
      <c r="BJ464" s="132"/>
      <c r="BT464" s="132"/>
      <c r="CD464" s="132"/>
      <c r="CN464" s="132"/>
      <c r="CX464" s="132"/>
      <c r="DH464" s="132"/>
      <c r="DR464" s="132"/>
      <c r="EB464" s="132"/>
      <c r="EL464" s="132"/>
      <c r="EV464" s="132"/>
      <c r="FF464" s="132"/>
      <c r="FP464" s="132"/>
      <c r="FZ464" s="132"/>
      <c r="GJ464" s="132"/>
      <c r="GT464" s="132"/>
      <c r="HD464" s="132"/>
      <c r="HN464" s="132"/>
      <c r="HX464" s="132"/>
      <c r="IH464" s="132"/>
    </row>
    <row xmlns:x14ac="http://schemas.microsoft.com/office/spreadsheetml/2009/9/ac" r="465" s="3" customFormat="true" x14ac:dyDescent="0.25">
      <c r="A465" s="401"/>
      <c r="B465" s="132"/>
      <c r="L465" s="132"/>
      <c r="V465" s="132"/>
      <c r="AF465" s="132"/>
      <c r="AP465" s="132"/>
      <c r="AZ465" s="132"/>
      <c r="BA465" s="132"/>
      <c r="BJ465" s="132"/>
      <c r="BT465" s="132"/>
      <c r="CD465" s="132"/>
      <c r="CN465" s="132"/>
      <c r="CX465" s="132"/>
      <c r="DH465" s="132"/>
      <c r="DR465" s="132"/>
      <c r="EB465" s="132"/>
      <c r="EL465" s="132"/>
      <c r="EV465" s="132"/>
      <c r="FF465" s="132"/>
      <c r="FP465" s="132"/>
      <c r="FZ465" s="132"/>
      <c r="GJ465" s="132"/>
      <c r="GT465" s="132"/>
      <c r="HD465" s="132"/>
      <c r="HN465" s="132"/>
      <c r="HX465" s="132"/>
      <c r="IH465" s="132"/>
    </row>
    <row xmlns:x14ac="http://schemas.microsoft.com/office/spreadsheetml/2009/9/ac" r="466" s="3" customFormat="true" x14ac:dyDescent="0.25">
      <c r="A466" s="401"/>
      <c r="B466" s="132"/>
      <c r="L466" s="132"/>
      <c r="V466" s="132"/>
      <c r="AF466" s="132"/>
      <c r="AP466" s="132"/>
      <c r="AZ466" s="132"/>
      <c r="BA466" s="132"/>
      <c r="BJ466" s="132"/>
      <c r="BT466" s="132"/>
      <c r="CD466" s="132"/>
      <c r="CN466" s="132"/>
      <c r="CX466" s="132"/>
      <c r="DH466" s="132"/>
      <c r="DR466" s="132"/>
      <c r="EB466" s="132"/>
      <c r="EL466" s="132"/>
      <c r="EV466" s="132"/>
      <c r="FF466" s="132"/>
      <c r="FP466" s="132"/>
      <c r="FZ466" s="132"/>
      <c r="GJ466" s="132"/>
      <c r="GT466" s="132"/>
      <c r="HD466" s="132"/>
      <c r="HN466" s="132"/>
      <c r="HX466" s="132"/>
      <c r="IH466" s="132"/>
    </row>
    <row xmlns:x14ac="http://schemas.microsoft.com/office/spreadsheetml/2009/9/ac" r="467" s="3" customFormat="true" x14ac:dyDescent="0.25">
      <c r="A467" s="401"/>
      <c r="B467" s="132"/>
      <c r="L467" s="132"/>
      <c r="V467" s="132"/>
      <c r="AF467" s="132"/>
      <c r="AP467" s="132"/>
      <c r="AZ467" s="132"/>
      <c r="BA467" s="132"/>
      <c r="BJ467" s="132"/>
      <c r="BT467" s="132"/>
      <c r="CD467" s="132"/>
      <c r="CN467" s="132"/>
      <c r="CX467" s="132"/>
      <c r="DH467" s="132"/>
      <c r="DR467" s="132"/>
      <c r="EB467" s="132"/>
      <c r="EL467" s="132"/>
      <c r="EV467" s="132"/>
      <c r="FF467" s="132"/>
      <c r="FP467" s="132"/>
      <c r="FZ467" s="132"/>
      <c r="GJ467" s="132"/>
      <c r="GT467" s="132"/>
      <c r="HD467" s="132"/>
      <c r="HN467" s="132"/>
      <c r="HX467" s="132"/>
      <c r="IH467" s="132"/>
    </row>
    <row xmlns:x14ac="http://schemas.microsoft.com/office/spreadsheetml/2009/9/ac" r="468" s="3" customFormat="true" x14ac:dyDescent="0.25">
      <c r="A468" s="401"/>
      <c r="B468" s="132"/>
      <c r="L468" s="132"/>
      <c r="V468" s="132"/>
      <c r="AF468" s="132"/>
      <c r="AP468" s="132"/>
      <c r="AZ468" s="132"/>
      <c r="BA468" s="132"/>
      <c r="BJ468" s="132"/>
      <c r="BT468" s="132"/>
      <c r="CD468" s="132"/>
      <c r="CN468" s="132"/>
      <c r="CX468" s="132"/>
      <c r="DH468" s="132"/>
      <c r="DR468" s="132"/>
      <c r="EB468" s="132"/>
      <c r="EL468" s="132"/>
      <c r="EV468" s="132"/>
      <c r="FF468" s="132"/>
      <c r="FP468" s="132"/>
      <c r="FZ468" s="132"/>
      <c r="GJ468" s="132"/>
      <c r="GT468" s="132"/>
      <c r="HD468" s="132"/>
      <c r="HN468" s="132"/>
      <c r="HX468" s="132"/>
      <c r="IH468" s="132"/>
    </row>
    <row xmlns:x14ac="http://schemas.microsoft.com/office/spreadsheetml/2009/9/ac" r="469" s="3" customFormat="true" x14ac:dyDescent="0.25">
      <c r="A469" s="401"/>
      <c r="B469" s="132"/>
      <c r="L469" s="132"/>
      <c r="V469" s="132"/>
      <c r="AF469" s="132"/>
      <c r="AP469" s="132"/>
      <c r="AZ469" s="132"/>
      <c r="BA469" s="132"/>
      <c r="BJ469" s="132"/>
      <c r="BT469" s="132"/>
      <c r="CD469" s="132"/>
      <c r="CN469" s="132"/>
      <c r="CX469" s="132"/>
      <c r="DH469" s="132"/>
      <c r="DR469" s="132"/>
      <c r="EB469" s="132"/>
      <c r="EL469" s="132"/>
      <c r="EV469" s="132"/>
      <c r="FF469" s="132"/>
      <c r="FP469" s="132"/>
      <c r="FZ469" s="132"/>
      <c r="GJ469" s="132"/>
      <c r="GT469" s="132"/>
      <c r="HD469" s="132"/>
      <c r="HN469" s="132"/>
      <c r="HX469" s="132"/>
      <c r="IH469" s="132"/>
    </row>
    <row xmlns:x14ac="http://schemas.microsoft.com/office/spreadsheetml/2009/9/ac" r="470" s="3" customFormat="true" x14ac:dyDescent="0.25">
      <c r="A470" s="401"/>
      <c r="B470" s="132"/>
      <c r="L470" s="132"/>
      <c r="V470" s="132"/>
      <c r="AF470" s="132"/>
      <c r="AP470" s="132"/>
      <c r="AZ470" s="132"/>
      <c r="BA470" s="132"/>
      <c r="BJ470" s="132"/>
      <c r="BT470" s="132"/>
      <c r="CD470" s="132"/>
      <c r="CN470" s="132"/>
      <c r="CX470" s="132"/>
      <c r="DH470" s="132"/>
      <c r="DR470" s="132"/>
      <c r="EB470" s="132"/>
      <c r="EL470" s="132"/>
      <c r="EV470" s="132"/>
      <c r="FF470" s="132"/>
      <c r="FP470" s="132"/>
      <c r="FZ470" s="132"/>
      <c r="GJ470" s="132"/>
      <c r="GT470" s="132"/>
      <c r="HD470" s="132"/>
      <c r="HN470" s="132"/>
      <c r="HX470" s="132"/>
      <c r="IH470" s="132"/>
    </row>
    <row xmlns:x14ac="http://schemas.microsoft.com/office/spreadsheetml/2009/9/ac" r="471" s="3" customFormat="true" x14ac:dyDescent="0.25">
      <c r="A471" s="401"/>
      <c r="B471" s="132"/>
      <c r="L471" s="132"/>
      <c r="V471" s="132"/>
      <c r="AF471" s="132"/>
      <c r="AP471" s="132"/>
      <c r="AZ471" s="132"/>
      <c r="BA471" s="132"/>
      <c r="BJ471" s="132"/>
      <c r="BT471" s="132"/>
      <c r="CD471" s="132"/>
      <c r="CN471" s="132"/>
      <c r="CX471" s="132"/>
      <c r="DH471" s="132"/>
      <c r="DR471" s="132"/>
      <c r="EB471" s="132"/>
      <c r="EL471" s="132"/>
      <c r="EV471" s="132"/>
      <c r="FF471" s="132"/>
      <c r="FP471" s="132"/>
      <c r="FZ471" s="132"/>
      <c r="GJ471" s="132"/>
      <c r="GT471" s="132"/>
      <c r="HD471" s="132"/>
      <c r="HN471" s="132"/>
      <c r="HX471" s="132"/>
      <c r="IH471" s="132"/>
    </row>
    <row xmlns:x14ac="http://schemas.microsoft.com/office/spreadsheetml/2009/9/ac" r="472" s="3" customFormat="true" x14ac:dyDescent="0.25">
      <c r="A472" s="401"/>
      <c r="B472" s="132"/>
      <c r="L472" s="132"/>
      <c r="V472" s="132"/>
      <c r="AF472" s="132"/>
      <c r="AP472" s="132"/>
      <c r="AZ472" s="132"/>
      <c r="BA472" s="132"/>
      <c r="BJ472" s="132"/>
      <c r="BT472" s="132"/>
      <c r="CD472" s="132"/>
      <c r="CN472" s="132"/>
      <c r="CX472" s="132"/>
      <c r="DH472" s="132"/>
      <c r="DR472" s="132"/>
      <c r="EB472" s="132"/>
      <c r="EL472" s="132"/>
      <c r="EV472" s="132"/>
      <c r="FF472" s="132"/>
      <c r="FP472" s="132"/>
      <c r="FZ472" s="132"/>
      <c r="GJ472" s="132"/>
      <c r="GT472" s="132"/>
      <c r="HD472" s="132"/>
      <c r="HN472" s="132"/>
      <c r="HX472" s="132"/>
      <c r="IH472" s="132"/>
    </row>
    <row xmlns:x14ac="http://schemas.microsoft.com/office/spreadsheetml/2009/9/ac" r="473" s="3" customFormat="true" x14ac:dyDescent="0.25">
      <c r="A473" s="401"/>
      <c r="B473" s="132"/>
      <c r="L473" s="132"/>
      <c r="V473" s="132"/>
      <c r="AF473" s="132"/>
      <c r="AP473" s="132"/>
      <c r="AZ473" s="132"/>
      <c r="BA473" s="132"/>
      <c r="BJ473" s="132"/>
      <c r="BT473" s="132"/>
      <c r="CD473" s="132"/>
      <c r="CN473" s="132"/>
      <c r="CX473" s="132"/>
      <c r="DH473" s="132"/>
      <c r="DR473" s="132"/>
      <c r="EB473" s="132"/>
      <c r="EL473" s="132"/>
      <c r="EV473" s="132"/>
      <c r="FF473" s="132"/>
      <c r="FP473" s="132"/>
      <c r="FZ473" s="132"/>
      <c r="GJ473" s="132"/>
      <c r="GT473" s="132"/>
      <c r="HD473" s="132"/>
      <c r="HN473" s="132"/>
      <c r="HX473" s="132"/>
      <c r="IH473" s="132"/>
    </row>
    <row xmlns:x14ac="http://schemas.microsoft.com/office/spreadsheetml/2009/9/ac" r="474" s="3" customFormat="true" x14ac:dyDescent="0.25">
      <c r="A474" s="401"/>
      <c r="B474" s="132"/>
      <c r="L474" s="132"/>
      <c r="V474" s="132"/>
      <c r="AF474" s="132"/>
      <c r="AP474" s="132"/>
      <c r="AZ474" s="132"/>
      <c r="BA474" s="132"/>
      <c r="BJ474" s="132"/>
      <c r="BT474" s="132"/>
      <c r="CD474" s="132"/>
      <c r="CN474" s="132"/>
      <c r="CX474" s="132"/>
      <c r="DH474" s="132"/>
      <c r="DR474" s="132"/>
      <c r="EB474" s="132"/>
      <c r="EL474" s="132"/>
      <c r="EV474" s="132"/>
      <c r="FF474" s="132"/>
      <c r="FP474" s="132"/>
      <c r="FZ474" s="132"/>
      <c r="GJ474" s="132"/>
      <c r="GT474" s="132"/>
      <c r="HD474" s="132"/>
      <c r="HN474" s="132"/>
      <c r="HX474" s="132"/>
      <c r="IH474" s="132"/>
    </row>
    <row xmlns:x14ac="http://schemas.microsoft.com/office/spreadsheetml/2009/9/ac" r="475" s="3" customFormat="true" x14ac:dyDescent="0.25">
      <c r="A475" s="401"/>
      <c r="B475" s="132"/>
      <c r="L475" s="132"/>
      <c r="V475" s="132"/>
      <c r="AF475" s="132"/>
      <c r="AP475" s="132"/>
      <c r="AZ475" s="132"/>
      <c r="BA475" s="132"/>
      <c r="BJ475" s="132"/>
      <c r="BT475" s="132"/>
      <c r="CD475" s="132"/>
      <c r="CN475" s="132"/>
      <c r="CX475" s="132"/>
      <c r="DH475" s="132"/>
      <c r="DR475" s="132"/>
      <c r="EB475" s="132"/>
      <c r="EL475" s="132"/>
      <c r="EV475" s="132"/>
      <c r="FF475" s="132"/>
      <c r="FP475" s="132"/>
      <c r="FZ475" s="132"/>
      <c r="GJ475" s="132"/>
      <c r="GT475" s="132"/>
      <c r="HD475" s="132"/>
      <c r="HN475" s="132"/>
      <c r="HX475" s="132"/>
      <c r="IH475" s="132"/>
    </row>
    <row xmlns:x14ac="http://schemas.microsoft.com/office/spreadsheetml/2009/9/ac" r="476" s="3" customFormat="true" x14ac:dyDescent="0.25">
      <c r="A476" s="401"/>
      <c r="B476" s="132"/>
      <c r="L476" s="132"/>
      <c r="V476" s="132"/>
      <c r="AF476" s="132"/>
      <c r="AP476" s="132"/>
      <c r="AZ476" s="132"/>
      <c r="BA476" s="132"/>
      <c r="BJ476" s="132"/>
      <c r="BT476" s="132"/>
      <c r="CD476" s="132"/>
      <c r="CN476" s="132"/>
      <c r="CX476" s="132"/>
      <c r="DH476" s="132"/>
      <c r="DR476" s="132"/>
      <c r="EB476" s="132"/>
      <c r="EL476" s="132"/>
      <c r="EV476" s="132"/>
      <c r="FF476" s="132"/>
      <c r="FP476" s="132"/>
      <c r="FZ476" s="132"/>
      <c r="GJ476" s="132"/>
      <c r="GT476" s="132"/>
      <c r="HD476" s="132"/>
      <c r="HN476" s="132"/>
      <c r="HX476" s="132"/>
      <c r="IH476" s="132"/>
    </row>
    <row xmlns:x14ac="http://schemas.microsoft.com/office/spreadsheetml/2009/9/ac" r="477" s="3" customFormat="true" x14ac:dyDescent="0.25">
      <c r="A477" s="401"/>
      <c r="B477" s="132"/>
      <c r="L477" s="132"/>
      <c r="V477" s="132"/>
      <c r="AF477" s="132"/>
      <c r="AP477" s="132"/>
      <c r="AZ477" s="132"/>
      <c r="BA477" s="132"/>
      <c r="BJ477" s="132"/>
      <c r="BT477" s="132"/>
      <c r="CD477" s="132"/>
      <c r="CN477" s="132"/>
      <c r="CX477" s="132"/>
      <c r="DH477" s="132"/>
      <c r="DR477" s="132"/>
      <c r="EB477" s="132"/>
      <c r="EL477" s="132"/>
      <c r="EV477" s="132"/>
      <c r="FF477" s="132"/>
      <c r="FP477" s="132"/>
      <c r="FZ477" s="132"/>
      <c r="GJ477" s="132"/>
      <c r="GT477" s="132"/>
      <c r="HD477" s="132"/>
      <c r="HN477" s="132"/>
      <c r="HX477" s="132"/>
      <c r="IH477" s="132"/>
    </row>
    <row xmlns:x14ac="http://schemas.microsoft.com/office/spreadsheetml/2009/9/ac" r="478" s="3" customFormat="true" x14ac:dyDescent="0.25">
      <c r="A478" s="401"/>
      <c r="B478" s="132"/>
      <c r="L478" s="132"/>
      <c r="V478" s="132"/>
      <c r="AF478" s="132"/>
      <c r="AP478" s="132"/>
      <c r="AZ478" s="132"/>
      <c r="BA478" s="132"/>
      <c r="BJ478" s="132"/>
      <c r="BT478" s="132"/>
      <c r="CD478" s="132"/>
      <c r="CN478" s="132"/>
      <c r="CX478" s="132"/>
      <c r="DH478" s="132"/>
      <c r="DR478" s="132"/>
      <c r="EB478" s="132"/>
      <c r="EL478" s="132"/>
      <c r="EV478" s="132"/>
      <c r="FF478" s="132"/>
      <c r="FP478" s="132"/>
      <c r="FZ478" s="132"/>
      <c r="GJ478" s="132"/>
      <c r="GT478" s="132"/>
      <c r="HD478" s="132"/>
      <c r="HN478" s="132"/>
      <c r="HX478" s="132"/>
      <c r="IH478" s="132"/>
    </row>
    <row xmlns:x14ac="http://schemas.microsoft.com/office/spreadsheetml/2009/9/ac" r="479" s="3" customFormat="true" x14ac:dyDescent="0.25">
      <c r="A479" s="401"/>
      <c r="B479" s="132"/>
      <c r="L479" s="132"/>
      <c r="V479" s="132"/>
      <c r="AF479" s="132"/>
      <c r="AP479" s="132"/>
      <c r="AZ479" s="132"/>
      <c r="BA479" s="132"/>
      <c r="BJ479" s="132"/>
      <c r="BT479" s="132"/>
      <c r="CD479" s="132"/>
      <c r="CN479" s="132"/>
      <c r="CX479" s="132"/>
      <c r="DH479" s="132"/>
      <c r="DR479" s="132"/>
      <c r="EB479" s="132"/>
      <c r="EL479" s="132"/>
      <c r="EV479" s="132"/>
      <c r="FF479" s="132"/>
      <c r="FP479" s="132"/>
      <c r="FZ479" s="132"/>
      <c r="GJ479" s="132"/>
      <c r="GT479" s="132"/>
      <c r="HD479" s="132"/>
      <c r="HN479" s="132"/>
      <c r="HX479" s="132"/>
      <c r="IH479" s="132"/>
    </row>
    <row xmlns:x14ac="http://schemas.microsoft.com/office/spreadsheetml/2009/9/ac" r="480" s="3" customFormat="true" x14ac:dyDescent="0.25">
      <c r="A480" s="401"/>
      <c r="B480" s="132"/>
      <c r="L480" s="132"/>
      <c r="V480" s="132"/>
      <c r="AF480" s="132"/>
      <c r="AP480" s="132"/>
      <c r="AZ480" s="132"/>
      <c r="BA480" s="132"/>
      <c r="BJ480" s="132"/>
      <c r="BT480" s="132"/>
      <c r="CD480" s="132"/>
      <c r="CN480" s="132"/>
      <c r="CX480" s="132"/>
      <c r="DH480" s="132"/>
      <c r="DR480" s="132"/>
      <c r="EB480" s="132"/>
      <c r="EL480" s="132"/>
      <c r="EV480" s="132"/>
      <c r="FF480" s="132"/>
      <c r="FP480" s="132"/>
      <c r="FZ480" s="132"/>
      <c r="GJ480" s="132"/>
      <c r="GT480" s="132"/>
      <c r="HD480" s="132"/>
      <c r="HN480" s="132"/>
      <c r="HX480" s="132"/>
      <c r="IH480" s="132"/>
    </row>
    <row xmlns:x14ac="http://schemas.microsoft.com/office/spreadsheetml/2009/9/ac" r="481" s="3" customFormat="true" x14ac:dyDescent="0.25">
      <c r="A481" s="401"/>
      <c r="B481" s="132"/>
      <c r="L481" s="132"/>
      <c r="V481" s="132"/>
      <c r="AF481" s="132"/>
      <c r="AP481" s="132"/>
      <c r="AZ481" s="132"/>
      <c r="BA481" s="132"/>
      <c r="BJ481" s="132"/>
      <c r="BT481" s="132"/>
      <c r="CD481" s="132"/>
      <c r="CN481" s="132"/>
      <c r="CX481" s="132"/>
      <c r="DH481" s="132"/>
      <c r="DR481" s="132"/>
      <c r="EB481" s="132"/>
      <c r="EL481" s="132"/>
      <c r="EV481" s="132"/>
      <c r="FF481" s="132"/>
      <c r="FP481" s="132"/>
      <c r="FZ481" s="132"/>
      <c r="GJ481" s="132"/>
      <c r="GT481" s="132"/>
      <c r="HD481" s="132"/>
      <c r="HN481" s="132"/>
      <c r="HX481" s="132"/>
      <c r="IH481" s="132"/>
    </row>
    <row xmlns:x14ac="http://schemas.microsoft.com/office/spreadsheetml/2009/9/ac" r="482" s="3" customFormat="true" x14ac:dyDescent="0.25">
      <c r="A482" s="401"/>
      <c r="B482" s="132"/>
      <c r="L482" s="132"/>
      <c r="V482" s="132"/>
      <c r="AF482" s="132"/>
      <c r="AP482" s="132"/>
      <c r="AZ482" s="132"/>
      <c r="BA482" s="132"/>
      <c r="BJ482" s="132"/>
      <c r="BT482" s="132"/>
      <c r="CD482" s="132"/>
      <c r="CN482" s="132"/>
      <c r="CX482" s="132"/>
      <c r="DH482" s="132"/>
      <c r="DR482" s="132"/>
      <c r="EB482" s="132"/>
      <c r="EL482" s="132"/>
      <c r="EV482" s="132"/>
      <c r="FF482" s="132"/>
      <c r="FP482" s="132"/>
      <c r="FZ482" s="132"/>
      <c r="GJ482" s="132"/>
      <c r="GT482" s="132"/>
      <c r="HD482" s="132"/>
      <c r="HN482" s="132"/>
      <c r="HX482" s="132"/>
      <c r="IH482" s="132"/>
    </row>
    <row xmlns:x14ac="http://schemas.microsoft.com/office/spreadsheetml/2009/9/ac" r="483" s="3" customFormat="true" x14ac:dyDescent="0.25">
      <c r="A483" s="401"/>
      <c r="B483" s="132"/>
      <c r="L483" s="132"/>
      <c r="V483" s="132"/>
      <c r="AF483" s="132"/>
      <c r="AP483" s="132"/>
      <c r="AZ483" s="132"/>
      <c r="BA483" s="132"/>
      <c r="BJ483" s="132"/>
      <c r="BT483" s="132"/>
      <c r="CD483" s="132"/>
      <c r="CN483" s="132"/>
      <c r="CX483" s="132"/>
      <c r="DH483" s="132"/>
      <c r="DR483" s="132"/>
      <c r="EB483" s="132"/>
      <c r="EL483" s="132"/>
      <c r="EV483" s="132"/>
      <c r="FF483" s="132"/>
      <c r="FP483" s="132"/>
      <c r="FZ483" s="132"/>
      <c r="GJ483" s="132"/>
      <c r="GT483" s="132"/>
      <c r="HD483" s="132"/>
      <c r="HN483" s="132"/>
      <c r="HX483" s="132"/>
      <c r="IH483" s="132"/>
    </row>
    <row xmlns:x14ac="http://schemas.microsoft.com/office/spreadsheetml/2009/9/ac" r="484" s="3" customFormat="true" x14ac:dyDescent="0.25">
      <c r="A484" s="401"/>
      <c r="B484" s="132"/>
      <c r="L484" s="132"/>
      <c r="V484" s="132"/>
      <c r="AF484" s="132"/>
      <c r="AP484" s="132"/>
      <c r="AZ484" s="132"/>
      <c r="BA484" s="132"/>
      <c r="BJ484" s="132"/>
      <c r="BT484" s="132"/>
      <c r="CD484" s="132"/>
      <c r="CN484" s="132"/>
      <c r="CX484" s="132"/>
      <c r="DH484" s="132"/>
      <c r="DR484" s="132"/>
      <c r="EB484" s="132"/>
      <c r="EL484" s="132"/>
      <c r="EV484" s="132"/>
      <c r="FF484" s="132"/>
      <c r="FP484" s="132"/>
      <c r="FZ484" s="132"/>
      <c r="GJ484" s="132"/>
      <c r="GT484" s="132"/>
      <c r="HD484" s="132"/>
      <c r="HN484" s="132"/>
      <c r="HX484" s="132"/>
      <c r="IH484" s="132"/>
    </row>
    <row xmlns:x14ac="http://schemas.microsoft.com/office/spreadsheetml/2009/9/ac" r="485" s="3" customFormat="true" x14ac:dyDescent="0.25">
      <c r="A485" s="401"/>
      <c r="B485" s="132"/>
      <c r="L485" s="132"/>
      <c r="V485" s="132"/>
      <c r="AF485" s="132"/>
      <c r="AP485" s="132"/>
      <c r="AZ485" s="132"/>
      <c r="BA485" s="132"/>
      <c r="BJ485" s="132"/>
      <c r="BT485" s="132"/>
      <c r="CD485" s="132"/>
      <c r="CN485" s="132"/>
      <c r="CX485" s="132"/>
      <c r="DH485" s="132"/>
      <c r="DR485" s="132"/>
      <c r="EB485" s="132"/>
      <c r="EL485" s="132"/>
      <c r="EV485" s="132"/>
      <c r="FF485" s="132"/>
      <c r="FP485" s="132"/>
      <c r="FZ485" s="132"/>
      <c r="GJ485" s="132"/>
      <c r="GT485" s="132"/>
      <c r="HD485" s="132"/>
      <c r="HN485" s="132"/>
      <c r="HX485" s="132"/>
      <c r="IH485" s="132"/>
    </row>
    <row xmlns:x14ac="http://schemas.microsoft.com/office/spreadsheetml/2009/9/ac" r="486" s="3" customFormat="true" x14ac:dyDescent="0.25">
      <c r="A486" s="401"/>
      <c r="B486" s="132"/>
      <c r="L486" s="132"/>
      <c r="V486" s="132"/>
      <c r="AF486" s="132"/>
      <c r="AP486" s="132"/>
      <c r="AZ486" s="132"/>
      <c r="BA486" s="132"/>
      <c r="BJ486" s="132"/>
      <c r="BT486" s="132"/>
      <c r="CD486" s="132"/>
      <c r="CN486" s="132"/>
      <c r="CX486" s="132"/>
      <c r="DH486" s="132"/>
      <c r="DR486" s="132"/>
      <c r="EB486" s="132"/>
      <c r="EL486" s="132"/>
      <c r="EV486" s="132"/>
      <c r="FF486" s="132"/>
      <c r="FP486" s="132"/>
      <c r="FZ486" s="132"/>
      <c r="GJ486" s="132"/>
      <c r="GT486" s="132"/>
      <c r="HD486" s="132"/>
      <c r="HN486" s="132"/>
      <c r="HX486" s="132"/>
      <c r="IH486" s="132"/>
    </row>
    <row xmlns:x14ac="http://schemas.microsoft.com/office/spreadsheetml/2009/9/ac" r="487" s="3" customFormat="true" x14ac:dyDescent="0.25">
      <c r="A487" s="401"/>
      <c r="B487" s="132"/>
      <c r="L487" s="132"/>
      <c r="V487" s="132"/>
      <c r="AF487" s="132"/>
      <c r="AP487" s="132"/>
      <c r="AZ487" s="132"/>
      <c r="BA487" s="132"/>
      <c r="BJ487" s="132"/>
      <c r="BT487" s="132"/>
      <c r="CD487" s="132"/>
      <c r="CN487" s="132"/>
      <c r="CX487" s="132"/>
      <c r="DH487" s="132"/>
      <c r="DR487" s="132"/>
      <c r="EB487" s="132"/>
      <c r="EL487" s="132"/>
      <c r="EV487" s="132"/>
      <c r="FF487" s="132"/>
      <c r="FP487" s="132"/>
      <c r="FZ487" s="132"/>
      <c r="GJ487" s="132"/>
      <c r="GT487" s="132"/>
      <c r="HD487" s="132"/>
      <c r="HN487" s="132"/>
      <c r="HX487" s="132"/>
      <c r="IH487" s="132"/>
    </row>
    <row xmlns:x14ac="http://schemas.microsoft.com/office/spreadsheetml/2009/9/ac" r="488" s="3" customFormat="true" x14ac:dyDescent="0.25">
      <c r="A488" s="401"/>
      <c r="B488" s="132"/>
      <c r="L488" s="132"/>
      <c r="V488" s="132"/>
      <c r="AF488" s="132"/>
      <c r="AP488" s="132"/>
      <c r="AZ488" s="132"/>
      <c r="BA488" s="132"/>
      <c r="BJ488" s="132"/>
      <c r="BT488" s="132"/>
      <c r="CD488" s="132"/>
      <c r="CN488" s="132"/>
      <c r="CX488" s="132"/>
      <c r="DH488" s="132"/>
      <c r="DR488" s="132"/>
      <c r="EB488" s="132"/>
      <c r="EL488" s="132"/>
      <c r="EV488" s="132"/>
      <c r="FF488" s="132"/>
      <c r="FP488" s="132"/>
      <c r="FZ488" s="132"/>
      <c r="GJ488" s="132"/>
      <c r="GT488" s="132"/>
      <c r="HD488" s="132"/>
      <c r="HN488" s="132"/>
      <c r="HX488" s="132"/>
      <c r="IH488" s="132"/>
    </row>
    <row xmlns:x14ac="http://schemas.microsoft.com/office/spreadsheetml/2009/9/ac" r="489" s="3" customFormat="true" x14ac:dyDescent="0.25">
      <c r="A489" s="401"/>
      <c r="B489" s="132"/>
      <c r="L489" s="132"/>
      <c r="V489" s="132"/>
      <c r="AF489" s="132"/>
      <c r="AP489" s="132"/>
      <c r="AZ489" s="132"/>
      <c r="BA489" s="132"/>
      <c r="BJ489" s="132"/>
      <c r="BT489" s="132"/>
      <c r="CD489" s="132"/>
      <c r="CN489" s="132"/>
      <c r="CX489" s="132"/>
      <c r="DH489" s="132"/>
      <c r="DR489" s="132"/>
      <c r="EB489" s="132"/>
      <c r="EL489" s="132"/>
      <c r="EV489" s="132"/>
      <c r="FF489" s="132"/>
      <c r="FP489" s="132"/>
      <c r="FZ489" s="132"/>
      <c r="GJ489" s="132"/>
      <c r="GT489" s="132"/>
      <c r="HD489" s="132"/>
      <c r="HN489" s="132"/>
      <c r="HX489" s="132"/>
      <c r="IH489" s="132"/>
    </row>
    <row xmlns:x14ac="http://schemas.microsoft.com/office/spreadsheetml/2009/9/ac" r="490" s="3" customFormat="true" x14ac:dyDescent="0.25">
      <c r="A490" s="401"/>
      <c r="B490" s="132"/>
      <c r="L490" s="132"/>
      <c r="V490" s="132"/>
      <c r="AF490" s="132"/>
      <c r="AP490" s="132"/>
      <c r="AZ490" s="132"/>
      <c r="BA490" s="132"/>
      <c r="BJ490" s="132"/>
      <c r="BT490" s="132"/>
      <c r="CD490" s="132"/>
      <c r="CN490" s="132"/>
      <c r="CX490" s="132"/>
      <c r="DH490" s="132"/>
      <c r="DR490" s="132"/>
      <c r="EB490" s="132"/>
      <c r="EL490" s="132"/>
      <c r="EV490" s="132"/>
      <c r="FF490" s="132"/>
      <c r="FP490" s="132"/>
      <c r="FZ490" s="132"/>
      <c r="GJ490" s="132"/>
      <c r="GT490" s="132"/>
      <c r="HD490" s="132"/>
      <c r="HN490" s="132"/>
      <c r="HX490" s="132"/>
      <c r="IH490" s="132"/>
    </row>
    <row xmlns:x14ac="http://schemas.microsoft.com/office/spreadsheetml/2009/9/ac" r="491" s="3" customFormat="true" x14ac:dyDescent="0.25">
      <c r="A491" s="401"/>
      <c r="B491" s="132"/>
      <c r="L491" s="132"/>
      <c r="V491" s="132"/>
      <c r="AF491" s="132"/>
      <c r="AP491" s="132"/>
      <c r="AZ491" s="132"/>
      <c r="BA491" s="132"/>
      <c r="BJ491" s="132"/>
      <c r="BT491" s="132"/>
      <c r="CD491" s="132"/>
      <c r="CN491" s="132"/>
      <c r="CX491" s="132"/>
      <c r="DH491" s="132"/>
      <c r="DR491" s="132"/>
      <c r="EB491" s="132"/>
      <c r="EL491" s="132"/>
      <c r="EV491" s="132"/>
      <c r="FF491" s="132"/>
      <c r="FP491" s="132"/>
      <c r="FZ491" s="132"/>
      <c r="GJ491" s="132"/>
      <c r="GT491" s="132"/>
      <c r="HD491" s="132"/>
      <c r="HN491" s="132"/>
      <c r="HX491" s="132"/>
      <c r="IH491" s="132"/>
    </row>
    <row xmlns:x14ac="http://schemas.microsoft.com/office/spreadsheetml/2009/9/ac" r="492" s="3" customFormat="true" x14ac:dyDescent="0.25">
      <c r="A492" s="401"/>
      <c r="B492" s="132"/>
      <c r="L492" s="132"/>
      <c r="V492" s="132"/>
      <c r="AF492" s="132"/>
      <c r="AP492" s="132"/>
      <c r="AZ492" s="132"/>
      <c r="BA492" s="132"/>
      <c r="BJ492" s="132"/>
      <c r="BT492" s="132"/>
      <c r="CD492" s="132"/>
      <c r="CN492" s="132"/>
      <c r="CX492" s="132"/>
      <c r="DH492" s="132"/>
      <c r="DR492" s="132"/>
      <c r="EB492" s="132"/>
      <c r="EL492" s="132"/>
      <c r="EV492" s="132"/>
      <c r="FF492" s="132"/>
      <c r="FP492" s="132"/>
      <c r="FZ492" s="132"/>
      <c r="GJ492" s="132"/>
      <c r="GT492" s="132"/>
      <c r="HD492" s="132"/>
      <c r="HN492" s="132"/>
      <c r="HX492" s="132"/>
      <c r="IH492" s="132"/>
    </row>
    <row xmlns:x14ac="http://schemas.microsoft.com/office/spreadsheetml/2009/9/ac" r="493" s="3" customFormat="true" x14ac:dyDescent="0.25">
      <c r="A493" s="401"/>
      <c r="B493" s="132"/>
      <c r="L493" s="132"/>
      <c r="V493" s="132"/>
      <c r="AF493" s="132"/>
      <c r="AP493" s="132"/>
      <c r="AZ493" s="132"/>
      <c r="BA493" s="132"/>
      <c r="BJ493" s="132"/>
      <c r="BT493" s="132"/>
      <c r="CD493" s="132"/>
      <c r="CN493" s="132"/>
      <c r="CX493" s="132"/>
      <c r="DH493" s="132"/>
      <c r="DR493" s="132"/>
      <c r="EB493" s="132"/>
      <c r="EL493" s="132"/>
      <c r="EV493" s="132"/>
      <c r="FF493" s="132"/>
      <c r="FP493" s="132"/>
      <c r="FZ493" s="132"/>
      <c r="GJ493" s="132"/>
      <c r="GT493" s="132"/>
      <c r="HD493" s="132"/>
      <c r="HN493" s="132"/>
      <c r="HX493" s="132"/>
      <c r="IH493" s="132"/>
    </row>
    <row xmlns:x14ac="http://schemas.microsoft.com/office/spreadsheetml/2009/9/ac" r="494" s="3" customFormat="true" x14ac:dyDescent="0.25">
      <c r="A494" s="401"/>
      <c r="B494" s="132"/>
      <c r="L494" s="132"/>
      <c r="V494" s="132"/>
      <c r="AF494" s="132"/>
      <c r="AP494" s="132"/>
      <c r="AZ494" s="132"/>
      <c r="BA494" s="132"/>
      <c r="BJ494" s="132"/>
      <c r="BT494" s="132"/>
      <c r="CD494" s="132"/>
      <c r="CN494" s="132"/>
      <c r="CX494" s="132"/>
      <c r="DH494" s="132"/>
      <c r="DR494" s="132"/>
      <c r="EB494" s="132"/>
      <c r="EL494" s="132"/>
      <c r="EV494" s="132"/>
      <c r="FF494" s="132"/>
      <c r="FP494" s="132"/>
      <c r="FZ494" s="132"/>
      <c r="GJ494" s="132"/>
      <c r="GT494" s="132"/>
      <c r="HD494" s="132"/>
      <c r="HN494" s="132"/>
      <c r="HX494" s="132"/>
      <c r="IH494" s="132"/>
    </row>
    <row xmlns:x14ac="http://schemas.microsoft.com/office/spreadsheetml/2009/9/ac" r="495" s="3" customFormat="true" x14ac:dyDescent="0.25">
      <c r="A495" s="401"/>
      <c r="B495" s="132"/>
      <c r="L495" s="132"/>
      <c r="V495" s="132"/>
      <c r="AF495" s="132"/>
      <c r="AP495" s="132"/>
      <c r="AZ495" s="132"/>
      <c r="BA495" s="132"/>
      <c r="BJ495" s="132"/>
      <c r="BT495" s="132"/>
      <c r="CD495" s="132"/>
      <c r="CN495" s="132"/>
      <c r="CX495" s="132"/>
      <c r="DH495" s="132"/>
      <c r="DR495" s="132"/>
      <c r="EB495" s="132"/>
      <c r="EL495" s="132"/>
      <c r="EV495" s="132"/>
      <c r="FF495" s="132"/>
      <c r="FP495" s="132"/>
      <c r="FZ495" s="132"/>
      <c r="GJ495" s="132"/>
      <c r="GT495" s="132"/>
      <c r="HD495" s="132"/>
      <c r="HN495" s="132"/>
      <c r="HX495" s="132"/>
      <c r="IH495" s="132"/>
    </row>
    <row xmlns:x14ac="http://schemas.microsoft.com/office/spreadsheetml/2009/9/ac" r="496" s="3" customFormat="true" x14ac:dyDescent="0.25">
      <c r="A496" s="401"/>
      <c r="B496" s="132"/>
      <c r="L496" s="132"/>
      <c r="V496" s="132"/>
      <c r="AF496" s="132"/>
      <c r="AP496" s="132"/>
      <c r="AZ496" s="132"/>
      <c r="BA496" s="132"/>
      <c r="BJ496" s="132"/>
      <c r="BT496" s="132"/>
      <c r="CD496" s="132"/>
      <c r="CN496" s="132"/>
      <c r="CX496" s="132"/>
      <c r="DH496" s="132"/>
      <c r="DR496" s="132"/>
      <c r="EB496" s="132"/>
      <c r="EL496" s="132"/>
      <c r="EV496" s="132"/>
      <c r="FF496" s="132"/>
      <c r="FP496" s="132"/>
      <c r="FZ496" s="132"/>
      <c r="GJ496" s="132"/>
      <c r="GT496" s="132"/>
      <c r="HD496" s="132"/>
      <c r="HN496" s="132"/>
      <c r="HX496" s="132"/>
      <c r="IH496" s="132"/>
    </row>
    <row xmlns:x14ac="http://schemas.microsoft.com/office/spreadsheetml/2009/9/ac" r="497" s="3" customFormat="true" x14ac:dyDescent="0.25">
      <c r="A497" s="401"/>
      <c r="B497" s="132"/>
      <c r="L497" s="132"/>
      <c r="V497" s="132"/>
      <c r="AF497" s="132"/>
      <c r="AP497" s="132"/>
      <c r="AZ497" s="132"/>
      <c r="BA497" s="132"/>
      <c r="BJ497" s="132"/>
      <c r="BT497" s="132"/>
      <c r="CD497" s="132"/>
      <c r="CN497" s="132"/>
      <c r="CX497" s="132"/>
      <c r="DH497" s="132"/>
      <c r="DR497" s="132"/>
      <c r="EB497" s="132"/>
      <c r="EL497" s="132"/>
      <c r="EV497" s="132"/>
      <c r="FF497" s="132"/>
      <c r="FP497" s="132"/>
      <c r="FZ497" s="132"/>
      <c r="GJ497" s="132"/>
      <c r="GT497" s="132"/>
      <c r="HD497" s="132"/>
      <c r="HN497" s="132"/>
      <c r="HX497" s="132"/>
      <c r="IH497" s="132"/>
    </row>
    <row xmlns:x14ac="http://schemas.microsoft.com/office/spreadsheetml/2009/9/ac" r="498" s="3" customFormat="true" x14ac:dyDescent="0.25">
      <c r="A498" s="401"/>
      <c r="B498" s="132"/>
      <c r="L498" s="132"/>
      <c r="V498" s="132"/>
      <c r="AF498" s="132"/>
      <c r="AP498" s="132"/>
      <c r="AZ498" s="132"/>
      <c r="BA498" s="132"/>
      <c r="BJ498" s="132"/>
      <c r="BT498" s="132"/>
      <c r="CD498" s="132"/>
      <c r="CN498" s="132"/>
      <c r="CX498" s="132"/>
      <c r="DH498" s="132"/>
      <c r="DR498" s="132"/>
      <c r="EB498" s="132"/>
      <c r="EL498" s="132"/>
      <c r="EV498" s="132"/>
      <c r="FF498" s="132"/>
      <c r="FP498" s="132"/>
      <c r="FZ498" s="132"/>
      <c r="GJ498" s="132"/>
      <c r="GT498" s="132"/>
      <c r="HD498" s="132"/>
      <c r="HN498" s="132"/>
      <c r="HX498" s="132"/>
      <c r="IH498" s="132"/>
    </row>
    <row xmlns:x14ac="http://schemas.microsoft.com/office/spreadsheetml/2009/9/ac" r="499" s="3" customFormat="true" x14ac:dyDescent="0.25">
      <c r="A499" s="401"/>
      <c r="B499" s="132"/>
      <c r="L499" s="132"/>
      <c r="V499" s="132"/>
      <c r="AF499" s="132"/>
      <c r="AP499" s="132"/>
      <c r="AZ499" s="132"/>
      <c r="BA499" s="132"/>
      <c r="BJ499" s="132"/>
      <c r="BT499" s="132"/>
      <c r="CD499" s="132"/>
      <c r="CN499" s="132"/>
      <c r="CX499" s="132"/>
      <c r="DH499" s="132"/>
      <c r="DR499" s="132"/>
      <c r="EB499" s="132"/>
      <c r="EL499" s="132"/>
      <c r="EV499" s="132"/>
      <c r="FF499" s="132"/>
      <c r="FP499" s="132"/>
      <c r="FZ499" s="132"/>
      <c r="GJ499" s="132"/>
      <c r="GT499" s="132"/>
      <c r="HD499" s="132"/>
      <c r="HN499" s="132"/>
      <c r="HX499" s="132"/>
      <c r="IH499" s="132"/>
    </row>
    <row xmlns:x14ac="http://schemas.microsoft.com/office/spreadsheetml/2009/9/ac" r="500" s="3" customFormat="true" x14ac:dyDescent="0.25">
      <c r="A500" s="401"/>
      <c r="B500" s="132"/>
      <c r="L500" s="132"/>
      <c r="V500" s="132"/>
      <c r="AF500" s="132"/>
      <c r="AP500" s="132"/>
      <c r="AZ500" s="132"/>
      <c r="BA500" s="132"/>
      <c r="BJ500" s="132"/>
      <c r="BT500" s="132"/>
      <c r="CD500" s="132"/>
      <c r="CN500" s="132"/>
      <c r="CX500" s="132"/>
      <c r="DH500" s="132"/>
      <c r="DR500" s="132"/>
      <c r="EB500" s="132"/>
      <c r="EL500" s="132"/>
      <c r="EV500" s="132"/>
      <c r="FF500" s="132"/>
      <c r="FP500" s="132"/>
      <c r="FZ500" s="132"/>
      <c r="GJ500" s="132"/>
      <c r="GT500" s="132"/>
      <c r="HD500" s="132"/>
      <c r="HN500" s="132"/>
      <c r="HX500" s="132"/>
      <c r="IH500" s="132"/>
    </row>
    <row xmlns:x14ac="http://schemas.microsoft.com/office/spreadsheetml/2009/9/ac" r="501" s="3" customFormat="true" x14ac:dyDescent="0.25">
      <c r="A501" s="401"/>
      <c r="B501" s="132"/>
      <c r="L501" s="132"/>
      <c r="V501" s="132"/>
      <c r="AF501" s="132"/>
      <c r="AP501" s="132"/>
      <c r="AZ501" s="132"/>
      <c r="BA501" s="132"/>
      <c r="BJ501" s="132"/>
      <c r="BT501" s="132"/>
      <c r="CD501" s="132"/>
      <c r="CN501" s="132"/>
      <c r="CX501" s="132"/>
      <c r="DH501" s="132"/>
      <c r="DR501" s="132"/>
      <c r="EB501" s="132"/>
      <c r="EL501" s="132"/>
      <c r="EV501" s="132"/>
      <c r="FF501" s="132"/>
      <c r="FP501" s="132"/>
      <c r="FZ501" s="132"/>
      <c r="GJ501" s="132"/>
      <c r="GT501" s="132"/>
      <c r="HD501" s="132"/>
      <c r="HN501" s="132"/>
      <c r="HX501" s="132"/>
      <c r="IH501" s="132"/>
    </row>
    <row xmlns:x14ac="http://schemas.microsoft.com/office/spreadsheetml/2009/9/ac" r="502" s="3" customFormat="true" x14ac:dyDescent="0.25">
      <c r="A502" s="401"/>
      <c r="B502" s="132"/>
      <c r="L502" s="132"/>
      <c r="V502" s="132"/>
      <c r="AF502" s="132"/>
      <c r="AP502" s="132"/>
      <c r="AZ502" s="132"/>
      <c r="BA502" s="132"/>
      <c r="BJ502" s="132"/>
      <c r="BT502" s="132"/>
      <c r="CD502" s="132"/>
      <c r="CN502" s="132"/>
      <c r="CX502" s="132"/>
      <c r="DH502" s="132"/>
      <c r="DR502" s="132"/>
      <c r="EB502" s="132"/>
      <c r="EL502" s="132"/>
      <c r="EV502" s="132"/>
      <c r="FF502" s="132"/>
      <c r="FP502" s="132"/>
      <c r="FZ502" s="132"/>
      <c r="GJ502" s="132"/>
      <c r="GT502" s="132"/>
      <c r="HD502" s="132"/>
      <c r="HN502" s="132"/>
      <c r="HX502" s="132"/>
      <c r="IH502" s="132"/>
    </row>
    <row xmlns:x14ac="http://schemas.microsoft.com/office/spreadsheetml/2009/9/ac" r="503" s="3" customFormat="true" x14ac:dyDescent="0.25">
      <c r="A503" s="401"/>
      <c r="B503" s="132"/>
      <c r="L503" s="132"/>
      <c r="V503" s="132"/>
      <c r="AF503" s="132"/>
      <c r="AP503" s="132"/>
      <c r="AZ503" s="132"/>
      <c r="BA503" s="132"/>
      <c r="BJ503" s="132"/>
      <c r="BT503" s="132"/>
      <c r="CD503" s="132"/>
      <c r="CN503" s="132"/>
      <c r="CX503" s="132"/>
      <c r="DH503" s="132"/>
      <c r="DR503" s="132"/>
      <c r="EB503" s="132"/>
      <c r="EL503" s="132"/>
      <c r="EV503" s="132"/>
      <c r="FF503" s="132"/>
      <c r="FP503" s="132"/>
      <c r="FZ503" s="132"/>
      <c r="GJ503" s="132"/>
      <c r="GT503" s="132"/>
      <c r="HD503" s="132"/>
      <c r="HN503" s="132"/>
      <c r="HX503" s="132"/>
      <c r="IH503" s="132"/>
    </row>
    <row xmlns:x14ac="http://schemas.microsoft.com/office/spreadsheetml/2009/9/ac" r="504" s="3" customFormat="true" x14ac:dyDescent="0.25">
      <c r="A504" s="401"/>
      <c r="B504" s="132"/>
      <c r="L504" s="132"/>
      <c r="V504" s="132"/>
      <c r="AF504" s="132"/>
      <c r="AP504" s="132"/>
      <c r="AZ504" s="132"/>
      <c r="BA504" s="132"/>
      <c r="BJ504" s="132"/>
      <c r="BT504" s="132"/>
      <c r="CD504" s="132"/>
      <c r="CN504" s="132"/>
      <c r="CX504" s="132"/>
      <c r="DH504" s="132"/>
      <c r="DR504" s="132"/>
      <c r="EB504" s="132"/>
      <c r="EL504" s="132"/>
      <c r="EV504" s="132"/>
      <c r="FF504" s="132"/>
      <c r="FP504" s="132"/>
      <c r="FZ504" s="132"/>
      <c r="GJ504" s="132"/>
      <c r="GT504" s="132"/>
      <c r="HD504" s="132"/>
      <c r="HN504" s="132"/>
      <c r="HX504" s="132"/>
      <c r="IH504" s="132"/>
    </row>
    <row xmlns:x14ac="http://schemas.microsoft.com/office/spreadsheetml/2009/9/ac" r="505" s="3" customFormat="true" x14ac:dyDescent="0.25">
      <c r="A505" s="401"/>
      <c r="B505" s="132"/>
      <c r="L505" s="132"/>
      <c r="V505" s="132"/>
      <c r="AF505" s="132"/>
      <c r="AP505" s="132"/>
      <c r="AZ505" s="132"/>
      <c r="BA505" s="132"/>
      <c r="BJ505" s="132"/>
      <c r="BT505" s="132"/>
      <c r="CD505" s="132"/>
      <c r="CN505" s="132"/>
      <c r="CX505" s="132"/>
      <c r="DH505" s="132"/>
      <c r="DR505" s="132"/>
      <c r="EB505" s="132"/>
      <c r="EL505" s="132"/>
      <c r="EV505" s="132"/>
      <c r="FF505" s="132"/>
      <c r="FP505" s="132"/>
      <c r="FZ505" s="132"/>
      <c r="GJ505" s="132"/>
      <c r="GT505" s="132"/>
      <c r="HD505" s="132"/>
      <c r="HN505" s="132"/>
      <c r="HX505" s="132"/>
      <c r="IH505" s="132"/>
    </row>
    <row xmlns:x14ac="http://schemas.microsoft.com/office/spreadsheetml/2009/9/ac" r="506" s="3" customFormat="true" x14ac:dyDescent="0.25">
      <c r="A506" s="401"/>
      <c r="B506" s="132"/>
      <c r="L506" s="132"/>
      <c r="V506" s="132"/>
      <c r="AF506" s="132"/>
      <c r="AP506" s="132"/>
      <c r="AZ506" s="132"/>
      <c r="BA506" s="132"/>
      <c r="BJ506" s="132"/>
      <c r="BT506" s="132"/>
      <c r="CD506" s="132"/>
      <c r="CN506" s="132"/>
      <c r="CX506" s="132"/>
      <c r="DH506" s="132"/>
      <c r="DR506" s="132"/>
      <c r="EB506" s="132"/>
      <c r="EL506" s="132"/>
      <c r="EV506" s="132"/>
      <c r="FF506" s="132"/>
      <c r="FP506" s="132"/>
      <c r="FZ506" s="132"/>
      <c r="GJ506" s="132"/>
      <c r="GT506" s="132"/>
      <c r="HD506" s="132"/>
      <c r="HN506" s="132"/>
      <c r="HX506" s="132"/>
      <c r="IH506" s="132"/>
    </row>
    <row xmlns:x14ac="http://schemas.microsoft.com/office/spreadsheetml/2009/9/ac" r="507" s="3" customFormat="true" x14ac:dyDescent="0.25">
      <c r="A507" s="401"/>
      <c r="B507" s="132"/>
      <c r="L507" s="132"/>
      <c r="V507" s="132"/>
      <c r="AF507" s="132"/>
      <c r="AP507" s="132"/>
      <c r="AZ507" s="132"/>
      <c r="BA507" s="132"/>
      <c r="BJ507" s="132"/>
      <c r="BT507" s="132"/>
      <c r="CD507" s="132"/>
      <c r="CN507" s="132"/>
      <c r="CX507" s="132"/>
      <c r="DH507" s="132"/>
      <c r="DR507" s="132"/>
      <c r="EB507" s="132"/>
      <c r="EL507" s="132"/>
      <c r="EV507" s="132"/>
      <c r="FF507" s="132"/>
      <c r="FP507" s="132"/>
      <c r="FZ507" s="132"/>
      <c r="GJ507" s="132"/>
      <c r="GT507" s="132"/>
      <c r="HD507" s="132"/>
      <c r="HN507" s="132"/>
      <c r="HX507" s="132"/>
      <c r="IH507" s="132"/>
    </row>
    <row xmlns:x14ac="http://schemas.microsoft.com/office/spreadsheetml/2009/9/ac" r="508" s="3" customFormat="true" x14ac:dyDescent="0.25">
      <c r="A508" s="401"/>
      <c r="B508" s="132"/>
      <c r="L508" s="132"/>
      <c r="V508" s="132"/>
      <c r="AF508" s="132"/>
      <c r="AP508" s="132"/>
      <c r="AZ508" s="132"/>
      <c r="BA508" s="132"/>
      <c r="BJ508" s="132"/>
      <c r="BT508" s="132"/>
      <c r="CD508" s="132"/>
      <c r="CN508" s="132"/>
      <c r="CX508" s="132"/>
      <c r="DH508" s="132"/>
      <c r="DR508" s="132"/>
      <c r="EB508" s="132"/>
      <c r="EL508" s="132"/>
      <c r="EV508" s="132"/>
      <c r="FF508" s="132"/>
      <c r="FP508" s="132"/>
      <c r="FZ508" s="132"/>
      <c r="GJ508" s="132"/>
      <c r="GT508" s="132"/>
      <c r="HD508" s="132"/>
      <c r="HN508" s="132"/>
      <c r="HX508" s="132"/>
      <c r="IH508" s="132"/>
    </row>
    <row xmlns:x14ac="http://schemas.microsoft.com/office/spreadsheetml/2009/9/ac" r="509" s="3" customFormat="true" x14ac:dyDescent="0.25">
      <c r="A509" s="401"/>
      <c r="B509" s="132"/>
      <c r="L509" s="132"/>
      <c r="V509" s="132"/>
      <c r="AF509" s="132"/>
      <c r="AP509" s="132"/>
      <c r="AZ509" s="132"/>
      <c r="BA509" s="132"/>
      <c r="BJ509" s="132"/>
      <c r="BT509" s="132"/>
      <c r="CD509" s="132"/>
      <c r="CN509" s="132"/>
      <c r="CX509" s="132"/>
      <c r="DH509" s="132"/>
      <c r="DR509" s="132"/>
      <c r="EB509" s="132"/>
      <c r="EL509" s="132"/>
      <c r="EV509" s="132"/>
      <c r="FF509" s="132"/>
      <c r="FP509" s="132"/>
      <c r="FZ509" s="132"/>
      <c r="GJ509" s="132"/>
      <c r="GT509" s="132"/>
      <c r="HD509" s="132"/>
      <c r="HN509" s="132"/>
      <c r="HX509" s="132"/>
      <c r="IH509" s="132"/>
    </row>
    <row xmlns:x14ac="http://schemas.microsoft.com/office/spreadsheetml/2009/9/ac" r="510" s="3" customFormat="true" x14ac:dyDescent="0.25">
      <c r="A510" s="401"/>
      <c r="B510" s="132"/>
      <c r="L510" s="132"/>
      <c r="V510" s="132"/>
      <c r="AF510" s="132"/>
      <c r="AP510" s="132"/>
      <c r="AZ510" s="132"/>
      <c r="BA510" s="132"/>
      <c r="BJ510" s="132"/>
      <c r="BT510" s="132"/>
      <c r="CD510" s="132"/>
      <c r="CN510" s="132"/>
      <c r="CX510" s="132"/>
      <c r="DH510" s="132"/>
      <c r="DR510" s="132"/>
      <c r="EB510" s="132"/>
      <c r="EL510" s="132"/>
      <c r="EV510" s="132"/>
      <c r="FF510" s="132"/>
      <c r="FP510" s="132"/>
      <c r="FZ510" s="132"/>
      <c r="GJ510" s="132"/>
      <c r="GT510" s="132"/>
      <c r="HD510" s="132"/>
      <c r="HN510" s="132"/>
      <c r="HX510" s="132"/>
      <c r="IH510" s="132"/>
    </row>
    <row xmlns:x14ac="http://schemas.microsoft.com/office/spreadsheetml/2009/9/ac" r="511" s="3" customFormat="true" x14ac:dyDescent="0.25">
      <c r="A511" s="401"/>
      <c r="B511" s="132"/>
      <c r="L511" s="132"/>
      <c r="V511" s="132"/>
      <c r="AF511" s="132"/>
      <c r="AP511" s="132"/>
      <c r="AZ511" s="132"/>
      <c r="BA511" s="132"/>
      <c r="BJ511" s="132"/>
      <c r="BT511" s="132"/>
      <c r="CD511" s="132"/>
      <c r="CN511" s="132"/>
      <c r="CX511" s="132"/>
      <c r="DH511" s="132"/>
      <c r="DR511" s="132"/>
      <c r="EB511" s="132"/>
      <c r="EL511" s="132"/>
      <c r="EV511" s="132"/>
      <c r="FF511" s="132"/>
      <c r="FP511" s="132"/>
      <c r="FZ511" s="132"/>
      <c r="GJ511" s="132"/>
      <c r="GT511" s="132"/>
      <c r="HD511" s="132"/>
      <c r="HN511" s="132"/>
      <c r="HX511" s="132"/>
      <c r="IH511" s="132"/>
    </row>
    <row xmlns:x14ac="http://schemas.microsoft.com/office/spreadsheetml/2009/9/ac" r="512" s="3" customFormat="true" x14ac:dyDescent="0.25">
      <c r="A512" s="401"/>
      <c r="B512" s="132"/>
      <c r="L512" s="132"/>
      <c r="V512" s="132"/>
      <c r="AF512" s="132"/>
      <c r="AP512" s="132"/>
      <c r="AZ512" s="132"/>
      <c r="BA512" s="132"/>
      <c r="BJ512" s="132"/>
      <c r="BT512" s="132"/>
      <c r="CD512" s="132"/>
      <c r="CN512" s="132"/>
      <c r="CX512" s="132"/>
      <c r="DH512" s="132"/>
      <c r="DR512" s="132"/>
      <c r="EB512" s="132"/>
      <c r="EL512" s="132"/>
      <c r="EV512" s="132"/>
      <c r="FF512" s="132"/>
      <c r="FP512" s="132"/>
      <c r="FZ512" s="132"/>
      <c r="GJ512" s="132"/>
      <c r="GT512" s="132"/>
      <c r="HD512" s="132"/>
      <c r="HN512" s="132"/>
      <c r="HX512" s="132"/>
      <c r="IH512" s="132"/>
    </row>
    <row xmlns:x14ac="http://schemas.microsoft.com/office/spreadsheetml/2009/9/ac" r="513" s="3" customFormat="true" x14ac:dyDescent="0.25">
      <c r="A513" s="401"/>
      <c r="B513" s="132"/>
      <c r="L513" s="132"/>
      <c r="V513" s="132"/>
      <c r="AF513" s="132"/>
      <c r="AP513" s="132"/>
      <c r="AZ513" s="132"/>
      <c r="BA513" s="132"/>
      <c r="BJ513" s="132"/>
      <c r="BT513" s="132"/>
      <c r="CD513" s="132"/>
      <c r="CN513" s="132"/>
      <c r="CX513" s="132"/>
      <c r="DH513" s="132"/>
      <c r="DR513" s="132"/>
      <c r="EB513" s="132"/>
      <c r="EL513" s="132"/>
      <c r="EV513" s="132"/>
      <c r="FF513" s="132"/>
      <c r="FP513" s="132"/>
      <c r="FZ513" s="132"/>
      <c r="GJ513" s="132"/>
      <c r="GT513" s="132"/>
      <c r="HD513" s="132"/>
      <c r="HN513" s="132"/>
      <c r="HX513" s="132"/>
      <c r="IH513" s="132"/>
    </row>
    <row xmlns:x14ac="http://schemas.microsoft.com/office/spreadsheetml/2009/9/ac" r="514" s="3" customFormat="true" x14ac:dyDescent="0.25">
      <c r="A514" s="401"/>
      <c r="B514" s="132"/>
      <c r="L514" s="132"/>
      <c r="V514" s="132"/>
      <c r="AF514" s="132"/>
      <c r="AP514" s="132"/>
      <c r="AZ514" s="132"/>
      <c r="BA514" s="132"/>
      <c r="BJ514" s="132"/>
      <c r="BT514" s="132"/>
      <c r="CD514" s="132"/>
      <c r="CN514" s="132"/>
      <c r="CX514" s="132"/>
      <c r="DH514" s="132"/>
      <c r="DR514" s="132"/>
      <c r="EB514" s="132"/>
      <c r="EL514" s="132"/>
      <c r="EV514" s="132"/>
      <c r="FF514" s="132"/>
      <c r="FP514" s="132"/>
      <c r="FZ514" s="132"/>
      <c r="GJ514" s="132"/>
      <c r="GT514" s="132"/>
      <c r="HD514" s="132"/>
      <c r="HN514" s="132"/>
      <c r="HX514" s="132"/>
      <c r="IH514" s="132"/>
    </row>
    <row xmlns:x14ac="http://schemas.microsoft.com/office/spreadsheetml/2009/9/ac" r="515" s="3" customFormat="true" x14ac:dyDescent="0.25">
      <c r="A515" s="401"/>
      <c r="B515" s="132"/>
      <c r="L515" s="132"/>
      <c r="V515" s="132"/>
      <c r="AF515" s="132"/>
      <c r="AP515" s="132"/>
      <c r="AZ515" s="132"/>
      <c r="BA515" s="132"/>
      <c r="BJ515" s="132"/>
      <c r="BT515" s="132"/>
      <c r="CD515" s="132"/>
      <c r="CN515" s="132"/>
      <c r="CX515" s="132"/>
      <c r="DH515" s="132"/>
      <c r="DR515" s="132"/>
      <c r="EB515" s="132"/>
      <c r="EL515" s="132"/>
      <c r="EV515" s="132"/>
      <c r="FF515" s="132"/>
      <c r="FP515" s="132"/>
      <c r="FZ515" s="132"/>
      <c r="GJ515" s="132"/>
      <c r="GT515" s="132"/>
      <c r="HD515" s="132"/>
      <c r="HN515" s="132"/>
      <c r="HX515" s="132"/>
      <c r="IH515" s="132"/>
    </row>
    <row xmlns:x14ac="http://schemas.microsoft.com/office/spreadsheetml/2009/9/ac" r="516" s="3" customFormat="true" x14ac:dyDescent="0.25">
      <c r="A516" s="401"/>
      <c r="B516" s="132"/>
      <c r="L516" s="132"/>
      <c r="V516" s="132"/>
      <c r="AF516" s="132"/>
      <c r="AP516" s="132"/>
      <c r="AZ516" s="132"/>
      <c r="BA516" s="132"/>
      <c r="BJ516" s="132"/>
      <c r="BT516" s="132"/>
      <c r="CD516" s="132"/>
      <c r="CN516" s="132"/>
      <c r="CX516" s="132"/>
      <c r="DH516" s="132"/>
      <c r="DR516" s="132"/>
      <c r="EB516" s="132"/>
      <c r="EL516" s="132"/>
      <c r="EV516" s="132"/>
      <c r="FF516" s="132"/>
      <c r="FP516" s="132"/>
      <c r="FZ516" s="132"/>
      <c r="GJ516" s="132"/>
      <c r="GT516" s="132"/>
      <c r="HD516" s="132"/>
      <c r="HN516" s="132"/>
      <c r="HX516" s="132"/>
      <c r="IH516" s="132"/>
    </row>
    <row xmlns:x14ac="http://schemas.microsoft.com/office/spreadsheetml/2009/9/ac" r="517" s="3" customFormat="true" x14ac:dyDescent="0.25">
      <c r="A517" s="401"/>
      <c r="B517" s="132"/>
      <c r="L517" s="132"/>
      <c r="V517" s="132"/>
      <c r="AF517" s="132"/>
      <c r="AP517" s="132"/>
      <c r="AZ517" s="132"/>
      <c r="BA517" s="132"/>
      <c r="BJ517" s="132"/>
      <c r="BT517" s="132"/>
      <c r="CD517" s="132"/>
      <c r="CN517" s="132"/>
      <c r="CX517" s="132"/>
      <c r="DH517" s="132"/>
      <c r="DR517" s="132"/>
      <c r="EB517" s="132"/>
      <c r="EL517" s="132"/>
      <c r="EV517" s="132"/>
      <c r="FF517" s="132"/>
      <c r="FP517" s="132"/>
      <c r="FZ517" s="132"/>
      <c r="GJ517" s="132"/>
      <c r="GT517" s="132"/>
      <c r="HD517" s="132"/>
      <c r="HN517" s="132"/>
      <c r="HX517" s="132"/>
      <c r="IH517" s="132"/>
    </row>
    <row xmlns:x14ac="http://schemas.microsoft.com/office/spreadsheetml/2009/9/ac" r="518" s="3" customFormat="true" x14ac:dyDescent="0.25">
      <c r="A518" s="401"/>
      <c r="B518" s="132"/>
      <c r="L518" s="132"/>
      <c r="V518" s="132"/>
      <c r="AF518" s="132"/>
      <c r="AP518" s="132"/>
      <c r="AZ518" s="132"/>
      <c r="BA518" s="132"/>
      <c r="BJ518" s="132"/>
      <c r="BT518" s="132"/>
      <c r="CD518" s="132"/>
      <c r="CN518" s="132"/>
      <c r="CX518" s="132"/>
      <c r="DH518" s="132"/>
      <c r="DR518" s="132"/>
      <c r="EB518" s="132"/>
      <c r="EL518" s="132"/>
      <c r="EV518" s="132"/>
      <c r="FF518" s="132"/>
      <c r="FP518" s="132"/>
      <c r="FZ518" s="132"/>
      <c r="GJ518" s="132"/>
      <c r="GT518" s="132"/>
      <c r="HD518" s="132"/>
      <c r="HN518" s="132"/>
      <c r="HX518" s="132"/>
      <c r="IH518" s="132"/>
    </row>
    <row xmlns:x14ac="http://schemas.microsoft.com/office/spreadsheetml/2009/9/ac" r="519" s="3" customFormat="true" x14ac:dyDescent="0.25">
      <c r="A519" s="401"/>
      <c r="B519" s="132"/>
      <c r="L519" s="132"/>
      <c r="V519" s="132"/>
      <c r="AF519" s="132"/>
      <c r="AP519" s="132"/>
      <c r="AZ519" s="132"/>
      <c r="BA519" s="132"/>
      <c r="BJ519" s="132"/>
      <c r="BT519" s="132"/>
      <c r="CD519" s="132"/>
      <c r="CN519" s="132"/>
      <c r="CX519" s="132"/>
      <c r="DH519" s="132"/>
      <c r="DR519" s="132"/>
      <c r="EB519" s="132"/>
      <c r="EL519" s="132"/>
      <c r="EV519" s="132"/>
      <c r="FF519" s="132"/>
      <c r="FP519" s="132"/>
      <c r="FZ519" s="132"/>
      <c r="GJ519" s="132"/>
      <c r="GT519" s="132"/>
      <c r="HD519" s="132"/>
      <c r="HN519" s="132"/>
      <c r="HX519" s="132"/>
      <c r="IH519" s="132"/>
    </row>
    <row xmlns:x14ac="http://schemas.microsoft.com/office/spreadsheetml/2009/9/ac" r="520" s="3" customFormat="true" x14ac:dyDescent="0.25">
      <c r="A520" s="401"/>
      <c r="B520" s="132"/>
      <c r="L520" s="132"/>
      <c r="V520" s="132"/>
      <c r="AF520" s="132"/>
      <c r="AP520" s="132"/>
      <c r="AZ520" s="132"/>
      <c r="BA520" s="132"/>
      <c r="BJ520" s="132"/>
      <c r="BT520" s="132"/>
      <c r="CD520" s="132"/>
      <c r="CN520" s="132"/>
      <c r="CX520" s="132"/>
      <c r="DH520" s="132"/>
      <c r="DR520" s="132"/>
      <c r="EB520" s="132"/>
      <c r="EL520" s="132"/>
      <c r="EV520" s="132"/>
      <c r="FF520" s="132"/>
      <c r="FP520" s="132"/>
      <c r="FZ520" s="132"/>
      <c r="GJ520" s="132"/>
      <c r="GT520" s="132"/>
      <c r="HD520" s="132"/>
      <c r="HN520" s="132"/>
      <c r="HX520" s="132"/>
      <c r="IH520" s="132"/>
    </row>
    <row xmlns:x14ac="http://schemas.microsoft.com/office/spreadsheetml/2009/9/ac" r="521" s="3" customFormat="true" x14ac:dyDescent="0.25">
      <c r="A521" s="401"/>
      <c r="B521" s="132"/>
      <c r="L521" s="132"/>
      <c r="V521" s="132"/>
      <c r="AF521" s="132"/>
      <c r="AP521" s="132"/>
      <c r="AZ521" s="132"/>
      <c r="BA521" s="132"/>
      <c r="BJ521" s="132"/>
      <c r="BT521" s="132"/>
      <c r="CD521" s="132"/>
      <c r="CN521" s="132"/>
      <c r="CX521" s="132"/>
      <c r="DH521" s="132"/>
      <c r="DR521" s="132"/>
      <c r="EB521" s="132"/>
      <c r="EL521" s="132"/>
      <c r="EV521" s="132"/>
      <c r="FF521" s="132"/>
      <c r="FP521" s="132"/>
      <c r="FZ521" s="132"/>
      <c r="GJ521" s="132"/>
      <c r="GT521" s="132"/>
      <c r="HD521" s="132"/>
      <c r="HN521" s="132"/>
      <c r="HX521" s="132"/>
      <c r="IH521" s="132"/>
    </row>
    <row xmlns:x14ac="http://schemas.microsoft.com/office/spreadsheetml/2009/9/ac" r="522" s="3" customFormat="true" x14ac:dyDescent="0.25">
      <c r="A522" s="401"/>
      <c r="B522" s="132"/>
      <c r="L522" s="132"/>
      <c r="V522" s="132"/>
      <c r="AF522" s="132"/>
      <c r="AP522" s="132"/>
      <c r="AZ522" s="132"/>
      <c r="BA522" s="132"/>
      <c r="BJ522" s="132"/>
      <c r="BT522" s="132"/>
      <c r="CD522" s="132"/>
      <c r="CN522" s="132"/>
      <c r="CX522" s="132"/>
      <c r="DH522" s="132"/>
      <c r="DR522" s="132"/>
      <c r="EB522" s="132"/>
      <c r="EL522" s="132"/>
      <c r="EV522" s="132"/>
      <c r="FF522" s="132"/>
      <c r="FP522" s="132"/>
      <c r="FZ522" s="132"/>
      <c r="GJ522" s="132"/>
      <c r="GT522" s="132"/>
      <c r="HD522" s="132"/>
      <c r="HN522" s="132"/>
      <c r="HX522" s="132"/>
      <c r="IH522" s="132"/>
    </row>
    <row xmlns:x14ac="http://schemas.microsoft.com/office/spreadsheetml/2009/9/ac" r="523" s="3" customFormat="true" x14ac:dyDescent="0.25">
      <c r="A523" s="401"/>
      <c r="B523" s="132"/>
      <c r="L523" s="132"/>
      <c r="V523" s="132"/>
      <c r="AF523" s="132"/>
      <c r="AP523" s="132"/>
      <c r="AZ523" s="132"/>
      <c r="BA523" s="132"/>
      <c r="BJ523" s="132"/>
      <c r="BT523" s="132"/>
      <c r="CD523" s="132"/>
      <c r="CN523" s="132"/>
      <c r="CX523" s="132"/>
      <c r="DH523" s="132"/>
      <c r="DR523" s="132"/>
      <c r="EB523" s="132"/>
      <c r="EL523" s="132"/>
      <c r="EV523" s="132"/>
      <c r="FF523" s="132"/>
      <c r="FP523" s="132"/>
      <c r="FZ523" s="132"/>
      <c r="GJ523" s="132"/>
      <c r="GT523" s="132"/>
      <c r="HD523" s="132"/>
      <c r="HN523" s="132"/>
      <c r="HX523" s="132"/>
      <c r="IH523" s="132"/>
    </row>
    <row xmlns:x14ac="http://schemas.microsoft.com/office/spreadsheetml/2009/9/ac" r="524" s="3" customFormat="true" x14ac:dyDescent="0.25">
      <c r="A524" s="401"/>
      <c r="B524" s="132"/>
      <c r="L524" s="132"/>
      <c r="V524" s="132"/>
      <c r="AF524" s="132"/>
      <c r="AP524" s="132"/>
      <c r="AZ524" s="132"/>
      <c r="BA524" s="132"/>
      <c r="BJ524" s="132"/>
      <c r="BT524" s="132"/>
      <c r="CD524" s="132"/>
      <c r="CN524" s="132"/>
      <c r="CX524" s="132"/>
      <c r="DH524" s="132"/>
      <c r="DR524" s="132"/>
      <c r="EB524" s="132"/>
      <c r="EL524" s="132"/>
      <c r="EV524" s="132"/>
      <c r="FF524" s="132"/>
      <c r="FP524" s="132"/>
      <c r="FZ524" s="132"/>
      <c r="GJ524" s="132"/>
      <c r="GT524" s="132"/>
      <c r="HD524" s="132"/>
      <c r="HN524" s="132"/>
      <c r="HX524" s="132"/>
      <c r="IH524" s="132"/>
    </row>
    <row xmlns:x14ac="http://schemas.microsoft.com/office/spreadsheetml/2009/9/ac" r="525" s="3" customFormat="true" x14ac:dyDescent="0.25">
      <c r="A525" s="401"/>
      <c r="B525" s="132"/>
      <c r="L525" s="132"/>
      <c r="V525" s="132"/>
      <c r="AF525" s="132"/>
      <c r="AP525" s="132"/>
      <c r="AZ525" s="132"/>
      <c r="BA525" s="132"/>
      <c r="BJ525" s="132"/>
      <c r="BT525" s="132"/>
      <c r="CD525" s="132"/>
      <c r="CN525" s="132"/>
      <c r="CX525" s="132"/>
      <c r="DH525" s="132"/>
      <c r="DR525" s="132"/>
      <c r="EB525" s="132"/>
      <c r="EL525" s="132"/>
      <c r="EV525" s="132"/>
      <c r="FF525" s="132"/>
      <c r="FP525" s="132"/>
      <c r="FZ525" s="132"/>
      <c r="GJ525" s="132"/>
      <c r="GT525" s="132"/>
      <c r="HD525" s="132"/>
      <c r="HN525" s="132"/>
      <c r="HX525" s="132"/>
      <c r="IH525" s="132"/>
    </row>
    <row xmlns:x14ac="http://schemas.microsoft.com/office/spreadsheetml/2009/9/ac" r="526" s="3" customFormat="true" x14ac:dyDescent="0.25">
      <c r="A526" s="401"/>
      <c r="B526" s="132"/>
      <c r="L526" s="132"/>
      <c r="V526" s="132"/>
      <c r="AF526" s="132"/>
      <c r="AP526" s="132"/>
      <c r="AZ526" s="132"/>
      <c r="BA526" s="132"/>
      <c r="BJ526" s="132"/>
      <c r="BT526" s="132"/>
      <c r="CD526" s="132"/>
      <c r="CN526" s="132"/>
      <c r="CX526" s="132"/>
      <c r="DH526" s="132"/>
      <c r="DR526" s="132"/>
      <c r="EB526" s="132"/>
      <c r="EL526" s="132"/>
      <c r="EV526" s="132"/>
      <c r="FF526" s="132"/>
      <c r="FP526" s="132"/>
      <c r="FZ526" s="132"/>
      <c r="GJ526" s="132"/>
      <c r="GT526" s="132"/>
      <c r="HD526" s="132"/>
      <c r="HN526" s="132"/>
      <c r="HX526" s="132"/>
      <c r="IH526" s="132"/>
    </row>
    <row xmlns:x14ac="http://schemas.microsoft.com/office/spreadsheetml/2009/9/ac" r="527" s="3" customFormat="true" x14ac:dyDescent="0.25">
      <c r="A527" s="401"/>
      <c r="B527" s="132"/>
      <c r="L527" s="132"/>
      <c r="V527" s="132"/>
      <c r="AF527" s="132"/>
      <c r="AP527" s="132"/>
      <c r="AZ527" s="132"/>
      <c r="BA527" s="132"/>
      <c r="BJ527" s="132"/>
      <c r="BT527" s="132"/>
      <c r="CD527" s="132"/>
      <c r="CN527" s="132"/>
      <c r="CX527" s="132"/>
      <c r="DH527" s="132"/>
      <c r="DR527" s="132"/>
      <c r="EB527" s="132"/>
      <c r="EL527" s="132"/>
      <c r="EV527" s="132"/>
      <c r="FF527" s="132"/>
      <c r="FP527" s="132"/>
      <c r="FZ527" s="132"/>
      <c r="GJ527" s="132"/>
      <c r="GT527" s="132"/>
      <c r="HD527" s="132"/>
      <c r="HN527" s="132"/>
      <c r="HX527" s="132"/>
      <c r="IH527" s="132"/>
    </row>
    <row xmlns:x14ac="http://schemas.microsoft.com/office/spreadsheetml/2009/9/ac" r="528" s="3" customFormat="true" x14ac:dyDescent="0.25">
      <c r="A528" s="401"/>
      <c r="B528" s="132"/>
      <c r="L528" s="132"/>
      <c r="V528" s="132"/>
      <c r="AF528" s="132"/>
      <c r="AP528" s="132"/>
      <c r="AZ528" s="132"/>
      <c r="BA528" s="132"/>
      <c r="BJ528" s="132"/>
      <c r="BT528" s="132"/>
      <c r="CD528" s="132"/>
      <c r="CN528" s="132"/>
      <c r="CX528" s="132"/>
      <c r="DH528" s="132"/>
      <c r="DR528" s="132"/>
      <c r="EB528" s="132"/>
      <c r="EL528" s="132"/>
      <c r="EV528" s="132"/>
      <c r="FF528" s="132"/>
      <c r="FP528" s="132"/>
      <c r="FZ528" s="132"/>
      <c r="GJ528" s="132"/>
      <c r="GT528" s="132"/>
      <c r="HD528" s="132"/>
      <c r="HN528" s="132"/>
      <c r="HX528" s="132"/>
      <c r="IH528" s="132"/>
    </row>
    <row xmlns:x14ac="http://schemas.microsoft.com/office/spreadsheetml/2009/9/ac" r="529" s="3" customFormat="true" x14ac:dyDescent="0.25">
      <c r="A529" s="401"/>
      <c r="B529" s="132"/>
      <c r="L529" s="132"/>
      <c r="V529" s="132"/>
      <c r="AF529" s="132"/>
      <c r="AP529" s="132"/>
      <c r="AZ529" s="132"/>
      <c r="BA529" s="132"/>
      <c r="BJ529" s="132"/>
      <c r="BT529" s="132"/>
      <c r="CD529" s="132"/>
      <c r="CN529" s="132"/>
      <c r="CX529" s="132"/>
      <c r="DH529" s="132"/>
      <c r="DR529" s="132"/>
      <c r="EB529" s="132"/>
      <c r="EL529" s="132"/>
      <c r="EV529" s="132"/>
      <c r="FF529" s="132"/>
      <c r="FP529" s="132"/>
      <c r="FZ529" s="132"/>
      <c r="GJ529" s="132"/>
      <c r="GT529" s="132"/>
      <c r="HD529" s="132"/>
      <c r="HN529" s="132"/>
      <c r="HX529" s="132"/>
      <c r="IH529" s="132"/>
    </row>
    <row xmlns:x14ac="http://schemas.microsoft.com/office/spreadsheetml/2009/9/ac" r="530" s="3" customFormat="true" x14ac:dyDescent="0.25">
      <c r="A530" s="401"/>
      <c r="B530" s="132"/>
      <c r="L530" s="132"/>
      <c r="V530" s="132"/>
      <c r="AF530" s="132"/>
      <c r="AP530" s="132"/>
      <c r="AZ530" s="132"/>
      <c r="BA530" s="132"/>
      <c r="BJ530" s="132"/>
      <c r="BT530" s="132"/>
      <c r="CD530" s="132"/>
      <c r="CN530" s="132"/>
      <c r="CX530" s="132"/>
      <c r="DH530" s="132"/>
      <c r="DR530" s="132"/>
      <c r="EB530" s="132"/>
      <c r="EL530" s="132"/>
      <c r="EV530" s="132"/>
      <c r="FF530" s="132"/>
      <c r="FP530" s="132"/>
      <c r="FZ530" s="132"/>
      <c r="GJ530" s="132"/>
      <c r="GT530" s="132"/>
      <c r="HD530" s="132"/>
      <c r="HN530" s="132"/>
      <c r="HX530" s="132"/>
      <c r="IH530" s="132"/>
    </row>
    <row xmlns:x14ac="http://schemas.microsoft.com/office/spreadsheetml/2009/9/ac" r="531" s="3" customFormat="true" x14ac:dyDescent="0.25">
      <c r="A531" s="401"/>
      <c r="B531" s="132"/>
      <c r="L531" s="132"/>
      <c r="V531" s="132"/>
      <c r="AF531" s="132"/>
      <c r="AP531" s="132"/>
      <c r="AZ531" s="132"/>
      <c r="BA531" s="132"/>
      <c r="BJ531" s="132"/>
      <c r="BT531" s="132"/>
      <c r="CD531" s="132"/>
      <c r="CN531" s="132"/>
      <c r="CX531" s="132"/>
      <c r="DH531" s="132"/>
      <c r="DR531" s="132"/>
      <c r="EB531" s="132"/>
      <c r="EL531" s="132"/>
      <c r="EV531" s="132"/>
      <c r="FF531" s="132"/>
      <c r="FP531" s="132"/>
      <c r="FZ531" s="132"/>
      <c r="GJ531" s="132"/>
      <c r="GT531" s="132"/>
      <c r="HD531" s="132"/>
      <c r="HN531" s="132"/>
      <c r="HX531" s="132"/>
      <c r="IH531" s="132"/>
    </row>
    <row xmlns:x14ac="http://schemas.microsoft.com/office/spreadsheetml/2009/9/ac" r="532" s="3" customFormat="true" x14ac:dyDescent="0.25">
      <c r="A532" s="401"/>
      <c r="B532" s="132"/>
      <c r="L532" s="132"/>
      <c r="V532" s="132"/>
      <c r="AF532" s="132"/>
      <c r="AP532" s="132"/>
      <c r="AZ532" s="132"/>
      <c r="BA532" s="132"/>
      <c r="BJ532" s="132"/>
      <c r="BT532" s="132"/>
      <c r="CD532" s="132"/>
      <c r="CN532" s="132"/>
      <c r="CX532" s="132"/>
      <c r="DH532" s="132"/>
      <c r="DR532" s="132"/>
      <c r="EB532" s="132"/>
      <c r="EL532" s="132"/>
      <c r="EV532" s="132"/>
      <c r="FF532" s="132"/>
      <c r="FP532" s="132"/>
      <c r="FZ532" s="132"/>
      <c r="GJ532" s="132"/>
      <c r="GT532" s="132"/>
      <c r="HD532" s="132"/>
      <c r="HN532" s="132"/>
      <c r="HX532" s="132"/>
      <c r="IH532" s="132"/>
    </row>
    <row xmlns:x14ac="http://schemas.microsoft.com/office/spreadsheetml/2009/9/ac" r="533" s="3" customFormat="true" x14ac:dyDescent="0.25">
      <c r="A533" s="401"/>
      <c r="B533" s="132"/>
      <c r="L533" s="132"/>
      <c r="V533" s="132"/>
      <c r="AF533" s="132"/>
      <c r="AP533" s="132"/>
      <c r="AZ533" s="132"/>
      <c r="BA533" s="132"/>
      <c r="BJ533" s="132"/>
      <c r="BT533" s="132"/>
      <c r="CD533" s="132"/>
      <c r="CN533" s="132"/>
      <c r="CX533" s="132"/>
      <c r="DH533" s="132"/>
      <c r="DR533" s="132"/>
      <c r="EB533" s="132"/>
      <c r="EL533" s="132"/>
      <c r="EV533" s="132"/>
      <c r="FF533" s="132"/>
      <c r="FP533" s="132"/>
      <c r="FZ533" s="132"/>
      <c r="GJ533" s="132"/>
      <c r="GT533" s="132"/>
      <c r="HD533" s="132"/>
      <c r="HN533" s="132"/>
      <c r="HX533" s="132"/>
      <c r="IH533" s="132"/>
    </row>
    <row xmlns:x14ac="http://schemas.microsoft.com/office/spreadsheetml/2009/9/ac" r="534" s="3" customFormat="true" x14ac:dyDescent="0.25">
      <c r="A534" s="401"/>
      <c r="B534" s="132"/>
      <c r="L534" s="132"/>
      <c r="V534" s="132"/>
      <c r="AF534" s="132"/>
      <c r="AP534" s="132"/>
      <c r="AZ534" s="132"/>
      <c r="BA534" s="132"/>
      <c r="BJ534" s="132"/>
      <c r="BT534" s="132"/>
      <c r="CD534" s="132"/>
      <c r="CN534" s="132"/>
      <c r="CX534" s="132"/>
      <c r="DH534" s="132"/>
      <c r="DR534" s="132"/>
      <c r="EB534" s="132"/>
      <c r="EL534" s="132"/>
      <c r="EV534" s="132"/>
      <c r="FF534" s="132"/>
      <c r="FP534" s="132"/>
      <c r="FZ534" s="132"/>
      <c r="GJ534" s="132"/>
      <c r="GT534" s="132"/>
      <c r="HD534" s="132"/>
      <c r="HN534" s="132"/>
      <c r="HX534" s="132"/>
      <c r="IH534" s="132"/>
    </row>
    <row xmlns:x14ac="http://schemas.microsoft.com/office/spreadsheetml/2009/9/ac" r="535" s="3" customFormat="true" x14ac:dyDescent="0.25">
      <c r="A535" s="401"/>
      <c r="B535" s="132"/>
      <c r="L535" s="132"/>
      <c r="V535" s="132"/>
      <c r="AF535" s="132"/>
      <c r="AP535" s="132"/>
      <c r="AZ535" s="132"/>
      <c r="BA535" s="132"/>
      <c r="BJ535" s="132"/>
      <c r="BT535" s="132"/>
      <c r="CD535" s="132"/>
      <c r="CN535" s="132"/>
      <c r="CX535" s="132"/>
      <c r="DH535" s="132"/>
      <c r="DR535" s="132"/>
      <c r="EB535" s="132"/>
      <c r="EL535" s="132"/>
      <c r="EV535" s="132"/>
      <c r="FF535" s="132"/>
      <c r="FP535" s="132"/>
      <c r="FZ535" s="132"/>
      <c r="GJ535" s="132"/>
      <c r="GT535" s="132"/>
      <c r="HD535" s="132"/>
      <c r="HN535" s="132"/>
      <c r="HX535" s="132"/>
      <c r="IH535" s="132"/>
    </row>
    <row xmlns:x14ac="http://schemas.microsoft.com/office/spreadsheetml/2009/9/ac" r="536" s="3" customFormat="true" x14ac:dyDescent="0.25">
      <c r="A536" s="401"/>
      <c r="B536" s="132"/>
      <c r="L536" s="132"/>
      <c r="V536" s="132"/>
      <c r="AF536" s="132"/>
      <c r="AP536" s="132"/>
      <c r="AZ536" s="132"/>
      <c r="BA536" s="132"/>
      <c r="BJ536" s="132"/>
      <c r="BT536" s="132"/>
      <c r="CD536" s="132"/>
      <c r="CN536" s="132"/>
      <c r="CX536" s="132"/>
      <c r="DH536" s="132"/>
      <c r="DR536" s="132"/>
      <c r="EB536" s="132"/>
      <c r="EL536" s="132"/>
      <c r="EV536" s="132"/>
      <c r="FF536" s="132"/>
      <c r="FP536" s="132"/>
      <c r="FZ536" s="132"/>
      <c r="GJ536" s="132"/>
      <c r="GT536" s="132"/>
      <c r="HD536" s="132"/>
      <c r="HN536" s="132"/>
      <c r="HX536" s="132"/>
      <c r="IH536" s="132"/>
    </row>
    <row xmlns:x14ac="http://schemas.microsoft.com/office/spreadsheetml/2009/9/ac" r="537" s="3" customFormat="true" x14ac:dyDescent="0.25">
      <c r="A537" s="401"/>
      <c r="B537" s="132"/>
      <c r="L537" s="132"/>
      <c r="V537" s="132"/>
      <c r="AF537" s="132"/>
      <c r="AP537" s="132"/>
      <c r="AZ537" s="132"/>
      <c r="BA537" s="132"/>
      <c r="BJ537" s="132"/>
      <c r="BT537" s="132"/>
      <c r="CD537" s="132"/>
      <c r="CN537" s="132"/>
      <c r="CX537" s="132"/>
      <c r="DH537" s="132"/>
      <c r="DR537" s="132"/>
      <c r="EB537" s="132"/>
      <c r="EL537" s="132"/>
      <c r="EV537" s="132"/>
      <c r="FF537" s="132"/>
      <c r="FP537" s="132"/>
      <c r="FZ537" s="132"/>
      <c r="GJ537" s="132"/>
      <c r="GT537" s="132"/>
      <c r="HD537" s="132"/>
      <c r="HN537" s="132"/>
      <c r="HX537" s="132"/>
      <c r="IH537" s="132"/>
    </row>
    <row xmlns:x14ac="http://schemas.microsoft.com/office/spreadsheetml/2009/9/ac" r="538" s="3" customFormat="true" x14ac:dyDescent="0.25">
      <c r="A538" s="401"/>
      <c r="B538" s="132"/>
      <c r="L538" s="132"/>
      <c r="V538" s="132"/>
      <c r="AF538" s="132"/>
      <c r="AP538" s="132"/>
      <c r="AZ538" s="132"/>
      <c r="BA538" s="132"/>
      <c r="BJ538" s="132"/>
      <c r="BT538" s="132"/>
      <c r="CD538" s="132"/>
      <c r="CN538" s="132"/>
      <c r="CX538" s="132"/>
      <c r="DH538" s="132"/>
      <c r="DR538" s="132"/>
      <c r="EB538" s="132"/>
      <c r="EL538" s="132"/>
      <c r="EV538" s="132"/>
      <c r="FF538" s="132"/>
      <c r="FP538" s="132"/>
      <c r="FZ538" s="132"/>
      <c r="GJ538" s="132"/>
      <c r="GT538" s="132"/>
      <c r="HD538" s="132"/>
      <c r="HN538" s="132"/>
      <c r="HX538" s="132"/>
      <c r="IH538" s="132"/>
    </row>
    <row xmlns:x14ac="http://schemas.microsoft.com/office/spreadsheetml/2009/9/ac" r="539" s="3" customFormat="true" x14ac:dyDescent="0.25">
      <c r="A539" s="401"/>
      <c r="B539" s="132"/>
      <c r="L539" s="132"/>
      <c r="V539" s="132"/>
      <c r="AF539" s="132"/>
      <c r="AP539" s="132"/>
      <c r="AZ539" s="132"/>
      <c r="BA539" s="132"/>
      <c r="BJ539" s="132"/>
      <c r="BT539" s="132"/>
      <c r="CD539" s="132"/>
      <c r="CN539" s="132"/>
      <c r="CX539" s="132"/>
      <c r="DH539" s="132"/>
      <c r="DR539" s="132"/>
      <c r="EB539" s="132"/>
      <c r="EL539" s="132"/>
      <c r="EV539" s="132"/>
      <c r="FF539" s="132"/>
      <c r="FP539" s="132"/>
      <c r="FZ539" s="132"/>
      <c r="GJ539" s="132"/>
      <c r="GT539" s="132"/>
      <c r="HD539" s="132"/>
      <c r="HN539" s="132"/>
      <c r="HX539" s="132"/>
      <c r="IH539" s="132"/>
    </row>
    <row xmlns:x14ac="http://schemas.microsoft.com/office/spreadsheetml/2009/9/ac" r="540" s="3" customFormat="true" x14ac:dyDescent="0.25">
      <c r="A540" s="401"/>
      <c r="B540" s="132"/>
      <c r="L540" s="132"/>
      <c r="V540" s="132"/>
      <c r="AF540" s="132"/>
      <c r="AP540" s="132"/>
      <c r="AZ540" s="132"/>
      <c r="BA540" s="132"/>
      <c r="BJ540" s="132"/>
      <c r="BT540" s="132"/>
      <c r="CD540" s="132"/>
      <c r="CN540" s="132"/>
      <c r="CX540" s="132"/>
      <c r="DH540" s="132"/>
      <c r="DR540" s="132"/>
      <c r="EB540" s="132"/>
      <c r="EL540" s="132"/>
      <c r="EV540" s="132"/>
      <c r="FF540" s="132"/>
      <c r="FP540" s="132"/>
      <c r="FZ540" s="132"/>
      <c r="GJ540" s="132"/>
      <c r="GT540" s="132"/>
      <c r="HD540" s="132"/>
      <c r="HN540" s="132"/>
      <c r="HX540" s="132"/>
      <c r="IH540" s="132"/>
    </row>
    <row xmlns:x14ac="http://schemas.microsoft.com/office/spreadsheetml/2009/9/ac" r="541" s="3" customFormat="true" x14ac:dyDescent="0.25">
      <c r="A541" s="401"/>
      <c r="B541" s="132"/>
      <c r="L541" s="132"/>
      <c r="V541" s="132"/>
      <c r="AF541" s="132"/>
      <c r="AP541" s="132"/>
      <c r="AZ541" s="132"/>
      <c r="BA541" s="132"/>
      <c r="BJ541" s="132"/>
      <c r="BT541" s="132"/>
      <c r="CD541" s="132"/>
      <c r="CN541" s="132"/>
      <c r="CX541" s="132"/>
      <c r="DH541" s="132"/>
      <c r="DR541" s="132"/>
      <c r="EB541" s="132"/>
      <c r="EL541" s="132"/>
      <c r="EV541" s="132"/>
      <c r="FF541" s="132"/>
      <c r="FP541" s="132"/>
      <c r="FZ541" s="132"/>
      <c r="GJ541" s="132"/>
      <c r="GT541" s="132"/>
      <c r="HD541" s="132"/>
      <c r="HN541" s="132"/>
      <c r="HX541" s="132"/>
      <c r="IH541" s="132"/>
    </row>
    <row xmlns:x14ac="http://schemas.microsoft.com/office/spreadsheetml/2009/9/ac" r="542" s="3" customFormat="true" x14ac:dyDescent="0.25">
      <c r="A542" s="401"/>
      <c r="B542" s="132"/>
      <c r="L542" s="132"/>
      <c r="V542" s="132"/>
      <c r="AF542" s="132"/>
      <c r="AP542" s="132"/>
      <c r="AZ542" s="132"/>
      <c r="BA542" s="132"/>
      <c r="BJ542" s="132"/>
      <c r="BT542" s="132"/>
      <c r="CD542" s="132"/>
      <c r="CN542" s="132"/>
      <c r="CX542" s="132"/>
      <c r="DH542" s="132"/>
      <c r="DR542" s="132"/>
      <c r="EB542" s="132"/>
      <c r="EL542" s="132"/>
      <c r="EV542" s="132"/>
      <c r="FF542" s="132"/>
      <c r="FP542" s="132"/>
      <c r="FZ542" s="132"/>
      <c r="GJ542" s="132"/>
      <c r="GT542" s="132"/>
      <c r="HD542" s="132"/>
      <c r="HN542" s="132"/>
      <c r="HX542" s="132"/>
      <c r="IH542" s="132"/>
    </row>
    <row xmlns:x14ac="http://schemas.microsoft.com/office/spreadsheetml/2009/9/ac" r="543" s="3" customFormat="true" x14ac:dyDescent="0.25">
      <c r="A543" s="401"/>
      <c r="B543" s="132"/>
      <c r="L543" s="132"/>
      <c r="V543" s="132"/>
      <c r="AF543" s="132"/>
      <c r="AP543" s="132"/>
      <c r="AZ543" s="132"/>
      <c r="BA543" s="132"/>
      <c r="BJ543" s="132"/>
      <c r="BT543" s="132"/>
      <c r="CD543" s="132"/>
      <c r="CN543" s="132"/>
      <c r="CX543" s="132"/>
      <c r="DH543" s="132"/>
      <c r="DR543" s="132"/>
      <c r="EB543" s="132"/>
      <c r="EL543" s="132"/>
      <c r="EV543" s="132"/>
      <c r="FF543" s="132"/>
      <c r="FP543" s="132"/>
      <c r="FZ543" s="132"/>
      <c r="GJ543" s="132"/>
      <c r="GT543" s="132"/>
      <c r="HD543" s="132"/>
      <c r="HN543" s="132"/>
      <c r="HX543" s="132"/>
      <c r="IH543" s="132"/>
    </row>
    <row xmlns:x14ac="http://schemas.microsoft.com/office/spreadsheetml/2009/9/ac" r="544" s="3" customFormat="true" x14ac:dyDescent="0.25">
      <c r="A544" s="401"/>
      <c r="B544" s="132"/>
      <c r="L544" s="132"/>
      <c r="V544" s="132"/>
      <c r="AF544" s="132"/>
      <c r="AP544" s="132"/>
      <c r="AZ544" s="132"/>
      <c r="BA544" s="132"/>
      <c r="BJ544" s="132"/>
      <c r="BT544" s="132"/>
      <c r="CD544" s="132"/>
      <c r="CN544" s="132"/>
      <c r="CX544" s="132"/>
      <c r="DH544" s="132"/>
      <c r="DR544" s="132"/>
      <c r="EB544" s="132"/>
      <c r="EL544" s="132"/>
      <c r="EV544" s="132"/>
      <c r="FF544" s="132"/>
      <c r="FP544" s="132"/>
      <c r="FZ544" s="132"/>
      <c r="GJ544" s="132"/>
      <c r="GT544" s="132"/>
      <c r="HD544" s="132"/>
      <c r="HN544" s="132"/>
      <c r="HX544" s="132"/>
      <c r="IH544" s="132"/>
    </row>
    <row xmlns:x14ac="http://schemas.microsoft.com/office/spreadsheetml/2009/9/ac" r="545" s="3" customFormat="true" x14ac:dyDescent="0.25">
      <c r="A545" s="401"/>
      <c r="B545" s="132"/>
      <c r="L545" s="132"/>
      <c r="V545" s="132"/>
      <c r="AF545" s="132"/>
      <c r="AP545" s="132"/>
      <c r="AZ545" s="132"/>
      <c r="BA545" s="132"/>
      <c r="BJ545" s="132"/>
      <c r="BT545" s="132"/>
      <c r="CD545" s="132"/>
      <c r="CN545" s="132"/>
      <c r="CX545" s="132"/>
      <c r="DH545" s="132"/>
      <c r="DR545" s="132"/>
      <c r="EB545" s="132"/>
      <c r="EL545" s="132"/>
      <c r="EV545" s="132"/>
      <c r="FF545" s="132"/>
      <c r="FP545" s="132"/>
      <c r="FZ545" s="132"/>
      <c r="GJ545" s="132"/>
      <c r="GT545" s="132"/>
      <c r="HD545" s="132"/>
      <c r="HN545" s="132"/>
      <c r="HX545" s="132"/>
      <c r="IH545" s="132"/>
    </row>
    <row xmlns:x14ac="http://schemas.microsoft.com/office/spreadsheetml/2009/9/ac" r="546" s="3" customFormat="true" x14ac:dyDescent="0.25">
      <c r="A546" s="401"/>
      <c r="B546" s="132"/>
      <c r="L546" s="132"/>
      <c r="V546" s="132"/>
      <c r="AF546" s="132"/>
      <c r="AP546" s="132"/>
      <c r="AZ546" s="132"/>
      <c r="BA546" s="132"/>
      <c r="BJ546" s="132"/>
      <c r="BT546" s="132"/>
      <c r="CD546" s="132"/>
      <c r="CN546" s="132"/>
      <c r="CX546" s="132"/>
      <c r="DH546" s="132"/>
      <c r="DR546" s="132"/>
      <c r="EB546" s="132"/>
      <c r="EL546" s="132"/>
      <c r="EV546" s="132"/>
      <c r="FF546" s="132"/>
      <c r="FP546" s="132"/>
      <c r="FZ546" s="132"/>
      <c r="GJ546" s="132"/>
      <c r="GT546" s="132"/>
      <c r="HD546" s="132"/>
      <c r="HN546" s="132"/>
      <c r="HX546" s="132"/>
      <c r="IH546" s="132"/>
    </row>
    <row xmlns:x14ac="http://schemas.microsoft.com/office/spreadsheetml/2009/9/ac" r="547" s="3" customFormat="true" x14ac:dyDescent="0.25">
      <c r="A547" s="401"/>
      <c r="B547" s="132"/>
      <c r="L547" s="132"/>
      <c r="V547" s="132"/>
      <c r="AF547" s="132"/>
      <c r="AP547" s="132"/>
      <c r="AZ547" s="132"/>
      <c r="BA547" s="132"/>
      <c r="BJ547" s="132"/>
      <c r="BT547" s="132"/>
      <c r="CD547" s="132"/>
      <c r="CN547" s="132"/>
      <c r="CX547" s="132"/>
      <c r="DH547" s="132"/>
      <c r="DR547" s="132"/>
      <c r="EB547" s="132"/>
      <c r="EL547" s="132"/>
      <c r="EV547" s="132"/>
      <c r="FF547" s="132"/>
      <c r="FP547" s="132"/>
      <c r="FZ547" s="132"/>
      <c r="GJ547" s="132"/>
      <c r="GT547" s="132"/>
      <c r="HD547" s="132"/>
      <c r="HN547" s="132"/>
      <c r="HX547" s="132"/>
      <c r="IH547" s="132"/>
    </row>
    <row xmlns:x14ac="http://schemas.microsoft.com/office/spreadsheetml/2009/9/ac" r="548" s="3" customFormat="true" x14ac:dyDescent="0.25">
      <c r="A548" s="401"/>
      <c r="B548" s="132"/>
      <c r="L548" s="132"/>
      <c r="V548" s="132"/>
      <c r="AF548" s="132"/>
      <c r="AP548" s="132"/>
      <c r="AZ548" s="132"/>
      <c r="BA548" s="132"/>
      <c r="BJ548" s="132"/>
      <c r="BT548" s="132"/>
      <c r="CD548" s="132"/>
      <c r="CN548" s="132"/>
      <c r="CX548" s="132"/>
      <c r="DH548" s="132"/>
      <c r="DR548" s="132"/>
      <c r="EB548" s="132"/>
      <c r="EL548" s="132"/>
      <c r="EV548" s="132"/>
      <c r="FF548" s="132"/>
      <c r="FP548" s="132"/>
      <c r="FZ548" s="132"/>
      <c r="GJ548" s="132"/>
      <c r="GT548" s="132"/>
      <c r="HD548" s="132"/>
      <c r="HN548" s="132"/>
      <c r="HX548" s="132"/>
      <c r="IH548" s="132"/>
    </row>
    <row xmlns:x14ac="http://schemas.microsoft.com/office/spreadsheetml/2009/9/ac" r="549" s="3" customFormat="true" x14ac:dyDescent="0.25">
      <c r="A549" s="401"/>
      <c r="B549" s="132"/>
      <c r="L549" s="132"/>
      <c r="V549" s="132"/>
      <c r="AF549" s="132"/>
      <c r="AP549" s="132"/>
      <c r="AZ549" s="132"/>
      <c r="BA549" s="132"/>
      <c r="BJ549" s="132"/>
      <c r="BT549" s="132"/>
      <c r="CD549" s="132"/>
      <c r="CN549" s="132"/>
      <c r="CX549" s="132"/>
      <c r="DH549" s="132"/>
      <c r="DR549" s="132"/>
      <c r="EB549" s="132"/>
      <c r="EL549" s="132"/>
      <c r="EV549" s="132"/>
      <c r="FF549" s="132"/>
      <c r="FP549" s="132"/>
      <c r="FZ549" s="132"/>
      <c r="GJ549" s="132"/>
      <c r="GT549" s="132"/>
      <c r="HD549" s="132"/>
      <c r="HN549" s="132"/>
      <c r="HX549" s="132"/>
      <c r="IH549" s="132"/>
    </row>
    <row xmlns:x14ac="http://schemas.microsoft.com/office/spreadsheetml/2009/9/ac" r="550" s="3" customFormat="true" x14ac:dyDescent="0.25">
      <c r="A550" s="401"/>
      <c r="B550" s="132"/>
      <c r="L550" s="132"/>
      <c r="V550" s="132"/>
      <c r="AF550" s="132"/>
      <c r="AP550" s="132"/>
      <c r="AZ550" s="132"/>
      <c r="BA550" s="132"/>
      <c r="BJ550" s="132"/>
      <c r="BT550" s="132"/>
      <c r="CD550" s="132"/>
      <c r="CN550" s="132"/>
      <c r="CX550" s="132"/>
      <c r="DH550" s="132"/>
      <c r="DR550" s="132"/>
      <c r="EB550" s="132"/>
      <c r="EL550" s="132"/>
      <c r="EV550" s="132"/>
      <c r="FF550" s="132"/>
      <c r="FP550" s="132"/>
      <c r="FZ550" s="132"/>
      <c r="GJ550" s="132"/>
      <c r="GT550" s="132"/>
      <c r="HD550" s="132"/>
      <c r="HN550" s="132"/>
      <c r="HX550" s="132"/>
      <c r="IH550" s="132"/>
    </row>
    <row xmlns:x14ac="http://schemas.microsoft.com/office/spreadsheetml/2009/9/ac" r="551" s="3" customFormat="true" x14ac:dyDescent="0.25">
      <c r="A551" s="401"/>
      <c r="B551" s="132"/>
      <c r="L551" s="132"/>
      <c r="V551" s="132"/>
      <c r="AF551" s="132"/>
      <c r="AP551" s="132"/>
      <c r="AZ551" s="132"/>
      <c r="BA551" s="132"/>
      <c r="BJ551" s="132"/>
      <c r="BT551" s="132"/>
      <c r="CD551" s="132"/>
      <c r="CN551" s="132"/>
      <c r="CX551" s="132"/>
      <c r="DH551" s="132"/>
      <c r="DR551" s="132"/>
      <c r="EB551" s="132"/>
      <c r="EL551" s="132"/>
      <c r="EV551" s="132"/>
      <c r="FF551" s="132"/>
      <c r="FP551" s="132"/>
      <c r="FZ551" s="132"/>
      <c r="GJ551" s="132"/>
      <c r="GT551" s="132"/>
      <c r="HD551" s="132"/>
      <c r="HN551" s="132"/>
      <c r="HX551" s="132"/>
      <c r="IH551" s="132"/>
    </row>
    <row xmlns:x14ac="http://schemas.microsoft.com/office/spreadsheetml/2009/9/ac" r="552" s="3" customFormat="true" x14ac:dyDescent="0.25">
      <c r="A552" s="401"/>
      <c r="B552" s="132"/>
      <c r="L552" s="132"/>
      <c r="V552" s="132"/>
      <c r="AF552" s="132"/>
      <c r="AP552" s="132"/>
      <c r="AZ552" s="132"/>
      <c r="BA552" s="132"/>
      <c r="BJ552" s="132"/>
      <c r="BT552" s="132"/>
      <c r="CD552" s="132"/>
      <c r="CN552" s="132"/>
      <c r="CX552" s="132"/>
      <c r="DH552" s="132"/>
      <c r="DR552" s="132"/>
      <c r="EB552" s="132"/>
      <c r="EL552" s="132"/>
      <c r="EV552" s="132"/>
      <c r="FF552" s="132"/>
      <c r="FP552" s="132"/>
      <c r="FZ552" s="132"/>
      <c r="GJ552" s="132"/>
      <c r="GT552" s="132"/>
      <c r="HD552" s="132"/>
      <c r="HN552" s="132"/>
      <c r="HX552" s="132"/>
      <c r="IH552" s="132"/>
    </row>
    <row xmlns:x14ac="http://schemas.microsoft.com/office/spreadsheetml/2009/9/ac" r="553" s="3" customFormat="true" x14ac:dyDescent="0.25">
      <c r="A553" s="401"/>
      <c r="B553" s="132"/>
      <c r="L553" s="132"/>
      <c r="V553" s="132"/>
      <c r="AF553" s="132"/>
      <c r="AP553" s="132"/>
      <c r="AZ553" s="132"/>
      <c r="BA553" s="132"/>
      <c r="BJ553" s="132"/>
      <c r="BT553" s="132"/>
      <c r="CD553" s="132"/>
      <c r="CN553" s="132"/>
      <c r="CX553" s="132"/>
      <c r="DH553" s="132"/>
      <c r="DR553" s="132"/>
      <c r="EB553" s="132"/>
      <c r="EL553" s="132"/>
      <c r="EV553" s="132"/>
      <c r="FF553" s="132"/>
      <c r="FP553" s="132"/>
      <c r="FZ553" s="132"/>
      <c r="GJ553" s="132"/>
      <c r="GT553" s="132"/>
      <c r="HD553" s="132"/>
      <c r="HN553" s="132"/>
      <c r="HX553" s="132"/>
      <c r="IH553" s="132"/>
    </row>
    <row xmlns:x14ac="http://schemas.microsoft.com/office/spreadsheetml/2009/9/ac" r="554" s="3" customFormat="true" x14ac:dyDescent="0.25">
      <c r="A554" s="401"/>
      <c r="B554" s="132"/>
      <c r="L554" s="132"/>
      <c r="V554" s="132"/>
      <c r="AF554" s="132"/>
      <c r="AP554" s="132"/>
      <c r="AZ554" s="132"/>
      <c r="BA554" s="132"/>
      <c r="BJ554" s="132"/>
      <c r="BT554" s="132"/>
      <c r="CD554" s="132"/>
      <c r="CN554" s="132"/>
      <c r="CX554" s="132"/>
      <c r="DH554" s="132"/>
      <c r="DR554" s="132"/>
      <c r="EB554" s="132"/>
      <c r="EL554" s="132"/>
      <c r="EV554" s="132"/>
      <c r="FF554" s="132"/>
      <c r="FP554" s="132"/>
      <c r="FZ554" s="132"/>
      <c r="GJ554" s="132"/>
      <c r="GT554" s="132"/>
      <c r="HD554" s="132"/>
      <c r="HN554" s="132"/>
      <c r="HX554" s="132"/>
      <c r="IH554" s="132"/>
    </row>
    <row xmlns:x14ac="http://schemas.microsoft.com/office/spreadsheetml/2009/9/ac" r="555" s="3" customFormat="true" x14ac:dyDescent="0.25">
      <c r="A555" s="401"/>
      <c r="B555" s="132"/>
      <c r="L555" s="132"/>
      <c r="V555" s="132"/>
      <c r="AF555" s="132"/>
      <c r="AP555" s="132"/>
      <c r="AZ555" s="132"/>
      <c r="BA555" s="132"/>
      <c r="BJ555" s="132"/>
      <c r="BT555" s="132"/>
      <c r="CD555" s="132"/>
      <c r="CN555" s="132"/>
      <c r="CX555" s="132"/>
      <c r="DH555" s="132"/>
      <c r="DR555" s="132"/>
      <c r="EB555" s="132"/>
      <c r="EL555" s="132"/>
      <c r="EV555" s="132"/>
      <c r="FF555" s="132"/>
      <c r="FP555" s="132"/>
      <c r="FZ555" s="132"/>
      <c r="GJ555" s="132"/>
      <c r="GT555" s="132"/>
      <c r="HD555" s="132"/>
      <c r="HN555" s="132"/>
      <c r="HX555" s="132"/>
      <c r="IH555" s="132"/>
    </row>
    <row xmlns:x14ac="http://schemas.microsoft.com/office/spreadsheetml/2009/9/ac" r="556" s="3" customFormat="true" x14ac:dyDescent="0.25">
      <c r="A556" s="401"/>
      <c r="B556" s="132"/>
      <c r="L556" s="132"/>
      <c r="V556" s="132"/>
      <c r="AF556" s="132"/>
      <c r="AP556" s="132"/>
      <c r="AZ556" s="132"/>
      <c r="BA556" s="132"/>
      <c r="BJ556" s="132"/>
      <c r="BT556" s="132"/>
      <c r="CD556" s="132"/>
      <c r="CN556" s="132"/>
      <c r="CX556" s="132"/>
      <c r="DH556" s="132"/>
      <c r="DR556" s="132"/>
      <c r="EB556" s="132"/>
      <c r="EL556" s="132"/>
      <c r="EV556" s="132"/>
      <c r="FF556" s="132"/>
      <c r="FP556" s="132"/>
      <c r="FZ556" s="132"/>
      <c r="GJ556" s="132"/>
      <c r="GT556" s="132"/>
      <c r="HD556" s="132"/>
      <c r="HN556" s="132"/>
      <c r="HX556" s="132"/>
      <c r="IH556" s="132"/>
    </row>
    <row xmlns:x14ac="http://schemas.microsoft.com/office/spreadsheetml/2009/9/ac" r="557" s="3" customFormat="true" x14ac:dyDescent="0.25">
      <c r="A557" s="401"/>
      <c r="B557" s="132"/>
      <c r="L557" s="132"/>
      <c r="V557" s="132"/>
      <c r="AF557" s="132"/>
      <c r="AP557" s="132"/>
      <c r="AZ557" s="132"/>
      <c r="BA557" s="132"/>
      <c r="BJ557" s="132"/>
      <c r="BT557" s="132"/>
      <c r="CD557" s="132"/>
      <c r="CN557" s="132"/>
      <c r="CX557" s="132"/>
      <c r="DH557" s="132"/>
      <c r="DR557" s="132"/>
      <c r="EB557" s="132"/>
      <c r="EL557" s="132"/>
      <c r="EV557" s="132"/>
      <c r="FF557" s="132"/>
      <c r="FP557" s="132"/>
      <c r="FZ557" s="132"/>
      <c r="GJ557" s="132"/>
      <c r="GT557" s="132"/>
      <c r="HD557" s="132"/>
      <c r="HN557" s="132"/>
      <c r="HX557" s="132"/>
      <c r="IH557" s="132"/>
    </row>
    <row xmlns:x14ac="http://schemas.microsoft.com/office/spreadsheetml/2009/9/ac" r="558" s="3" customFormat="true" x14ac:dyDescent="0.25">
      <c r="A558" s="401"/>
      <c r="B558" s="132"/>
      <c r="L558" s="132"/>
      <c r="V558" s="132"/>
      <c r="AF558" s="132"/>
      <c r="AP558" s="132"/>
      <c r="AZ558" s="132"/>
      <c r="BA558" s="132"/>
      <c r="BJ558" s="132"/>
      <c r="BT558" s="132"/>
      <c r="CD558" s="132"/>
      <c r="CN558" s="132"/>
      <c r="CX558" s="132"/>
      <c r="DH558" s="132"/>
      <c r="DR558" s="132"/>
      <c r="EB558" s="132"/>
      <c r="EL558" s="132"/>
      <c r="EV558" s="132"/>
      <c r="FF558" s="132"/>
      <c r="FP558" s="132"/>
      <c r="FZ558" s="132"/>
      <c r="GJ558" s="132"/>
      <c r="GT558" s="132"/>
      <c r="HD558" s="132"/>
      <c r="HN558" s="132"/>
      <c r="HX558" s="132"/>
      <c r="IH558" s="132"/>
    </row>
    <row xmlns:x14ac="http://schemas.microsoft.com/office/spreadsheetml/2009/9/ac" r="559" s="3" customFormat="true" x14ac:dyDescent="0.25">
      <c r="A559" s="401"/>
      <c r="B559" s="132"/>
      <c r="L559" s="132"/>
      <c r="V559" s="132"/>
      <c r="AF559" s="132"/>
      <c r="AP559" s="132"/>
      <c r="AZ559" s="132"/>
      <c r="BA559" s="132"/>
      <c r="BJ559" s="132"/>
      <c r="BT559" s="132"/>
      <c r="CD559" s="132"/>
      <c r="CN559" s="132"/>
      <c r="CX559" s="132"/>
      <c r="DH559" s="132"/>
      <c r="DR559" s="132"/>
      <c r="EB559" s="132"/>
      <c r="EL559" s="132"/>
      <c r="EV559" s="132"/>
      <c r="FF559" s="132"/>
      <c r="FP559" s="132"/>
      <c r="FZ559" s="132"/>
      <c r="GJ559" s="132"/>
      <c r="GT559" s="132"/>
      <c r="HD559" s="132"/>
      <c r="HN559" s="132"/>
      <c r="HX559" s="132"/>
      <c r="IH559" s="132"/>
    </row>
    <row xmlns:x14ac="http://schemas.microsoft.com/office/spreadsheetml/2009/9/ac" r="560" s="3" customFormat="true" x14ac:dyDescent="0.25">
      <c r="A560" s="401"/>
      <c r="B560" s="132"/>
      <c r="L560" s="132"/>
      <c r="V560" s="132"/>
      <c r="AF560" s="132"/>
      <c r="AP560" s="132"/>
      <c r="AZ560" s="132"/>
      <c r="BA560" s="132"/>
      <c r="BJ560" s="132"/>
      <c r="BT560" s="132"/>
      <c r="CD560" s="132"/>
      <c r="CN560" s="132"/>
      <c r="CX560" s="132"/>
      <c r="DH560" s="132"/>
      <c r="DR560" s="132"/>
      <c r="EB560" s="132"/>
      <c r="EL560" s="132"/>
      <c r="EV560" s="132"/>
      <c r="FF560" s="132"/>
      <c r="FP560" s="132"/>
      <c r="FZ560" s="132"/>
      <c r="GJ560" s="132"/>
      <c r="GT560" s="132"/>
      <c r="HD560" s="132"/>
      <c r="HN560" s="132"/>
      <c r="HX560" s="132"/>
      <c r="IH560" s="132"/>
    </row>
    <row xmlns:x14ac="http://schemas.microsoft.com/office/spreadsheetml/2009/9/ac" r="561" s="3" customFormat="true" x14ac:dyDescent="0.25">
      <c r="A561" s="401"/>
      <c r="B561" s="132"/>
      <c r="L561" s="132"/>
      <c r="V561" s="132"/>
      <c r="AF561" s="132"/>
      <c r="AP561" s="132"/>
      <c r="AZ561" s="132"/>
      <c r="BA561" s="132"/>
      <c r="BJ561" s="132"/>
      <c r="BT561" s="132"/>
      <c r="CD561" s="132"/>
      <c r="CN561" s="132"/>
      <c r="CX561" s="132"/>
      <c r="DH561" s="132"/>
      <c r="DR561" s="132"/>
      <c r="EB561" s="132"/>
      <c r="EL561" s="132"/>
      <c r="EV561" s="132"/>
      <c r="FF561" s="132"/>
      <c r="FP561" s="132"/>
      <c r="FZ561" s="132"/>
      <c r="GJ561" s="132"/>
      <c r="GT561" s="132"/>
      <c r="HD561" s="132"/>
      <c r="HN561" s="132"/>
      <c r="HX561" s="132"/>
      <c r="IH561" s="132"/>
    </row>
    <row xmlns:x14ac="http://schemas.microsoft.com/office/spreadsheetml/2009/9/ac" r="562" s="3" customFormat="true" x14ac:dyDescent="0.25">
      <c r="A562" s="401"/>
      <c r="B562" s="132"/>
      <c r="L562" s="132"/>
      <c r="V562" s="132"/>
      <c r="AF562" s="132"/>
      <c r="AP562" s="132"/>
      <c r="AZ562" s="132"/>
      <c r="BA562" s="132"/>
      <c r="BJ562" s="132"/>
      <c r="BT562" s="132"/>
      <c r="CD562" s="132"/>
      <c r="CN562" s="132"/>
      <c r="CX562" s="132"/>
      <c r="DH562" s="132"/>
      <c r="DR562" s="132"/>
      <c r="EB562" s="132"/>
      <c r="EL562" s="132"/>
      <c r="EV562" s="132"/>
      <c r="FF562" s="132"/>
      <c r="FP562" s="132"/>
      <c r="FZ562" s="132"/>
      <c r="GJ562" s="132"/>
      <c r="GT562" s="132"/>
      <c r="HD562" s="132"/>
      <c r="HN562" s="132"/>
      <c r="HX562" s="132"/>
      <c r="IH562" s="132"/>
    </row>
    <row xmlns:x14ac="http://schemas.microsoft.com/office/spreadsheetml/2009/9/ac" r="563" s="3" customFormat="true" x14ac:dyDescent="0.25">
      <c r="A563" s="401"/>
      <c r="B563" s="132"/>
      <c r="L563" s="132"/>
      <c r="V563" s="132"/>
      <c r="AF563" s="132"/>
      <c r="AP563" s="132"/>
      <c r="AZ563" s="132"/>
      <c r="BA563" s="132"/>
      <c r="BJ563" s="132"/>
      <c r="BT563" s="132"/>
      <c r="CD563" s="132"/>
      <c r="CN563" s="132"/>
      <c r="CX563" s="132"/>
      <c r="DH563" s="132"/>
      <c r="DR563" s="132"/>
      <c r="EB563" s="132"/>
      <c r="EL563" s="132"/>
      <c r="EV563" s="132"/>
      <c r="FF563" s="132"/>
      <c r="FP563" s="132"/>
      <c r="FZ563" s="132"/>
      <c r="GJ563" s="132"/>
      <c r="GT563" s="132"/>
      <c r="HD563" s="132"/>
      <c r="HN563" s="132"/>
      <c r="HX563" s="132"/>
      <c r="IH563" s="132"/>
    </row>
    <row xmlns:x14ac="http://schemas.microsoft.com/office/spreadsheetml/2009/9/ac" r="564" s="3" customFormat="true" x14ac:dyDescent="0.25">
      <c r="A564" s="401"/>
      <c r="B564" s="132"/>
      <c r="L564" s="132"/>
      <c r="V564" s="132"/>
      <c r="AF564" s="132"/>
      <c r="AP564" s="132"/>
      <c r="AZ564" s="132"/>
      <c r="BA564" s="132"/>
      <c r="BJ564" s="132"/>
      <c r="BT564" s="132"/>
      <c r="CD564" s="132"/>
      <c r="CN564" s="132"/>
      <c r="CX564" s="132"/>
      <c r="DH564" s="132"/>
      <c r="DR564" s="132"/>
      <c r="EB564" s="132"/>
      <c r="EL564" s="132"/>
      <c r="EV564" s="132"/>
      <c r="FF564" s="132"/>
      <c r="FP564" s="132"/>
      <c r="FZ564" s="132"/>
      <c r="GJ564" s="132"/>
      <c r="GT564" s="132"/>
      <c r="HD564" s="132"/>
      <c r="HN564" s="132"/>
      <c r="HX564" s="132"/>
      <c r="IH564" s="132"/>
    </row>
    <row xmlns:x14ac="http://schemas.microsoft.com/office/spreadsheetml/2009/9/ac" r="565" s="3" customFormat="true" x14ac:dyDescent="0.25">
      <c r="A565" s="401"/>
      <c r="B565" s="132"/>
      <c r="L565" s="132"/>
      <c r="V565" s="132"/>
      <c r="AF565" s="132"/>
      <c r="AP565" s="132"/>
      <c r="AZ565" s="132"/>
      <c r="BA565" s="132"/>
      <c r="BJ565" s="132"/>
      <c r="BT565" s="132"/>
      <c r="CD565" s="132"/>
      <c r="CN565" s="132"/>
      <c r="CX565" s="132"/>
      <c r="DH565" s="132"/>
      <c r="DR565" s="132"/>
      <c r="EB565" s="132"/>
      <c r="EL565" s="132"/>
      <c r="EV565" s="132"/>
      <c r="FF565" s="132"/>
      <c r="FP565" s="132"/>
      <c r="FZ565" s="132"/>
      <c r="GJ565" s="132"/>
      <c r="GT565" s="132"/>
      <c r="HD565" s="132"/>
      <c r="HN565" s="132"/>
      <c r="HX565" s="132"/>
      <c r="IH565" s="132"/>
    </row>
    <row xmlns:x14ac="http://schemas.microsoft.com/office/spreadsheetml/2009/9/ac" r="566" s="3" customFormat="true" x14ac:dyDescent="0.25">
      <c r="A566" s="401"/>
      <c r="B566" s="132"/>
      <c r="L566" s="132"/>
      <c r="V566" s="132"/>
      <c r="AF566" s="132"/>
      <c r="AP566" s="132"/>
      <c r="AZ566" s="132"/>
      <c r="BA566" s="132"/>
      <c r="BJ566" s="132"/>
      <c r="BT566" s="132"/>
      <c r="CD566" s="132"/>
      <c r="CN566" s="132"/>
      <c r="CX566" s="132"/>
      <c r="DH566" s="132"/>
      <c r="DR566" s="132"/>
      <c r="EB566" s="132"/>
      <c r="EL566" s="132"/>
      <c r="EV566" s="132"/>
      <c r="FF566" s="132"/>
      <c r="FP566" s="132"/>
      <c r="FZ566" s="132"/>
      <c r="GJ566" s="132"/>
      <c r="GT566" s="132"/>
      <c r="HD566" s="132"/>
      <c r="HN566" s="132"/>
      <c r="HX566" s="132"/>
      <c r="IH566" s="132"/>
    </row>
    <row xmlns:x14ac="http://schemas.microsoft.com/office/spreadsheetml/2009/9/ac" r="567" s="3" customFormat="true" x14ac:dyDescent="0.25">
      <c r="A567" s="401"/>
      <c r="B567" s="132"/>
      <c r="L567" s="132"/>
      <c r="V567" s="132"/>
      <c r="AF567" s="132"/>
      <c r="AP567" s="132"/>
      <c r="AZ567" s="132"/>
      <c r="BA567" s="132"/>
      <c r="BJ567" s="132"/>
      <c r="BT567" s="132"/>
      <c r="CD567" s="132"/>
      <c r="CN567" s="132"/>
      <c r="CX567" s="132"/>
      <c r="DH567" s="132"/>
      <c r="DR567" s="132"/>
      <c r="EB567" s="132"/>
      <c r="EL567" s="132"/>
      <c r="EV567" s="132"/>
      <c r="FF567" s="132"/>
      <c r="FP567" s="132"/>
      <c r="FZ567" s="132"/>
      <c r="GJ567" s="132"/>
      <c r="GT567" s="132"/>
      <c r="HD567" s="132"/>
      <c r="HN567" s="132"/>
      <c r="HX567" s="132"/>
      <c r="IH567" s="132"/>
    </row>
    <row xmlns:x14ac="http://schemas.microsoft.com/office/spreadsheetml/2009/9/ac" r="568" s="3" customFormat="true" x14ac:dyDescent="0.25">
      <c r="A568" s="401"/>
      <c r="B568" s="132"/>
      <c r="L568" s="132"/>
      <c r="V568" s="132"/>
      <c r="AF568" s="132"/>
      <c r="AP568" s="132"/>
      <c r="AZ568" s="132"/>
      <c r="BA568" s="132"/>
      <c r="BJ568" s="132"/>
      <c r="BT568" s="132"/>
      <c r="CD568" s="132"/>
      <c r="CN568" s="132"/>
      <c r="CX568" s="132"/>
      <c r="DH568" s="132"/>
      <c r="DR568" s="132"/>
      <c r="EB568" s="132"/>
      <c r="EL568" s="132"/>
      <c r="EV568" s="132"/>
      <c r="FF568" s="132"/>
      <c r="FP568" s="132"/>
      <c r="FZ568" s="132"/>
      <c r="GJ568" s="132"/>
      <c r="GT568" s="132"/>
      <c r="HD568" s="132"/>
      <c r="HN568" s="132"/>
      <c r="HX568" s="132"/>
      <c r="IH568" s="132"/>
    </row>
    <row xmlns:x14ac="http://schemas.microsoft.com/office/spreadsheetml/2009/9/ac" r="569" s="3" customFormat="true" x14ac:dyDescent="0.25">
      <c r="A569" s="401"/>
      <c r="B569" s="132"/>
      <c r="L569" s="132"/>
      <c r="V569" s="132"/>
      <c r="AF569" s="132"/>
      <c r="AP569" s="132"/>
      <c r="AZ569" s="132"/>
      <c r="BA569" s="132"/>
      <c r="BJ569" s="132"/>
      <c r="BT569" s="132"/>
      <c r="CD569" s="132"/>
      <c r="CN569" s="132"/>
      <c r="CX569" s="132"/>
      <c r="DH569" s="132"/>
      <c r="DR569" s="132"/>
      <c r="EB569" s="132"/>
      <c r="EL569" s="132"/>
      <c r="EV569" s="132"/>
      <c r="FF569" s="132"/>
      <c r="FP569" s="132"/>
      <c r="FZ569" s="132"/>
      <c r="GJ569" s="132"/>
      <c r="GT569" s="132"/>
      <c r="HD569" s="132"/>
      <c r="HN569" s="132"/>
      <c r="HX569" s="132"/>
      <c r="IH569" s="132"/>
    </row>
    <row xmlns:x14ac="http://schemas.microsoft.com/office/spreadsheetml/2009/9/ac" r="570" s="3" customFormat="true" x14ac:dyDescent="0.25">
      <c r="A570" s="401"/>
      <c r="B570" s="132"/>
      <c r="L570" s="132"/>
      <c r="V570" s="132"/>
      <c r="AF570" s="132"/>
      <c r="AP570" s="132"/>
      <c r="AZ570" s="132"/>
      <c r="BA570" s="132"/>
      <c r="BJ570" s="132"/>
      <c r="BT570" s="132"/>
      <c r="CD570" s="132"/>
      <c r="CN570" s="132"/>
      <c r="CX570" s="132"/>
      <c r="DH570" s="132"/>
      <c r="DR570" s="132"/>
      <c r="EB570" s="132"/>
      <c r="EL570" s="132"/>
      <c r="EV570" s="132"/>
      <c r="FF570" s="132"/>
      <c r="FP570" s="132"/>
      <c r="FZ570" s="132"/>
      <c r="GJ570" s="132"/>
      <c r="GT570" s="132"/>
      <c r="HD570" s="132"/>
      <c r="HN570" s="132"/>
      <c r="HX570" s="132"/>
      <c r="IH570" s="132"/>
    </row>
    <row xmlns:x14ac="http://schemas.microsoft.com/office/spreadsheetml/2009/9/ac" r="571" s="3" customFormat="true" x14ac:dyDescent="0.25">
      <c r="A571" s="401"/>
      <c r="B571" s="132"/>
      <c r="L571" s="132"/>
      <c r="V571" s="132"/>
      <c r="AF571" s="132"/>
      <c r="AP571" s="132"/>
      <c r="AZ571" s="132"/>
      <c r="BA571" s="132"/>
      <c r="BJ571" s="132"/>
      <c r="BT571" s="132"/>
      <c r="CD571" s="132"/>
      <c r="CN571" s="132"/>
      <c r="CX571" s="132"/>
      <c r="DH571" s="132"/>
      <c r="DR571" s="132"/>
      <c r="EB571" s="132"/>
      <c r="EL571" s="132"/>
      <c r="EV571" s="132"/>
      <c r="FF571" s="132"/>
      <c r="FP571" s="132"/>
      <c r="FZ571" s="132"/>
      <c r="GJ571" s="132"/>
      <c r="GT571" s="132"/>
      <c r="HD571" s="132"/>
      <c r="HN571" s="132"/>
      <c r="HX571" s="132"/>
      <c r="IH571" s="132"/>
    </row>
    <row xmlns:x14ac="http://schemas.microsoft.com/office/spreadsheetml/2009/9/ac" r="572" s="3" customFormat="true" x14ac:dyDescent="0.25">
      <c r="A572" s="401"/>
      <c r="B572" s="132"/>
      <c r="L572" s="132"/>
      <c r="V572" s="132"/>
      <c r="AF572" s="132"/>
      <c r="AP572" s="132"/>
      <c r="AZ572" s="132"/>
      <c r="BA572" s="132"/>
      <c r="BJ572" s="132"/>
      <c r="BT572" s="132"/>
      <c r="CD572" s="132"/>
      <c r="CN572" s="132"/>
      <c r="CX572" s="132"/>
      <c r="DH572" s="132"/>
      <c r="DR572" s="132"/>
      <c r="EB572" s="132"/>
      <c r="EL572" s="132"/>
      <c r="EV572" s="132"/>
      <c r="FF572" s="132"/>
      <c r="FP572" s="132"/>
      <c r="FZ572" s="132"/>
      <c r="GJ572" s="132"/>
      <c r="GT572" s="132"/>
      <c r="HD572" s="132"/>
      <c r="HN572" s="132"/>
      <c r="HX572" s="132"/>
      <c r="IH572" s="132"/>
    </row>
    <row xmlns:x14ac="http://schemas.microsoft.com/office/spreadsheetml/2009/9/ac" r="573" s="3" customFormat="true" x14ac:dyDescent="0.25">
      <c r="A573" s="401"/>
      <c r="B573" s="132"/>
      <c r="L573" s="132"/>
      <c r="V573" s="132"/>
      <c r="AF573" s="132"/>
      <c r="AP573" s="132"/>
      <c r="AZ573" s="132"/>
      <c r="BA573" s="132"/>
      <c r="BJ573" s="132"/>
      <c r="BT573" s="132"/>
      <c r="CD573" s="132"/>
      <c r="CN573" s="132"/>
      <c r="CX573" s="132"/>
      <c r="DH573" s="132"/>
      <c r="DR573" s="132"/>
      <c r="EB573" s="132"/>
      <c r="EL573" s="132"/>
      <c r="EV573" s="132"/>
      <c r="FF573" s="132"/>
      <c r="FP573" s="132"/>
      <c r="FZ573" s="132"/>
      <c r="GJ573" s="132"/>
      <c r="GT573" s="132"/>
      <c r="HD573" s="132"/>
      <c r="HN573" s="132"/>
      <c r="HX573" s="132"/>
      <c r="IH573" s="132"/>
    </row>
    <row xmlns:x14ac="http://schemas.microsoft.com/office/spreadsheetml/2009/9/ac" r="574" s="3" customFormat="true" x14ac:dyDescent="0.25">
      <c r="A574" s="401"/>
      <c r="B574" s="132"/>
      <c r="L574" s="132"/>
      <c r="V574" s="132"/>
      <c r="AF574" s="132"/>
      <c r="AP574" s="132"/>
      <c r="AZ574" s="132"/>
      <c r="BA574" s="132"/>
      <c r="BJ574" s="132"/>
      <c r="BT574" s="132"/>
      <c r="CD574" s="132"/>
      <c r="CN574" s="132"/>
      <c r="CX574" s="132"/>
      <c r="DH574" s="132"/>
      <c r="DR574" s="132"/>
      <c r="EB574" s="132"/>
      <c r="EL574" s="132"/>
      <c r="EV574" s="132"/>
      <c r="FF574" s="132"/>
      <c r="FP574" s="132"/>
      <c r="FZ574" s="132"/>
      <c r="GJ574" s="132"/>
      <c r="GT574" s="132"/>
      <c r="HD574" s="132"/>
      <c r="HN574" s="132"/>
      <c r="HX574" s="132"/>
      <c r="IH574" s="132"/>
    </row>
    <row xmlns:x14ac="http://schemas.microsoft.com/office/spreadsheetml/2009/9/ac" r="575" s="3" customFormat="true" x14ac:dyDescent="0.25">
      <c r="A575" s="401"/>
      <c r="B575" s="132"/>
      <c r="L575" s="132"/>
      <c r="V575" s="132"/>
      <c r="AF575" s="132"/>
      <c r="AP575" s="132"/>
      <c r="AZ575" s="132"/>
      <c r="BA575" s="132"/>
      <c r="BJ575" s="132"/>
      <c r="BT575" s="132"/>
      <c r="CD575" s="132"/>
      <c r="CN575" s="132"/>
      <c r="CX575" s="132"/>
      <c r="DH575" s="132"/>
      <c r="DR575" s="132"/>
      <c r="EB575" s="132"/>
      <c r="EL575" s="132"/>
      <c r="EV575" s="132"/>
      <c r="FF575" s="132"/>
      <c r="FP575" s="132"/>
      <c r="FZ575" s="132"/>
      <c r="GJ575" s="132"/>
      <c r="GT575" s="132"/>
      <c r="HD575" s="132"/>
      <c r="HN575" s="132"/>
      <c r="HX575" s="132"/>
      <c r="IH575" s="132"/>
    </row>
    <row xmlns:x14ac="http://schemas.microsoft.com/office/spreadsheetml/2009/9/ac" r="576" s="3" customFormat="true" x14ac:dyDescent="0.25">
      <c r="A576" s="401"/>
      <c r="B576" s="132"/>
      <c r="L576" s="132"/>
      <c r="V576" s="132"/>
      <c r="AF576" s="132"/>
      <c r="AP576" s="132"/>
      <c r="AZ576" s="132"/>
      <c r="BA576" s="132"/>
      <c r="BJ576" s="132"/>
      <c r="BT576" s="132"/>
      <c r="CD576" s="132"/>
      <c r="CN576" s="132"/>
      <c r="CX576" s="132"/>
      <c r="DH576" s="132"/>
      <c r="DR576" s="132"/>
      <c r="EB576" s="132"/>
      <c r="EL576" s="132"/>
      <c r="EV576" s="132"/>
      <c r="FF576" s="132"/>
      <c r="FP576" s="132"/>
      <c r="FZ576" s="132"/>
      <c r="GJ576" s="132"/>
      <c r="GT576" s="132"/>
      <c r="HD576" s="132"/>
      <c r="HN576" s="132"/>
      <c r="HX576" s="132"/>
      <c r="IH576" s="132"/>
    </row>
    <row xmlns:x14ac="http://schemas.microsoft.com/office/spreadsheetml/2009/9/ac" r="577" s="3" customFormat="true" x14ac:dyDescent="0.25">
      <c r="A577" s="401"/>
      <c r="B577" s="132"/>
      <c r="L577" s="132"/>
      <c r="V577" s="132"/>
      <c r="AF577" s="132"/>
      <c r="AP577" s="132"/>
      <c r="AZ577" s="132"/>
      <c r="BA577" s="132"/>
      <c r="BJ577" s="132"/>
      <c r="BT577" s="132"/>
      <c r="CD577" s="132"/>
      <c r="CN577" s="132"/>
      <c r="CX577" s="132"/>
      <c r="DH577" s="132"/>
      <c r="DR577" s="132"/>
      <c r="EB577" s="132"/>
      <c r="EL577" s="132"/>
      <c r="EV577" s="132"/>
      <c r="FF577" s="132"/>
      <c r="FP577" s="132"/>
      <c r="FZ577" s="132"/>
      <c r="GJ577" s="132"/>
      <c r="GT577" s="132"/>
      <c r="HD577" s="132"/>
      <c r="HN577" s="132"/>
      <c r="HX577" s="132"/>
      <c r="IH577" s="132"/>
    </row>
    <row xmlns:x14ac="http://schemas.microsoft.com/office/spreadsheetml/2009/9/ac" r="578" s="3" customFormat="true" x14ac:dyDescent="0.25">
      <c r="A578" s="401"/>
      <c r="B578" s="132"/>
      <c r="L578" s="132"/>
      <c r="V578" s="132"/>
      <c r="AF578" s="132"/>
      <c r="AP578" s="132"/>
      <c r="AZ578" s="132"/>
      <c r="BA578" s="132"/>
      <c r="BJ578" s="132"/>
      <c r="BT578" s="132"/>
      <c r="CD578" s="132"/>
      <c r="CN578" s="132"/>
      <c r="CX578" s="132"/>
      <c r="DH578" s="132"/>
      <c r="DR578" s="132"/>
      <c r="EB578" s="132"/>
      <c r="EL578" s="132"/>
      <c r="EV578" s="132"/>
      <c r="FF578" s="132"/>
      <c r="FP578" s="132"/>
      <c r="FZ578" s="132"/>
      <c r="GJ578" s="132"/>
      <c r="GT578" s="132"/>
      <c r="HD578" s="132"/>
      <c r="HN578" s="132"/>
      <c r="HX578" s="132"/>
      <c r="IH578" s="132"/>
    </row>
    <row xmlns:x14ac="http://schemas.microsoft.com/office/spreadsheetml/2009/9/ac" r="579" s="3" customFormat="true" x14ac:dyDescent="0.25">
      <c r="A579" s="401"/>
      <c r="B579" s="132"/>
      <c r="L579" s="132"/>
      <c r="V579" s="132"/>
      <c r="AF579" s="132"/>
      <c r="AP579" s="132"/>
      <c r="AZ579" s="132"/>
      <c r="BA579" s="132"/>
      <c r="BJ579" s="132"/>
      <c r="BT579" s="132"/>
      <c r="CD579" s="132"/>
      <c r="CN579" s="132"/>
      <c r="CX579" s="132"/>
      <c r="DH579" s="132"/>
      <c r="DR579" s="132"/>
      <c r="EB579" s="132"/>
      <c r="EL579" s="132"/>
      <c r="EV579" s="132"/>
      <c r="FF579" s="132"/>
      <c r="FP579" s="132"/>
      <c r="FZ579" s="132"/>
      <c r="GJ579" s="132"/>
      <c r="GT579" s="132"/>
      <c r="HD579" s="132"/>
      <c r="HN579" s="132"/>
      <c r="HX579" s="132"/>
      <c r="IH579" s="132"/>
    </row>
    <row xmlns:x14ac="http://schemas.microsoft.com/office/spreadsheetml/2009/9/ac" r="580" s="3" customFormat="true" x14ac:dyDescent="0.25">
      <c r="A580" s="401"/>
      <c r="B580" s="132"/>
      <c r="L580" s="132"/>
      <c r="V580" s="132"/>
      <c r="AF580" s="132"/>
      <c r="AP580" s="132"/>
      <c r="AZ580" s="132"/>
      <c r="BA580" s="132"/>
      <c r="BJ580" s="132"/>
      <c r="BT580" s="132"/>
      <c r="CD580" s="132"/>
      <c r="CN580" s="132"/>
      <c r="CX580" s="132"/>
      <c r="DH580" s="132"/>
      <c r="DR580" s="132"/>
      <c r="EB580" s="132"/>
      <c r="EL580" s="132"/>
      <c r="EV580" s="132"/>
      <c r="FF580" s="132"/>
      <c r="FP580" s="132"/>
      <c r="FZ580" s="132"/>
      <c r="GJ580" s="132"/>
      <c r="GT580" s="132"/>
      <c r="HD580" s="132"/>
      <c r="HN580" s="132"/>
      <c r="HX580" s="132"/>
      <c r="IH580" s="132"/>
    </row>
    <row xmlns:x14ac="http://schemas.microsoft.com/office/spreadsheetml/2009/9/ac" r="581" s="3" customFormat="true" x14ac:dyDescent="0.25">
      <c r="A581" s="401"/>
      <c r="B581" s="132"/>
      <c r="L581" s="132"/>
      <c r="V581" s="132"/>
      <c r="AF581" s="132"/>
      <c r="AP581" s="132"/>
      <c r="AZ581" s="132"/>
      <c r="BA581" s="132"/>
      <c r="BJ581" s="132"/>
      <c r="BT581" s="132"/>
      <c r="CD581" s="132"/>
      <c r="CN581" s="132"/>
      <c r="CX581" s="132"/>
      <c r="DH581" s="132"/>
      <c r="DR581" s="132"/>
      <c r="EB581" s="132"/>
      <c r="EL581" s="132"/>
      <c r="EV581" s="132"/>
      <c r="FF581" s="132"/>
      <c r="FP581" s="132"/>
      <c r="FZ581" s="132"/>
      <c r="GJ581" s="132"/>
      <c r="GT581" s="132"/>
      <c r="HD581" s="132"/>
      <c r="HN581" s="132"/>
      <c r="HX581" s="132"/>
      <c r="IH581" s="132"/>
    </row>
    <row xmlns:x14ac="http://schemas.microsoft.com/office/spreadsheetml/2009/9/ac" r="582" s="3" customFormat="true" x14ac:dyDescent="0.25">
      <c r="A582" s="401"/>
      <c r="B582" s="132"/>
      <c r="L582" s="132"/>
      <c r="V582" s="132"/>
      <c r="AF582" s="132"/>
      <c r="AP582" s="132"/>
      <c r="AZ582" s="132"/>
      <c r="BA582" s="132"/>
      <c r="BJ582" s="132"/>
      <c r="BT582" s="132"/>
      <c r="CD582" s="132"/>
      <c r="CN582" s="132"/>
      <c r="CX582" s="132"/>
      <c r="DH582" s="132"/>
      <c r="DR582" s="132"/>
      <c r="EB582" s="132"/>
      <c r="EL582" s="132"/>
      <c r="EV582" s="132"/>
      <c r="FF582" s="132"/>
      <c r="FP582" s="132"/>
      <c r="FZ582" s="132"/>
      <c r="GJ582" s="132"/>
      <c r="GT582" s="132"/>
      <c r="HD582" s="132"/>
      <c r="HN582" s="132"/>
      <c r="HX582" s="132"/>
      <c r="IH582" s="132"/>
    </row>
    <row xmlns:x14ac="http://schemas.microsoft.com/office/spreadsheetml/2009/9/ac" r="583" s="3" customFormat="true" x14ac:dyDescent="0.25">
      <c r="A583" s="401"/>
      <c r="B583" s="132"/>
      <c r="L583" s="132"/>
      <c r="V583" s="132"/>
      <c r="AF583" s="132"/>
      <c r="AP583" s="132"/>
      <c r="AZ583" s="132"/>
      <c r="BA583" s="132"/>
      <c r="BJ583" s="132"/>
      <c r="BT583" s="132"/>
      <c r="CD583" s="132"/>
      <c r="CN583" s="132"/>
      <c r="CX583" s="132"/>
      <c r="DH583" s="132"/>
      <c r="DR583" s="132"/>
      <c r="EB583" s="132"/>
      <c r="EL583" s="132"/>
      <c r="EV583" s="132"/>
      <c r="FF583" s="132"/>
      <c r="FP583" s="132"/>
      <c r="FZ583" s="132"/>
      <c r="GJ583" s="132"/>
      <c r="GT583" s="132"/>
      <c r="HD583" s="132"/>
      <c r="HN583" s="132"/>
      <c r="HX583" s="132"/>
      <c r="IH583" s="132"/>
    </row>
    <row xmlns:x14ac="http://schemas.microsoft.com/office/spreadsheetml/2009/9/ac" r="584" s="3" customFormat="true" x14ac:dyDescent="0.25">
      <c r="A584" s="401"/>
      <c r="B584" s="132"/>
      <c r="L584" s="132"/>
      <c r="V584" s="132"/>
      <c r="AF584" s="132"/>
      <c r="AP584" s="132"/>
      <c r="AZ584" s="132"/>
      <c r="BA584" s="132"/>
      <c r="BJ584" s="132"/>
      <c r="BT584" s="132"/>
      <c r="CD584" s="132"/>
      <c r="CN584" s="132"/>
      <c r="CX584" s="132"/>
      <c r="DH584" s="132"/>
      <c r="DR584" s="132"/>
      <c r="EB584" s="132"/>
      <c r="EL584" s="132"/>
      <c r="EV584" s="132"/>
      <c r="FF584" s="132"/>
      <c r="FP584" s="132"/>
      <c r="FZ584" s="132"/>
      <c r="GJ584" s="132"/>
      <c r="GT584" s="132"/>
      <c r="HD584" s="132"/>
      <c r="HN584" s="132"/>
      <c r="HX584" s="132"/>
      <c r="IH584" s="132"/>
    </row>
    <row xmlns:x14ac="http://schemas.microsoft.com/office/spreadsheetml/2009/9/ac" r="585" s="3" customFormat="true" x14ac:dyDescent="0.25">
      <c r="A585" s="401"/>
      <c r="B585" s="132"/>
      <c r="L585" s="132"/>
      <c r="V585" s="132"/>
      <c r="AF585" s="132"/>
      <c r="AP585" s="132"/>
      <c r="AZ585" s="132"/>
      <c r="BA585" s="132"/>
      <c r="BJ585" s="132"/>
      <c r="BT585" s="132"/>
      <c r="CD585" s="132"/>
      <c r="CN585" s="132"/>
      <c r="CX585" s="132"/>
      <c r="DH585" s="132"/>
      <c r="DR585" s="132"/>
      <c r="EB585" s="132"/>
      <c r="EL585" s="132"/>
      <c r="EV585" s="132"/>
      <c r="FF585" s="132"/>
      <c r="FP585" s="132"/>
      <c r="FZ585" s="132"/>
      <c r="GJ585" s="132"/>
      <c r="GT585" s="132"/>
      <c r="HD585" s="132"/>
      <c r="HN585" s="132"/>
      <c r="HX585" s="132"/>
      <c r="IH585" s="132"/>
    </row>
    <row xmlns:x14ac="http://schemas.microsoft.com/office/spreadsheetml/2009/9/ac" r="586" s="3" customFormat="true" x14ac:dyDescent="0.25">
      <c r="A586" s="401"/>
      <c r="B586" s="132"/>
      <c r="L586" s="132"/>
      <c r="V586" s="132"/>
      <c r="AF586" s="132"/>
      <c r="AP586" s="132"/>
      <c r="AZ586" s="132"/>
      <c r="BA586" s="132"/>
      <c r="BJ586" s="132"/>
      <c r="BT586" s="132"/>
      <c r="CD586" s="132"/>
      <c r="CN586" s="132"/>
      <c r="CX586" s="132"/>
      <c r="DH586" s="132"/>
      <c r="DR586" s="132"/>
      <c r="EB586" s="132"/>
      <c r="EL586" s="132"/>
      <c r="EV586" s="132"/>
      <c r="FF586" s="132"/>
      <c r="FP586" s="132"/>
      <c r="FZ586" s="132"/>
      <c r="GJ586" s="132"/>
      <c r="GT586" s="132"/>
      <c r="HD586" s="132"/>
      <c r="HN586" s="132"/>
      <c r="HX586" s="132"/>
      <c r="IH586" s="132"/>
    </row>
    <row xmlns:x14ac="http://schemas.microsoft.com/office/spreadsheetml/2009/9/ac" r="587" s="3" customFormat="true" x14ac:dyDescent="0.25">
      <c r="A587" s="401"/>
      <c r="B587" s="132"/>
      <c r="L587" s="132"/>
      <c r="V587" s="132"/>
      <c r="AF587" s="132"/>
      <c r="AP587" s="132"/>
      <c r="AZ587" s="132"/>
      <c r="BA587" s="132"/>
      <c r="BJ587" s="132"/>
      <c r="BT587" s="132"/>
      <c r="CD587" s="132"/>
      <c r="CN587" s="132"/>
      <c r="CX587" s="132"/>
      <c r="DH587" s="132"/>
      <c r="DR587" s="132"/>
      <c r="EB587" s="132"/>
      <c r="EL587" s="132"/>
      <c r="EV587" s="132"/>
      <c r="FF587" s="132"/>
      <c r="FP587" s="132"/>
      <c r="FZ587" s="132"/>
      <c r="GJ587" s="132"/>
      <c r="GT587" s="132"/>
      <c r="HD587" s="132"/>
      <c r="HN587" s="132"/>
      <c r="HX587" s="132"/>
      <c r="IH587" s="132"/>
    </row>
    <row xmlns:x14ac="http://schemas.microsoft.com/office/spreadsheetml/2009/9/ac" r="588" s="3" customFormat="true" x14ac:dyDescent="0.25">
      <c r="A588" s="401"/>
      <c r="B588" s="132"/>
      <c r="L588" s="132"/>
      <c r="V588" s="132"/>
      <c r="AF588" s="132"/>
      <c r="AP588" s="132"/>
      <c r="AZ588" s="132"/>
      <c r="BA588" s="132"/>
      <c r="BJ588" s="132"/>
      <c r="BT588" s="132"/>
      <c r="CD588" s="132"/>
      <c r="CN588" s="132"/>
      <c r="CX588" s="132"/>
      <c r="DH588" s="132"/>
      <c r="DR588" s="132"/>
      <c r="EB588" s="132"/>
      <c r="EL588" s="132"/>
      <c r="EV588" s="132"/>
      <c r="FF588" s="132"/>
      <c r="FP588" s="132"/>
      <c r="FZ588" s="132"/>
      <c r="GJ588" s="132"/>
      <c r="GT588" s="132"/>
      <c r="HD588" s="132"/>
      <c r="HN588" s="132"/>
      <c r="HX588" s="132"/>
      <c r="IH588" s="132"/>
    </row>
    <row xmlns:x14ac="http://schemas.microsoft.com/office/spreadsheetml/2009/9/ac" r="589" s="3" customFormat="true" x14ac:dyDescent="0.25">
      <c r="A589" s="401"/>
      <c r="B589" s="132"/>
      <c r="L589" s="132"/>
      <c r="V589" s="132"/>
      <c r="AF589" s="132"/>
      <c r="AP589" s="132"/>
      <c r="AZ589" s="132"/>
      <c r="BA589" s="132"/>
      <c r="BJ589" s="132"/>
      <c r="BT589" s="132"/>
      <c r="CD589" s="132"/>
      <c r="CN589" s="132"/>
      <c r="CX589" s="132"/>
      <c r="DH589" s="132"/>
      <c r="DR589" s="132"/>
      <c r="EB589" s="132"/>
      <c r="EL589" s="132"/>
      <c r="EV589" s="132"/>
      <c r="FF589" s="132"/>
      <c r="FP589" s="132"/>
      <c r="FZ589" s="132"/>
      <c r="GJ589" s="132"/>
      <c r="GT589" s="132"/>
      <c r="HD589" s="132"/>
      <c r="HN589" s="132"/>
      <c r="HX589" s="132"/>
      <c r="IH589" s="132"/>
    </row>
    <row xmlns:x14ac="http://schemas.microsoft.com/office/spreadsheetml/2009/9/ac" r="590" s="3" customFormat="true" x14ac:dyDescent="0.25">
      <c r="A590" s="401"/>
      <c r="B590" s="132"/>
      <c r="L590" s="132"/>
      <c r="V590" s="132"/>
      <c r="AF590" s="132"/>
      <c r="AP590" s="132"/>
      <c r="AZ590" s="132"/>
      <c r="BA590" s="132"/>
      <c r="BJ590" s="132"/>
      <c r="BT590" s="132"/>
      <c r="CD590" s="132"/>
      <c r="CN590" s="132"/>
      <c r="CX590" s="132"/>
      <c r="DH590" s="132"/>
      <c r="DR590" s="132"/>
      <c r="EB590" s="132"/>
      <c r="EL590" s="132"/>
      <c r="EV590" s="132"/>
      <c r="FF590" s="132"/>
      <c r="FP590" s="132"/>
      <c r="FZ590" s="132"/>
      <c r="GJ590" s="132"/>
      <c r="GT590" s="132"/>
      <c r="HD590" s="132"/>
      <c r="HN590" s="132"/>
      <c r="HX590" s="132"/>
      <c r="IH590" s="132"/>
    </row>
    <row xmlns:x14ac="http://schemas.microsoft.com/office/spreadsheetml/2009/9/ac" r="591" s="3" customFormat="true" x14ac:dyDescent="0.25">
      <c r="A591" s="401"/>
      <c r="B591" s="132"/>
      <c r="L591" s="132"/>
      <c r="V591" s="132"/>
      <c r="AF591" s="132"/>
      <c r="AP591" s="132"/>
      <c r="AZ591" s="132"/>
      <c r="BA591" s="132"/>
      <c r="BJ591" s="132"/>
      <c r="BT591" s="132"/>
      <c r="CD591" s="132"/>
      <c r="CN591" s="132"/>
      <c r="CX591" s="132"/>
      <c r="DH591" s="132"/>
      <c r="DR591" s="132"/>
      <c r="EB591" s="132"/>
      <c r="EL591" s="132"/>
      <c r="EV591" s="132"/>
      <c r="FF591" s="132"/>
      <c r="FP591" s="132"/>
      <c r="FZ591" s="132"/>
      <c r="GJ591" s="132"/>
      <c r="GT591" s="132"/>
      <c r="HD591" s="132"/>
      <c r="HN591" s="132"/>
      <c r="HX591" s="132"/>
      <c r="IH591" s="132"/>
    </row>
    <row xmlns:x14ac="http://schemas.microsoft.com/office/spreadsheetml/2009/9/ac" r="592" s="3" customFormat="true" x14ac:dyDescent="0.25">
      <c r="A592" s="401"/>
      <c r="B592" s="132"/>
      <c r="L592" s="132"/>
      <c r="V592" s="132"/>
      <c r="AF592" s="132"/>
      <c r="AP592" s="132"/>
      <c r="AZ592" s="132"/>
      <c r="BA592" s="132"/>
      <c r="BJ592" s="132"/>
      <c r="BT592" s="132"/>
      <c r="CD592" s="132"/>
      <c r="CN592" s="132"/>
      <c r="CX592" s="132"/>
      <c r="DH592" s="132"/>
      <c r="DR592" s="132"/>
      <c r="EB592" s="132"/>
      <c r="EL592" s="132"/>
      <c r="EV592" s="132"/>
      <c r="FF592" s="132"/>
      <c r="FP592" s="132"/>
      <c r="FZ592" s="132"/>
      <c r="GJ592" s="132"/>
      <c r="GT592" s="132"/>
      <c r="HD592" s="132"/>
      <c r="HN592" s="132"/>
      <c r="HX592" s="132"/>
      <c r="IH592" s="132"/>
    </row>
    <row xmlns:x14ac="http://schemas.microsoft.com/office/spreadsheetml/2009/9/ac" r="593" s="3" customFormat="true" x14ac:dyDescent="0.25">
      <c r="A593" s="401"/>
      <c r="B593" s="132"/>
      <c r="L593" s="132"/>
      <c r="V593" s="132"/>
      <c r="AF593" s="132"/>
      <c r="AP593" s="132"/>
      <c r="AZ593" s="132"/>
      <c r="BA593" s="132"/>
      <c r="BJ593" s="132"/>
      <c r="BT593" s="132"/>
      <c r="CD593" s="132"/>
      <c r="CN593" s="132"/>
      <c r="CX593" s="132"/>
      <c r="DH593" s="132"/>
      <c r="DR593" s="132"/>
      <c r="EB593" s="132"/>
      <c r="EL593" s="132"/>
      <c r="EV593" s="132"/>
      <c r="FF593" s="132"/>
      <c r="FP593" s="132"/>
      <c r="FZ593" s="132"/>
      <c r="GJ593" s="132"/>
      <c r="GT593" s="132"/>
      <c r="HD593" s="132"/>
      <c r="HN593" s="132"/>
      <c r="HX593" s="132"/>
      <c r="IH593" s="132"/>
    </row>
    <row xmlns:x14ac="http://schemas.microsoft.com/office/spreadsheetml/2009/9/ac" r="594" s="3" customFormat="true" x14ac:dyDescent="0.25">
      <c r="A594" s="401"/>
      <c r="B594" s="132"/>
      <c r="L594" s="132"/>
      <c r="V594" s="132"/>
      <c r="AF594" s="132"/>
      <c r="AP594" s="132"/>
      <c r="AZ594" s="132"/>
      <c r="BA594" s="132"/>
      <c r="BJ594" s="132"/>
      <c r="BT594" s="132"/>
      <c r="CD594" s="132"/>
      <c r="CN594" s="132"/>
      <c r="CX594" s="132"/>
      <c r="DH594" s="132"/>
      <c r="DR594" s="132"/>
      <c r="EB594" s="132"/>
      <c r="EL594" s="132"/>
      <c r="EV594" s="132"/>
      <c r="FF594" s="132"/>
      <c r="FP594" s="132"/>
      <c r="FZ594" s="132"/>
      <c r="GJ594" s="132"/>
      <c r="GT594" s="132"/>
      <c r="HD594" s="132"/>
      <c r="HN594" s="132"/>
      <c r="HX594" s="132"/>
      <c r="IH594" s="132"/>
    </row>
    <row xmlns:x14ac="http://schemas.microsoft.com/office/spreadsheetml/2009/9/ac" r="595" s="3" customFormat="true" x14ac:dyDescent="0.25">
      <c r="A595" s="401"/>
      <c r="B595" s="132"/>
      <c r="L595" s="132"/>
      <c r="V595" s="132"/>
      <c r="AF595" s="132"/>
      <c r="AP595" s="132"/>
      <c r="AZ595" s="132"/>
      <c r="BA595" s="132"/>
      <c r="BJ595" s="132"/>
      <c r="BT595" s="132"/>
      <c r="CD595" s="132"/>
      <c r="CN595" s="132"/>
      <c r="CX595" s="132"/>
      <c r="DH595" s="132"/>
      <c r="DR595" s="132"/>
      <c r="EB595" s="132"/>
      <c r="EL595" s="132"/>
      <c r="EV595" s="132"/>
      <c r="FF595" s="132"/>
      <c r="FP595" s="132"/>
      <c r="FZ595" s="132"/>
      <c r="GJ595" s="132"/>
      <c r="GT595" s="132"/>
      <c r="HD595" s="132"/>
      <c r="HN595" s="132"/>
      <c r="HX595" s="132"/>
      <c r="IH595" s="132"/>
    </row>
    <row xmlns:x14ac="http://schemas.microsoft.com/office/spreadsheetml/2009/9/ac" r="596" s="3" customFormat="true" x14ac:dyDescent="0.25">
      <c r="A596" s="401"/>
      <c r="B596" s="132"/>
      <c r="L596" s="132"/>
      <c r="V596" s="132"/>
      <c r="AF596" s="132"/>
      <c r="AP596" s="132"/>
      <c r="AZ596" s="132"/>
      <c r="BA596" s="132"/>
      <c r="BJ596" s="132"/>
      <c r="BT596" s="132"/>
      <c r="CD596" s="132"/>
      <c r="CN596" s="132"/>
      <c r="CX596" s="132"/>
      <c r="DH596" s="132"/>
      <c r="DR596" s="132"/>
      <c r="EB596" s="132"/>
      <c r="EL596" s="132"/>
      <c r="EV596" s="132"/>
      <c r="FF596" s="132"/>
      <c r="FP596" s="132"/>
      <c r="FZ596" s="132"/>
      <c r="GJ596" s="132"/>
      <c r="GT596" s="132"/>
      <c r="HD596" s="132"/>
      <c r="HN596" s="132"/>
      <c r="HX596" s="132"/>
      <c r="IH596" s="132"/>
    </row>
    <row xmlns:x14ac="http://schemas.microsoft.com/office/spreadsheetml/2009/9/ac" r="597" s="3" customFormat="true" x14ac:dyDescent="0.25">
      <c r="A597" s="401"/>
      <c r="B597" s="132"/>
      <c r="L597" s="132"/>
      <c r="V597" s="132"/>
      <c r="AF597" s="132"/>
      <c r="AP597" s="132"/>
      <c r="AZ597" s="132"/>
      <c r="BA597" s="132"/>
      <c r="BJ597" s="132"/>
      <c r="BT597" s="132"/>
      <c r="CD597" s="132"/>
      <c r="CN597" s="132"/>
      <c r="CX597" s="132"/>
      <c r="DH597" s="132"/>
      <c r="DR597" s="132"/>
      <c r="EB597" s="132"/>
      <c r="EL597" s="132"/>
      <c r="EV597" s="132"/>
      <c r="FF597" s="132"/>
      <c r="FP597" s="132"/>
      <c r="FZ597" s="132"/>
      <c r="GJ597" s="132"/>
      <c r="GT597" s="132"/>
      <c r="HD597" s="132"/>
      <c r="HN597" s="132"/>
      <c r="HX597" s="132"/>
      <c r="IH597" s="132"/>
    </row>
    <row xmlns:x14ac="http://schemas.microsoft.com/office/spreadsheetml/2009/9/ac" r="598" s="3" customFormat="true" x14ac:dyDescent="0.25">
      <c r="A598" s="401"/>
      <c r="B598" s="132"/>
      <c r="L598" s="132"/>
      <c r="V598" s="132"/>
      <c r="AF598" s="132"/>
      <c r="AP598" s="132"/>
      <c r="AZ598" s="132"/>
      <c r="BA598" s="132"/>
      <c r="BJ598" s="132"/>
      <c r="BT598" s="132"/>
      <c r="CD598" s="132"/>
      <c r="CN598" s="132"/>
      <c r="CX598" s="132"/>
      <c r="DH598" s="132"/>
      <c r="DR598" s="132"/>
      <c r="EB598" s="132"/>
      <c r="EL598" s="132"/>
      <c r="EV598" s="132"/>
      <c r="FF598" s="132"/>
      <c r="FP598" s="132"/>
      <c r="FZ598" s="132"/>
      <c r="GJ598" s="132"/>
      <c r="GT598" s="132"/>
      <c r="HD598" s="132"/>
      <c r="HN598" s="132"/>
      <c r="HX598" s="132"/>
      <c r="IH598" s="132"/>
    </row>
    <row xmlns:x14ac="http://schemas.microsoft.com/office/spreadsheetml/2009/9/ac" r="599" s="3" customFormat="true" x14ac:dyDescent="0.25">
      <c r="A599" s="401"/>
      <c r="B599" s="132"/>
      <c r="L599" s="132"/>
      <c r="V599" s="132"/>
      <c r="AF599" s="132"/>
      <c r="AP599" s="132"/>
      <c r="AZ599" s="132"/>
      <c r="BA599" s="132"/>
      <c r="BJ599" s="132"/>
      <c r="BT599" s="132"/>
      <c r="CD599" s="132"/>
      <c r="CN599" s="132"/>
      <c r="CX599" s="132"/>
      <c r="DH599" s="132"/>
      <c r="DR599" s="132"/>
      <c r="EB599" s="132"/>
      <c r="EL599" s="132"/>
      <c r="EV599" s="132"/>
      <c r="FF599" s="132"/>
      <c r="FP599" s="132"/>
      <c r="FZ599" s="132"/>
      <c r="GJ599" s="132"/>
      <c r="GT599" s="132"/>
      <c r="HD599" s="132"/>
      <c r="HN599" s="132"/>
      <c r="HX599" s="132"/>
      <c r="IH599" s="132"/>
    </row>
    <row xmlns:x14ac="http://schemas.microsoft.com/office/spreadsheetml/2009/9/ac" r="600" s="3" customFormat="true" x14ac:dyDescent="0.25">
      <c r="A600" s="401"/>
      <c r="B600" s="132"/>
      <c r="L600" s="132"/>
      <c r="V600" s="132"/>
      <c r="AF600" s="132"/>
      <c r="AP600" s="132"/>
      <c r="AZ600" s="132"/>
      <c r="BA600" s="132"/>
      <c r="BJ600" s="132"/>
      <c r="BT600" s="132"/>
      <c r="CD600" s="132"/>
      <c r="CN600" s="132"/>
      <c r="CX600" s="132"/>
      <c r="DH600" s="132"/>
      <c r="DR600" s="132"/>
      <c r="EB600" s="132"/>
      <c r="EL600" s="132"/>
      <c r="EV600" s="132"/>
      <c r="FF600" s="132"/>
      <c r="FP600" s="132"/>
      <c r="FZ600" s="132"/>
      <c r="GJ600" s="132"/>
      <c r="GT600" s="132"/>
      <c r="HD600" s="132"/>
      <c r="HN600" s="132"/>
      <c r="HX600" s="132"/>
      <c r="IH600" s="132"/>
    </row>
    <row xmlns:x14ac="http://schemas.microsoft.com/office/spreadsheetml/2009/9/ac" r="601" s="3" customFormat="true" x14ac:dyDescent="0.25">
      <c r="A601" s="401"/>
      <c r="B601" s="132"/>
      <c r="L601" s="132"/>
      <c r="V601" s="132"/>
      <c r="AF601" s="132"/>
      <c r="AP601" s="132"/>
      <c r="AZ601" s="132"/>
      <c r="BA601" s="132"/>
      <c r="BJ601" s="132"/>
      <c r="BT601" s="132"/>
      <c r="CD601" s="132"/>
      <c r="CN601" s="132"/>
      <c r="CX601" s="132"/>
      <c r="DH601" s="132"/>
      <c r="DR601" s="132"/>
      <c r="EB601" s="132"/>
      <c r="EL601" s="132"/>
      <c r="EV601" s="132"/>
      <c r="FF601" s="132"/>
      <c r="FP601" s="132"/>
      <c r="FZ601" s="132"/>
      <c r="GJ601" s="132"/>
      <c r="GT601" s="132"/>
      <c r="HD601" s="132"/>
      <c r="HN601" s="132"/>
      <c r="HX601" s="132"/>
      <c r="IH601" s="132"/>
    </row>
    <row xmlns:x14ac="http://schemas.microsoft.com/office/spreadsheetml/2009/9/ac" r="602" s="3" customFormat="true" x14ac:dyDescent="0.25">
      <c r="A602" s="401"/>
      <c r="B602" s="132"/>
      <c r="L602" s="132"/>
      <c r="V602" s="132"/>
      <c r="AF602" s="132"/>
      <c r="AP602" s="132"/>
      <c r="AZ602" s="132"/>
      <c r="BA602" s="132"/>
      <c r="BJ602" s="132"/>
      <c r="BT602" s="132"/>
      <c r="CD602" s="132"/>
      <c r="CN602" s="132"/>
      <c r="CX602" s="132"/>
      <c r="DH602" s="132"/>
      <c r="DR602" s="132"/>
      <c r="EB602" s="132"/>
      <c r="EL602" s="132"/>
      <c r="EV602" s="132"/>
      <c r="FF602" s="132"/>
      <c r="FP602" s="132"/>
      <c r="FZ602" s="132"/>
      <c r="GJ602" s="132"/>
      <c r="GT602" s="132"/>
      <c r="HD602" s="132"/>
      <c r="HN602" s="132"/>
      <c r="HX602" s="132"/>
      <c r="IH602" s="132"/>
    </row>
    <row xmlns:x14ac="http://schemas.microsoft.com/office/spreadsheetml/2009/9/ac" r="603" s="3" customFormat="true" x14ac:dyDescent="0.25">
      <c r="A603" s="401"/>
      <c r="B603" s="132"/>
      <c r="L603" s="132"/>
      <c r="V603" s="132"/>
      <c r="AF603" s="132"/>
      <c r="AP603" s="132"/>
      <c r="AZ603" s="132"/>
      <c r="BA603" s="132"/>
      <c r="BJ603" s="132"/>
      <c r="BT603" s="132"/>
      <c r="CD603" s="132"/>
      <c r="CN603" s="132"/>
      <c r="CX603" s="132"/>
      <c r="DH603" s="132"/>
      <c r="DR603" s="132"/>
      <c r="EB603" s="132"/>
      <c r="EL603" s="132"/>
      <c r="EV603" s="132"/>
      <c r="FF603" s="132"/>
      <c r="FP603" s="132"/>
      <c r="FZ603" s="132"/>
      <c r="GJ603" s="132"/>
      <c r="GT603" s="132"/>
      <c r="HD603" s="132"/>
      <c r="HN603" s="132"/>
      <c r="HX603" s="132"/>
      <c r="IH603" s="132"/>
    </row>
    <row xmlns:x14ac="http://schemas.microsoft.com/office/spreadsheetml/2009/9/ac" r="604" s="3" customFormat="true" x14ac:dyDescent="0.25">
      <c r="A604" s="401"/>
      <c r="B604" s="132"/>
      <c r="L604" s="132"/>
      <c r="V604" s="132"/>
      <c r="AF604" s="132"/>
      <c r="AP604" s="132"/>
      <c r="AZ604" s="132"/>
      <c r="BA604" s="132"/>
      <c r="BJ604" s="132"/>
      <c r="BT604" s="132"/>
      <c r="CD604" s="132"/>
      <c r="CN604" s="132"/>
      <c r="CX604" s="132"/>
      <c r="DH604" s="132"/>
      <c r="DR604" s="132"/>
      <c r="EB604" s="132"/>
      <c r="EL604" s="132"/>
      <c r="EV604" s="132"/>
      <c r="FF604" s="132"/>
      <c r="FP604" s="132"/>
      <c r="FZ604" s="132"/>
      <c r="GJ604" s="132"/>
      <c r="GT604" s="132"/>
      <c r="HD604" s="132"/>
      <c r="HN604" s="132"/>
      <c r="HX604" s="132"/>
      <c r="IH604" s="132"/>
    </row>
    <row xmlns:x14ac="http://schemas.microsoft.com/office/spreadsheetml/2009/9/ac" r="605" s="3" customFormat="true" x14ac:dyDescent="0.25">
      <c r="A605" s="401"/>
      <c r="B605" s="132"/>
      <c r="L605" s="132"/>
      <c r="V605" s="132"/>
      <c r="AF605" s="132"/>
      <c r="AP605" s="132"/>
      <c r="AZ605" s="132"/>
      <c r="BA605" s="132"/>
      <c r="BJ605" s="132"/>
      <c r="BT605" s="132"/>
      <c r="CD605" s="132"/>
      <c r="CN605" s="132"/>
      <c r="CX605" s="132"/>
      <c r="DH605" s="132"/>
      <c r="DR605" s="132"/>
      <c r="EB605" s="132"/>
      <c r="EL605" s="132"/>
      <c r="EV605" s="132"/>
      <c r="FF605" s="132"/>
      <c r="FP605" s="132"/>
      <c r="FZ605" s="132"/>
      <c r="GJ605" s="132"/>
      <c r="GT605" s="132"/>
      <c r="HD605" s="132"/>
      <c r="HN605" s="132"/>
      <c r="HX605" s="132"/>
      <c r="IH605" s="132"/>
    </row>
    <row xmlns:x14ac="http://schemas.microsoft.com/office/spreadsheetml/2009/9/ac" r="606" s="3" customFormat="true" x14ac:dyDescent="0.25">
      <c r="A606" s="401"/>
      <c r="B606" s="132"/>
      <c r="L606" s="132"/>
      <c r="V606" s="132"/>
      <c r="AF606" s="132"/>
      <c r="AP606" s="132"/>
      <c r="AZ606" s="132"/>
      <c r="BA606" s="132"/>
      <c r="BJ606" s="132"/>
      <c r="BT606" s="132"/>
      <c r="CD606" s="132"/>
      <c r="CN606" s="132"/>
      <c r="CX606" s="132"/>
      <c r="DH606" s="132"/>
      <c r="DR606" s="132"/>
      <c r="EB606" s="132"/>
      <c r="EL606" s="132"/>
      <c r="EV606" s="132"/>
      <c r="FF606" s="132"/>
      <c r="FP606" s="132"/>
      <c r="FZ606" s="132"/>
      <c r="GJ606" s="132"/>
      <c r="GT606" s="132"/>
      <c r="HD606" s="132"/>
      <c r="HN606" s="132"/>
      <c r="HX606" s="132"/>
      <c r="IH606" s="132"/>
    </row>
    <row xmlns:x14ac="http://schemas.microsoft.com/office/spreadsheetml/2009/9/ac" r="607" s="3" customFormat="true" x14ac:dyDescent="0.25">
      <c r="A607" s="401"/>
      <c r="B607" s="132"/>
      <c r="L607" s="132"/>
      <c r="V607" s="132"/>
      <c r="AF607" s="132"/>
      <c r="AP607" s="132"/>
      <c r="AZ607" s="132"/>
      <c r="BA607" s="132"/>
      <c r="BJ607" s="132"/>
      <c r="BT607" s="132"/>
      <c r="CD607" s="132"/>
      <c r="CN607" s="132"/>
      <c r="CX607" s="132"/>
      <c r="DH607" s="132"/>
      <c r="DR607" s="132"/>
      <c r="EB607" s="132"/>
      <c r="EL607" s="132"/>
      <c r="EV607" s="132"/>
      <c r="FF607" s="132"/>
      <c r="FP607" s="132"/>
      <c r="FZ607" s="132"/>
      <c r="GJ607" s="132"/>
      <c r="GT607" s="132"/>
      <c r="HD607" s="132"/>
      <c r="HN607" s="132"/>
      <c r="HX607" s="132"/>
      <c r="IH607" s="132"/>
    </row>
    <row xmlns:x14ac="http://schemas.microsoft.com/office/spreadsheetml/2009/9/ac" r="608" s="3" customFormat="true" x14ac:dyDescent="0.25">
      <c r="A608" s="401"/>
      <c r="B608" s="132"/>
      <c r="L608" s="132"/>
      <c r="V608" s="132"/>
      <c r="AF608" s="132"/>
      <c r="AP608" s="132"/>
      <c r="AZ608" s="132"/>
      <c r="BA608" s="132"/>
      <c r="BJ608" s="132"/>
      <c r="BT608" s="132"/>
      <c r="CD608" s="132"/>
      <c r="CN608" s="132"/>
      <c r="CX608" s="132"/>
      <c r="DH608" s="132"/>
      <c r="DR608" s="132"/>
      <c r="EB608" s="132"/>
      <c r="EL608" s="132"/>
      <c r="EV608" s="132"/>
      <c r="FF608" s="132"/>
      <c r="FP608" s="132"/>
      <c r="FZ608" s="132"/>
      <c r="GJ608" s="132"/>
      <c r="GT608" s="132"/>
      <c r="HD608" s="132"/>
      <c r="HN608" s="132"/>
      <c r="HX608" s="132"/>
      <c r="IH608" s="132"/>
    </row>
    <row xmlns:x14ac="http://schemas.microsoft.com/office/spreadsheetml/2009/9/ac" r="609" s="3" customFormat="true" x14ac:dyDescent="0.25">
      <c r="A609" s="401"/>
      <c r="B609" s="132"/>
      <c r="L609" s="132"/>
      <c r="V609" s="132"/>
      <c r="AF609" s="132"/>
      <c r="AP609" s="132"/>
      <c r="AZ609" s="132"/>
      <c r="BA609" s="132"/>
      <c r="BJ609" s="132"/>
      <c r="BT609" s="132"/>
      <c r="CD609" s="132"/>
      <c r="CN609" s="132"/>
      <c r="CX609" s="132"/>
      <c r="DH609" s="132"/>
      <c r="DR609" s="132"/>
      <c r="EB609" s="132"/>
      <c r="EL609" s="132"/>
      <c r="EV609" s="132"/>
      <c r="FF609" s="132"/>
      <c r="FP609" s="132"/>
      <c r="FZ609" s="132"/>
      <c r="GJ609" s="132"/>
      <c r="GT609" s="132"/>
      <c r="HD609" s="132"/>
      <c r="HN609" s="132"/>
      <c r="HX609" s="132"/>
      <c r="IH609" s="132"/>
    </row>
    <row xmlns:x14ac="http://schemas.microsoft.com/office/spreadsheetml/2009/9/ac" r="610" s="3" customFormat="true" x14ac:dyDescent="0.25">
      <c r="A610" s="401"/>
      <c r="B610" s="132"/>
      <c r="L610" s="132"/>
      <c r="V610" s="132"/>
      <c r="AF610" s="132"/>
      <c r="AP610" s="132"/>
      <c r="AZ610" s="132"/>
      <c r="BA610" s="132"/>
      <c r="BJ610" s="132"/>
      <c r="BT610" s="132"/>
      <c r="CD610" s="132"/>
      <c r="CN610" s="132"/>
      <c r="CX610" s="132"/>
      <c r="DH610" s="132"/>
      <c r="DR610" s="132"/>
      <c r="EB610" s="132"/>
      <c r="EL610" s="132"/>
      <c r="EV610" s="132"/>
      <c r="FF610" s="132"/>
      <c r="FP610" s="132"/>
      <c r="FZ610" s="132"/>
      <c r="GJ610" s="132"/>
      <c r="GT610" s="132"/>
      <c r="HD610" s="132"/>
      <c r="HN610" s="132"/>
      <c r="HX610" s="132"/>
      <c r="IH610" s="132"/>
    </row>
    <row xmlns:x14ac="http://schemas.microsoft.com/office/spreadsheetml/2009/9/ac" r="611" s="3" customFormat="true" x14ac:dyDescent="0.25">
      <c r="A611" s="401"/>
      <c r="B611" s="132"/>
      <c r="L611" s="132"/>
      <c r="V611" s="132"/>
      <c r="AF611" s="132"/>
      <c r="AP611" s="132"/>
      <c r="AZ611" s="132"/>
      <c r="BA611" s="132"/>
      <c r="BJ611" s="132"/>
      <c r="BT611" s="132"/>
      <c r="CD611" s="132"/>
      <c r="CN611" s="132"/>
      <c r="CX611" s="132"/>
      <c r="DH611" s="132"/>
      <c r="DR611" s="132"/>
      <c r="EB611" s="132"/>
      <c r="EL611" s="132"/>
      <c r="EV611" s="132"/>
      <c r="FF611" s="132"/>
      <c r="FP611" s="132"/>
      <c r="FZ611" s="132"/>
      <c r="GJ611" s="132"/>
      <c r="GT611" s="132"/>
      <c r="HD611" s="132"/>
      <c r="HN611" s="132"/>
      <c r="HX611" s="132"/>
      <c r="IH611" s="132"/>
    </row>
    <row xmlns:x14ac="http://schemas.microsoft.com/office/spreadsheetml/2009/9/ac" r="612" s="3" customFormat="true" x14ac:dyDescent="0.25">
      <c r="A612" s="401"/>
      <c r="B612" s="132"/>
      <c r="L612" s="132"/>
      <c r="V612" s="132"/>
      <c r="AF612" s="132"/>
      <c r="AP612" s="132"/>
      <c r="AZ612" s="132"/>
      <c r="BA612" s="132"/>
      <c r="BJ612" s="132"/>
      <c r="BT612" s="132"/>
      <c r="CD612" s="132"/>
      <c r="CN612" s="132"/>
      <c r="CX612" s="132"/>
      <c r="DH612" s="132"/>
      <c r="DR612" s="132"/>
      <c r="EB612" s="132"/>
      <c r="EL612" s="132"/>
      <c r="EV612" s="132"/>
      <c r="FF612" s="132"/>
      <c r="FP612" s="132"/>
      <c r="FZ612" s="132"/>
      <c r="GJ612" s="132"/>
      <c r="GT612" s="132"/>
      <c r="HD612" s="132"/>
      <c r="HN612" s="132"/>
      <c r="HX612" s="132"/>
      <c r="IH612" s="132"/>
    </row>
    <row xmlns:x14ac="http://schemas.microsoft.com/office/spreadsheetml/2009/9/ac" r="613" s="3" customFormat="true" x14ac:dyDescent="0.25">
      <c r="A613" s="401"/>
      <c r="B613" s="132"/>
      <c r="L613" s="132"/>
      <c r="V613" s="132"/>
      <c r="AF613" s="132"/>
      <c r="AP613" s="132"/>
      <c r="AZ613" s="132"/>
      <c r="BA613" s="132"/>
      <c r="BJ613" s="132"/>
      <c r="BT613" s="132"/>
      <c r="CD613" s="132"/>
      <c r="CN613" s="132"/>
      <c r="CX613" s="132"/>
      <c r="DH613" s="132"/>
      <c r="DR613" s="132"/>
      <c r="EB613" s="132"/>
      <c r="EL613" s="132"/>
      <c r="EV613" s="132"/>
      <c r="FF613" s="132"/>
      <c r="FP613" s="132"/>
      <c r="FZ613" s="132"/>
      <c r="GJ613" s="132"/>
      <c r="GT613" s="132"/>
      <c r="HD613" s="132"/>
      <c r="HN613" s="132"/>
      <c r="HX613" s="132"/>
      <c r="IH613" s="132"/>
    </row>
    <row xmlns:x14ac="http://schemas.microsoft.com/office/spreadsheetml/2009/9/ac" r="614" s="3" customFormat="true" x14ac:dyDescent="0.25">
      <c r="A614" s="401"/>
      <c r="B614" s="132"/>
      <c r="L614" s="132"/>
      <c r="V614" s="132"/>
      <c r="AF614" s="132"/>
      <c r="AP614" s="132"/>
      <c r="AZ614" s="132"/>
      <c r="BA614" s="132"/>
      <c r="BJ614" s="132"/>
      <c r="BT614" s="132"/>
      <c r="CD614" s="132"/>
      <c r="CN614" s="132"/>
      <c r="CX614" s="132"/>
      <c r="DH614" s="132"/>
      <c r="DR614" s="132"/>
      <c r="EB614" s="132"/>
      <c r="EL614" s="132"/>
      <c r="EV614" s="132"/>
      <c r="FF614" s="132"/>
      <c r="FP614" s="132"/>
      <c r="FZ614" s="132"/>
      <c r="GJ614" s="132"/>
      <c r="GT614" s="132"/>
      <c r="HD614" s="132"/>
      <c r="HN614" s="132"/>
      <c r="HX614" s="132"/>
      <c r="IH614" s="132"/>
    </row>
    <row xmlns:x14ac="http://schemas.microsoft.com/office/spreadsheetml/2009/9/ac" r="615" s="3" customFormat="true" x14ac:dyDescent="0.25">
      <c r="A615" s="401"/>
      <c r="B615" s="132"/>
      <c r="L615" s="132"/>
      <c r="V615" s="132"/>
      <c r="AF615" s="132"/>
      <c r="AP615" s="132"/>
      <c r="AZ615" s="132"/>
      <c r="BA615" s="132"/>
      <c r="BJ615" s="132"/>
      <c r="BT615" s="132"/>
      <c r="CD615" s="132"/>
      <c r="CN615" s="132"/>
      <c r="CX615" s="132"/>
      <c r="DH615" s="132"/>
      <c r="DR615" s="132"/>
      <c r="EB615" s="132"/>
      <c r="EL615" s="132"/>
      <c r="EV615" s="132"/>
      <c r="FF615" s="132"/>
      <c r="FP615" s="132"/>
      <c r="FZ615" s="132"/>
      <c r="GJ615" s="132"/>
      <c r="GT615" s="132"/>
      <c r="HD615" s="132"/>
      <c r="HN615" s="132"/>
      <c r="HX615" s="132"/>
      <c r="IH615" s="132"/>
    </row>
    <row xmlns:x14ac="http://schemas.microsoft.com/office/spreadsheetml/2009/9/ac" r="616" s="3" customFormat="true" x14ac:dyDescent="0.25">
      <c r="A616" s="401"/>
      <c r="B616" s="132"/>
      <c r="L616" s="132"/>
      <c r="V616" s="132"/>
      <c r="AF616" s="132"/>
      <c r="AP616" s="132"/>
      <c r="AZ616" s="132"/>
      <c r="BA616" s="132"/>
      <c r="BJ616" s="132"/>
      <c r="BT616" s="132"/>
      <c r="CD616" s="132"/>
      <c r="CN616" s="132"/>
      <c r="CX616" s="132"/>
      <c r="DH616" s="132"/>
      <c r="DR616" s="132"/>
      <c r="EB616" s="132"/>
      <c r="EL616" s="132"/>
      <c r="EV616" s="132"/>
      <c r="FF616" s="132"/>
      <c r="FP616" s="132"/>
      <c r="FZ616" s="132"/>
      <c r="GJ616" s="132"/>
      <c r="GT616" s="132"/>
      <c r="HD616" s="132"/>
      <c r="HN616" s="132"/>
      <c r="HX616" s="132"/>
      <c r="IH616" s="132"/>
    </row>
    <row xmlns:x14ac="http://schemas.microsoft.com/office/spreadsheetml/2009/9/ac" r="617" s="3" customFormat="true" x14ac:dyDescent="0.25">
      <c r="A617" s="401"/>
      <c r="B617" s="132"/>
      <c r="L617" s="132"/>
      <c r="V617" s="132"/>
      <c r="AF617" s="132"/>
      <c r="AP617" s="132"/>
      <c r="AZ617" s="132"/>
      <c r="BA617" s="132"/>
      <c r="BJ617" s="132"/>
      <c r="BT617" s="132"/>
      <c r="CD617" s="132"/>
      <c r="CN617" s="132"/>
      <c r="CX617" s="132"/>
      <c r="DH617" s="132"/>
      <c r="DR617" s="132"/>
      <c r="EB617" s="132"/>
      <c r="EL617" s="132"/>
      <c r="EV617" s="132"/>
      <c r="FF617" s="132"/>
      <c r="FP617" s="132"/>
      <c r="FZ617" s="132"/>
      <c r="GJ617" s="132"/>
      <c r="GT617" s="132"/>
      <c r="HD617" s="132"/>
      <c r="HN617" s="132"/>
      <c r="HX617" s="132"/>
      <c r="IH617" s="132"/>
    </row>
    <row xmlns:x14ac="http://schemas.microsoft.com/office/spreadsheetml/2009/9/ac" r="618" s="3" customFormat="true" x14ac:dyDescent="0.25">
      <c r="A618" s="401"/>
      <c r="B618" s="132"/>
      <c r="L618" s="132"/>
      <c r="V618" s="132"/>
      <c r="AF618" s="132"/>
      <c r="AP618" s="132"/>
      <c r="AZ618" s="132"/>
      <c r="BA618" s="132"/>
      <c r="BJ618" s="132"/>
      <c r="BT618" s="132"/>
      <c r="CD618" s="132"/>
      <c r="CN618" s="132"/>
      <c r="CX618" s="132"/>
      <c r="DH618" s="132"/>
      <c r="DR618" s="132"/>
      <c r="EB618" s="132"/>
      <c r="EL618" s="132"/>
      <c r="EV618" s="132"/>
      <c r="FF618" s="132"/>
      <c r="FP618" s="132"/>
      <c r="FZ618" s="132"/>
      <c r="GJ618" s="132"/>
      <c r="GT618" s="132"/>
      <c r="HD618" s="132"/>
      <c r="HN618" s="132"/>
      <c r="HX618" s="132"/>
      <c r="IH618" s="132"/>
    </row>
    <row xmlns:x14ac="http://schemas.microsoft.com/office/spreadsheetml/2009/9/ac" r="619" s="3" customFormat="true" x14ac:dyDescent="0.25">
      <c r="A619" s="401"/>
      <c r="B619" s="132"/>
      <c r="L619" s="132"/>
      <c r="V619" s="132"/>
      <c r="AF619" s="132"/>
      <c r="AP619" s="132"/>
      <c r="AZ619" s="132"/>
      <c r="BA619" s="132"/>
      <c r="BJ619" s="132"/>
      <c r="BT619" s="132"/>
      <c r="CD619" s="132"/>
      <c r="CN619" s="132"/>
      <c r="CX619" s="132"/>
      <c r="DH619" s="132"/>
      <c r="DR619" s="132"/>
      <c r="EB619" s="132"/>
      <c r="EL619" s="132"/>
      <c r="EV619" s="132"/>
      <c r="FF619" s="132"/>
      <c r="FP619" s="132"/>
      <c r="FZ619" s="132"/>
      <c r="GJ619" s="132"/>
      <c r="GT619" s="132"/>
      <c r="HD619" s="132"/>
      <c r="HN619" s="132"/>
      <c r="HX619" s="132"/>
      <c r="IH619" s="132"/>
    </row>
    <row xmlns:x14ac="http://schemas.microsoft.com/office/spreadsheetml/2009/9/ac" r="620" s="3" customFormat="true" x14ac:dyDescent="0.25">
      <c r="A620" s="401"/>
      <c r="B620" s="132"/>
      <c r="L620" s="132"/>
      <c r="V620" s="132"/>
      <c r="AF620" s="132"/>
      <c r="AP620" s="132"/>
      <c r="AZ620" s="132"/>
      <c r="BA620" s="132"/>
      <c r="BJ620" s="132"/>
      <c r="BT620" s="132"/>
      <c r="CD620" s="132"/>
      <c r="CN620" s="132"/>
      <c r="CX620" s="132"/>
      <c r="DH620" s="132"/>
      <c r="DR620" s="132"/>
      <c r="EB620" s="132"/>
      <c r="EL620" s="132"/>
      <c r="EV620" s="132"/>
      <c r="FF620" s="132"/>
      <c r="FP620" s="132"/>
      <c r="FZ620" s="132"/>
      <c r="GJ620" s="132"/>
      <c r="GT620" s="132"/>
      <c r="HD620" s="132"/>
      <c r="HN620" s="132"/>
      <c r="HX620" s="132"/>
      <c r="IH620" s="132"/>
    </row>
    <row xmlns:x14ac="http://schemas.microsoft.com/office/spreadsheetml/2009/9/ac" r="621" s="3" customFormat="true" x14ac:dyDescent="0.25">
      <c r="A621" s="401"/>
      <c r="B621" s="132"/>
      <c r="L621" s="132"/>
      <c r="V621" s="132"/>
      <c r="AF621" s="132"/>
      <c r="AP621" s="132"/>
      <c r="AZ621" s="132"/>
      <c r="BA621" s="132"/>
      <c r="BJ621" s="132"/>
      <c r="BT621" s="132"/>
      <c r="CD621" s="132"/>
      <c r="CN621" s="132"/>
      <c r="CX621" s="132"/>
      <c r="DH621" s="132"/>
      <c r="DR621" s="132"/>
      <c r="EB621" s="132"/>
      <c r="EL621" s="132"/>
      <c r="EV621" s="132"/>
      <c r="FF621" s="132"/>
      <c r="FP621" s="132"/>
      <c r="FZ621" s="132"/>
      <c r="GJ621" s="132"/>
      <c r="GT621" s="132"/>
      <c r="HD621" s="132"/>
      <c r="HN621" s="132"/>
      <c r="HX621" s="132"/>
      <c r="IH621" s="132"/>
    </row>
    <row xmlns:x14ac="http://schemas.microsoft.com/office/spreadsheetml/2009/9/ac" r="622" s="3" customFormat="true" x14ac:dyDescent="0.25">
      <c r="A622" s="401"/>
      <c r="B622" s="132"/>
      <c r="L622" s="132"/>
      <c r="V622" s="132"/>
      <c r="AF622" s="132"/>
      <c r="AP622" s="132"/>
      <c r="AZ622" s="132"/>
      <c r="BA622" s="132"/>
      <c r="BJ622" s="132"/>
      <c r="BT622" s="132"/>
      <c r="CD622" s="132"/>
      <c r="CN622" s="132"/>
      <c r="CX622" s="132"/>
      <c r="DH622" s="132"/>
      <c r="DR622" s="132"/>
      <c r="EB622" s="132"/>
      <c r="EL622" s="132"/>
      <c r="EV622" s="132"/>
      <c r="FF622" s="132"/>
      <c r="FP622" s="132"/>
      <c r="FZ622" s="132"/>
      <c r="GJ622" s="132"/>
      <c r="GT622" s="132"/>
      <c r="HD622" s="132"/>
      <c r="HN622" s="132"/>
      <c r="HX622" s="132"/>
      <c r="IH622" s="132"/>
    </row>
    <row xmlns:x14ac="http://schemas.microsoft.com/office/spreadsheetml/2009/9/ac" r="623" s="3" customFormat="true" x14ac:dyDescent="0.25">
      <c r="A623" s="401"/>
      <c r="B623" s="132"/>
      <c r="L623" s="132"/>
      <c r="V623" s="132"/>
      <c r="AF623" s="132"/>
      <c r="AP623" s="132"/>
      <c r="AZ623" s="132"/>
      <c r="BA623" s="132"/>
      <c r="BJ623" s="132"/>
      <c r="BT623" s="132"/>
      <c r="CD623" s="132"/>
      <c r="CN623" s="132"/>
      <c r="CX623" s="132"/>
      <c r="DH623" s="132"/>
      <c r="DR623" s="132"/>
      <c r="EB623" s="132"/>
      <c r="EL623" s="132"/>
      <c r="EV623" s="132"/>
      <c r="FF623" s="132"/>
      <c r="FP623" s="132"/>
      <c r="FZ623" s="132"/>
      <c r="GJ623" s="132"/>
      <c r="GT623" s="132"/>
      <c r="HD623" s="132"/>
      <c r="HN623" s="132"/>
      <c r="HX623" s="132"/>
      <c r="IH623" s="132"/>
    </row>
    <row xmlns:x14ac="http://schemas.microsoft.com/office/spreadsheetml/2009/9/ac" r="624" s="3" customFormat="true" x14ac:dyDescent="0.25">
      <c r="A624" s="401"/>
      <c r="B624" s="132"/>
      <c r="L624" s="132"/>
      <c r="V624" s="132"/>
      <c r="AF624" s="132"/>
      <c r="AP624" s="132"/>
      <c r="AZ624" s="132"/>
      <c r="BA624" s="132"/>
      <c r="BJ624" s="132"/>
      <c r="BT624" s="132"/>
      <c r="CD624" s="132"/>
      <c r="CN624" s="132"/>
      <c r="CX624" s="132"/>
      <c r="DH624" s="132"/>
      <c r="DR624" s="132"/>
      <c r="EB624" s="132"/>
      <c r="EL624" s="132"/>
      <c r="EV624" s="132"/>
      <c r="FF624" s="132"/>
      <c r="FP624" s="132"/>
      <c r="FZ624" s="132"/>
      <c r="GJ624" s="132"/>
      <c r="GT624" s="132"/>
      <c r="HD624" s="132"/>
      <c r="HN624" s="132"/>
      <c r="HX624" s="132"/>
      <c r="IH624" s="132"/>
    </row>
    <row xmlns:x14ac="http://schemas.microsoft.com/office/spreadsheetml/2009/9/ac" r="625" s="3" customFormat="true" x14ac:dyDescent="0.25">
      <c r="A625" s="401"/>
      <c r="B625" s="132"/>
      <c r="L625" s="132"/>
      <c r="V625" s="132"/>
      <c r="AF625" s="132"/>
      <c r="AP625" s="132"/>
      <c r="AZ625" s="132"/>
      <c r="BA625" s="132"/>
      <c r="BJ625" s="132"/>
      <c r="BT625" s="132"/>
      <c r="CD625" s="132"/>
      <c r="CN625" s="132"/>
      <c r="CX625" s="132"/>
      <c r="DH625" s="132"/>
      <c r="DR625" s="132"/>
      <c r="EB625" s="132"/>
      <c r="EL625" s="132"/>
      <c r="EV625" s="132"/>
      <c r="FF625" s="132"/>
      <c r="FP625" s="132"/>
      <c r="FZ625" s="132"/>
      <c r="GJ625" s="132"/>
      <c r="GT625" s="132"/>
      <c r="HD625" s="132"/>
      <c r="HN625" s="132"/>
      <c r="HX625" s="132"/>
      <c r="IH625" s="132"/>
    </row>
    <row xmlns:x14ac="http://schemas.microsoft.com/office/spreadsheetml/2009/9/ac" r="626" s="3" customFormat="true" x14ac:dyDescent="0.25">
      <c r="A626" s="401"/>
      <c r="B626" s="132"/>
      <c r="L626" s="132"/>
      <c r="V626" s="132"/>
      <c r="AF626" s="132"/>
      <c r="AP626" s="132"/>
      <c r="AZ626" s="132"/>
      <c r="BA626" s="132"/>
      <c r="BJ626" s="132"/>
      <c r="BT626" s="132"/>
      <c r="CD626" s="132"/>
      <c r="CN626" s="132"/>
      <c r="CX626" s="132"/>
      <c r="DH626" s="132"/>
      <c r="DR626" s="132"/>
      <c r="EB626" s="132"/>
      <c r="EL626" s="132"/>
      <c r="EV626" s="132"/>
      <c r="FF626" s="132"/>
      <c r="FP626" s="132"/>
      <c r="FZ626" s="132"/>
      <c r="GJ626" s="132"/>
      <c r="GT626" s="132"/>
      <c r="HD626" s="132"/>
      <c r="HN626" s="132"/>
      <c r="HX626" s="132"/>
      <c r="IH626" s="132"/>
    </row>
    <row xmlns:x14ac="http://schemas.microsoft.com/office/spreadsheetml/2009/9/ac" r="627" s="3" customFormat="true" x14ac:dyDescent="0.25">
      <c r="A627" s="401"/>
      <c r="B627" s="132"/>
      <c r="L627" s="132"/>
      <c r="V627" s="132"/>
      <c r="AF627" s="132"/>
      <c r="AP627" s="132"/>
      <c r="AZ627" s="132"/>
      <c r="BA627" s="132"/>
      <c r="BJ627" s="132"/>
      <c r="BT627" s="132"/>
      <c r="CD627" s="132"/>
      <c r="CN627" s="132"/>
      <c r="CX627" s="132"/>
      <c r="DH627" s="132"/>
      <c r="DR627" s="132"/>
      <c r="EB627" s="132"/>
      <c r="EL627" s="132"/>
      <c r="EV627" s="132"/>
      <c r="FF627" s="132"/>
      <c r="FP627" s="132"/>
      <c r="FZ627" s="132"/>
      <c r="GJ627" s="132"/>
      <c r="GT627" s="132"/>
      <c r="HD627" s="132"/>
      <c r="HN627" s="132"/>
      <c r="HX627" s="132"/>
      <c r="IH627" s="132"/>
    </row>
    <row xmlns:x14ac="http://schemas.microsoft.com/office/spreadsheetml/2009/9/ac" r="628" s="3" customFormat="true" x14ac:dyDescent="0.25">
      <c r="A628" s="401"/>
      <c r="B628" s="132"/>
      <c r="L628" s="132"/>
      <c r="V628" s="132"/>
      <c r="AF628" s="132"/>
      <c r="AP628" s="132"/>
      <c r="AZ628" s="132"/>
      <c r="BA628" s="132"/>
      <c r="BJ628" s="132"/>
      <c r="BT628" s="132"/>
      <c r="CD628" s="132"/>
      <c r="CN628" s="132"/>
      <c r="CX628" s="132"/>
      <c r="DH628" s="132"/>
      <c r="DR628" s="132"/>
      <c r="EB628" s="132"/>
      <c r="EL628" s="132"/>
      <c r="EV628" s="132"/>
      <c r="FF628" s="132"/>
      <c r="FP628" s="132"/>
      <c r="FZ628" s="132"/>
      <c r="GJ628" s="132"/>
      <c r="GT628" s="132"/>
      <c r="HD628" s="132"/>
      <c r="HN628" s="132"/>
      <c r="HX628" s="132"/>
      <c r="IH628" s="132"/>
    </row>
    <row xmlns:x14ac="http://schemas.microsoft.com/office/spreadsheetml/2009/9/ac" r="629" s="3" customFormat="true" x14ac:dyDescent="0.25">
      <c r="A629" s="401"/>
      <c r="B629" s="132"/>
      <c r="L629" s="132"/>
      <c r="V629" s="132"/>
      <c r="AF629" s="132"/>
      <c r="AP629" s="132"/>
      <c r="AZ629" s="132"/>
      <c r="BA629" s="132"/>
      <c r="BJ629" s="132"/>
      <c r="BT629" s="132"/>
      <c r="CD629" s="132"/>
      <c r="CN629" s="132"/>
      <c r="CX629" s="132"/>
      <c r="DH629" s="132"/>
      <c r="DR629" s="132"/>
      <c r="EB629" s="132"/>
      <c r="EL629" s="132"/>
      <c r="EV629" s="132"/>
      <c r="FF629" s="132"/>
      <c r="FP629" s="132"/>
      <c r="FZ629" s="132"/>
      <c r="GJ629" s="132"/>
      <c r="GT629" s="132"/>
      <c r="HD629" s="132"/>
      <c r="HN629" s="132"/>
      <c r="HX629" s="132"/>
      <c r="IH629" s="132"/>
    </row>
    <row xmlns:x14ac="http://schemas.microsoft.com/office/spreadsheetml/2009/9/ac" r="630" s="3" customFormat="true" x14ac:dyDescent="0.25">
      <c r="A630" s="401"/>
      <c r="B630" s="132"/>
      <c r="L630" s="132"/>
      <c r="V630" s="132"/>
      <c r="AF630" s="132"/>
      <c r="AP630" s="132"/>
      <c r="AZ630" s="132"/>
      <c r="BA630" s="132"/>
      <c r="BJ630" s="132"/>
      <c r="BT630" s="132"/>
      <c r="CD630" s="132"/>
      <c r="CN630" s="132"/>
      <c r="CX630" s="132"/>
      <c r="DH630" s="132"/>
      <c r="DR630" s="132"/>
      <c r="EB630" s="132"/>
      <c r="EL630" s="132"/>
      <c r="EV630" s="132"/>
      <c r="FF630" s="132"/>
      <c r="FP630" s="132"/>
      <c r="FZ630" s="132"/>
      <c r="GJ630" s="132"/>
      <c r="GT630" s="132"/>
      <c r="HD630" s="132"/>
      <c r="HN630" s="132"/>
      <c r="HX630" s="132"/>
      <c r="IH630" s="132"/>
    </row>
    <row xmlns:x14ac="http://schemas.microsoft.com/office/spreadsheetml/2009/9/ac" r="631" s="3" customFormat="true" x14ac:dyDescent="0.25">
      <c r="A631" s="401"/>
      <c r="B631" s="132"/>
      <c r="L631" s="132"/>
      <c r="V631" s="132"/>
      <c r="AF631" s="132"/>
      <c r="AP631" s="132"/>
      <c r="AZ631" s="132"/>
      <c r="BA631" s="132"/>
      <c r="BJ631" s="132"/>
      <c r="BT631" s="132"/>
      <c r="CD631" s="132"/>
      <c r="CN631" s="132"/>
      <c r="CX631" s="132"/>
      <c r="DH631" s="132"/>
      <c r="DR631" s="132"/>
      <c r="EB631" s="132"/>
      <c r="EL631" s="132"/>
      <c r="EV631" s="132"/>
      <c r="FF631" s="132"/>
      <c r="FP631" s="132"/>
      <c r="FZ631" s="132"/>
      <c r="GJ631" s="132"/>
      <c r="GT631" s="132"/>
      <c r="HD631" s="132"/>
      <c r="HN631" s="132"/>
      <c r="HX631" s="132"/>
      <c r="IH631" s="132"/>
    </row>
    <row xmlns:x14ac="http://schemas.microsoft.com/office/spreadsheetml/2009/9/ac" r="632" s="3" customFormat="true" x14ac:dyDescent="0.25">
      <c r="A632" s="401"/>
      <c r="B632" s="132"/>
      <c r="L632" s="132"/>
      <c r="V632" s="132"/>
      <c r="AF632" s="132"/>
      <c r="AP632" s="132"/>
      <c r="AZ632" s="132"/>
      <c r="BA632" s="132"/>
      <c r="BJ632" s="132"/>
      <c r="BT632" s="132"/>
      <c r="CD632" s="132"/>
      <c r="CN632" s="132"/>
      <c r="CX632" s="132"/>
      <c r="DH632" s="132"/>
      <c r="DR632" s="132"/>
      <c r="EB632" s="132"/>
      <c r="EL632" s="132"/>
      <c r="EV632" s="132"/>
      <c r="FF632" s="132"/>
      <c r="FP632" s="132"/>
      <c r="FZ632" s="132"/>
      <c r="GJ632" s="132"/>
      <c r="GT632" s="132"/>
      <c r="HD632" s="132"/>
      <c r="HN632" s="132"/>
      <c r="HX632" s="132"/>
      <c r="IH632" s="132"/>
    </row>
    <row xmlns:x14ac="http://schemas.microsoft.com/office/spreadsheetml/2009/9/ac" r="633" s="3" customFormat="true" x14ac:dyDescent="0.25">
      <c r="A633" s="401"/>
      <c r="B633" s="132"/>
      <c r="L633" s="132"/>
      <c r="V633" s="132"/>
      <c r="AF633" s="132"/>
      <c r="AP633" s="132"/>
      <c r="AZ633" s="132"/>
      <c r="BA633" s="132"/>
      <c r="BJ633" s="132"/>
      <c r="BT633" s="132"/>
      <c r="CD633" s="132"/>
      <c r="CN633" s="132"/>
      <c r="CX633" s="132"/>
      <c r="DH633" s="132"/>
      <c r="DR633" s="132"/>
      <c r="EB633" s="132"/>
      <c r="EL633" s="132"/>
      <c r="EV633" s="132"/>
      <c r="FF633" s="132"/>
      <c r="FP633" s="132"/>
      <c r="FZ633" s="132"/>
      <c r="GJ633" s="132"/>
      <c r="GT633" s="132"/>
      <c r="HD633" s="132"/>
      <c r="HN633" s="132"/>
      <c r="HX633" s="132"/>
      <c r="IH633" s="132"/>
    </row>
    <row xmlns:x14ac="http://schemas.microsoft.com/office/spreadsheetml/2009/9/ac" r="634" s="3" customFormat="true" x14ac:dyDescent="0.25">
      <c r="A634" s="401"/>
      <c r="B634" s="132"/>
      <c r="L634" s="132"/>
      <c r="V634" s="132"/>
      <c r="AF634" s="132"/>
      <c r="AP634" s="132"/>
      <c r="AZ634" s="132"/>
      <c r="BA634" s="132"/>
      <c r="BJ634" s="132"/>
      <c r="BT634" s="132"/>
      <c r="CD634" s="132"/>
      <c r="CN634" s="132"/>
      <c r="CX634" s="132"/>
      <c r="DH634" s="132"/>
      <c r="DR634" s="132"/>
      <c r="EB634" s="132"/>
      <c r="EL634" s="132"/>
      <c r="EV634" s="132"/>
      <c r="FF634" s="132"/>
      <c r="FP634" s="132"/>
      <c r="FZ634" s="132"/>
      <c r="GJ634" s="132"/>
      <c r="GT634" s="132"/>
      <c r="HD634" s="132"/>
      <c r="HN634" s="132"/>
      <c r="HX634" s="132"/>
      <c r="IH634" s="132"/>
    </row>
    <row xmlns:x14ac="http://schemas.microsoft.com/office/spreadsheetml/2009/9/ac" r="635" s="3" customFormat="true" x14ac:dyDescent="0.25">
      <c r="A635" s="401"/>
      <c r="B635" s="132"/>
      <c r="L635" s="132"/>
      <c r="V635" s="132"/>
      <c r="AF635" s="132"/>
      <c r="AP635" s="132"/>
      <c r="AZ635" s="132"/>
      <c r="BA635" s="132"/>
      <c r="BJ635" s="132"/>
      <c r="BT635" s="132"/>
      <c r="CD635" s="132"/>
      <c r="CN635" s="132"/>
      <c r="CX635" s="132"/>
      <c r="DH635" s="132"/>
      <c r="DR635" s="132"/>
      <c r="EB635" s="132"/>
      <c r="EL635" s="132"/>
      <c r="EV635" s="132"/>
      <c r="FF635" s="132"/>
      <c r="FP635" s="132"/>
      <c r="FZ635" s="132"/>
      <c r="GJ635" s="132"/>
      <c r="GT635" s="132"/>
      <c r="HD635" s="132"/>
      <c r="HN635" s="132"/>
      <c r="HX635" s="132"/>
      <c r="IH635" s="132"/>
    </row>
    <row xmlns:x14ac="http://schemas.microsoft.com/office/spreadsheetml/2009/9/ac" r="636" s="3" customFormat="true" x14ac:dyDescent="0.25">
      <c r="A636" s="401"/>
      <c r="B636" s="132"/>
      <c r="L636" s="132"/>
      <c r="V636" s="132"/>
      <c r="AF636" s="132"/>
      <c r="AP636" s="132"/>
      <c r="AZ636" s="132"/>
      <c r="BA636" s="132"/>
      <c r="BJ636" s="132"/>
      <c r="BT636" s="132"/>
      <c r="CD636" s="132"/>
      <c r="CN636" s="132"/>
      <c r="CX636" s="132"/>
      <c r="DH636" s="132"/>
      <c r="DR636" s="132"/>
      <c r="EB636" s="132"/>
      <c r="EL636" s="132"/>
      <c r="EV636" s="132"/>
      <c r="FF636" s="132"/>
      <c r="FP636" s="132"/>
      <c r="FZ636" s="132"/>
      <c r="GJ636" s="132"/>
      <c r="GT636" s="132"/>
      <c r="HD636" s="132"/>
      <c r="HN636" s="132"/>
      <c r="HX636" s="132"/>
      <c r="IH636" s="132"/>
    </row>
    <row xmlns:x14ac="http://schemas.microsoft.com/office/spreadsheetml/2009/9/ac" r="637" s="3" customFormat="true" x14ac:dyDescent="0.25">
      <c r="A637" s="401"/>
      <c r="B637" s="132"/>
      <c r="L637" s="132"/>
      <c r="V637" s="132"/>
      <c r="AF637" s="132"/>
      <c r="AP637" s="132"/>
      <c r="AZ637" s="132"/>
      <c r="BA637" s="132"/>
      <c r="BJ637" s="132"/>
      <c r="BT637" s="132"/>
      <c r="CD637" s="132"/>
      <c r="CN637" s="132"/>
      <c r="CX637" s="132"/>
      <c r="DH637" s="132"/>
      <c r="DR637" s="132"/>
      <c r="EB637" s="132"/>
      <c r="EL637" s="132"/>
      <c r="EV637" s="132"/>
      <c r="FF637" s="132"/>
      <c r="FP637" s="132"/>
      <c r="FZ637" s="132"/>
      <c r="GJ637" s="132"/>
      <c r="GT637" s="132"/>
      <c r="HD637" s="132"/>
      <c r="HN637" s="132"/>
      <c r="HX637" s="132"/>
      <c r="IH637" s="132"/>
    </row>
    <row xmlns:x14ac="http://schemas.microsoft.com/office/spreadsheetml/2009/9/ac" r="638" s="3" customFormat="true" x14ac:dyDescent="0.25">
      <c r="A638" s="401"/>
      <c r="B638" s="132"/>
      <c r="L638" s="132"/>
      <c r="V638" s="132"/>
      <c r="AF638" s="132"/>
      <c r="AP638" s="132"/>
      <c r="AZ638" s="132"/>
      <c r="BA638" s="132"/>
      <c r="BJ638" s="132"/>
      <c r="BT638" s="132"/>
      <c r="CD638" s="132"/>
      <c r="CN638" s="132"/>
      <c r="CX638" s="132"/>
      <c r="DH638" s="132"/>
      <c r="DR638" s="132"/>
      <c r="EB638" s="132"/>
      <c r="EL638" s="132"/>
      <c r="EV638" s="132"/>
      <c r="FF638" s="132"/>
      <c r="FP638" s="132"/>
      <c r="FZ638" s="132"/>
      <c r="GJ638" s="132"/>
      <c r="GT638" s="132"/>
      <c r="HD638" s="132"/>
      <c r="HN638" s="132"/>
      <c r="HX638" s="132"/>
      <c r="IH638" s="132"/>
    </row>
    <row xmlns:x14ac="http://schemas.microsoft.com/office/spreadsheetml/2009/9/ac" r="639" s="3" customFormat="true" x14ac:dyDescent="0.25">
      <c r="A639" s="401"/>
      <c r="B639" s="132"/>
      <c r="L639" s="132"/>
      <c r="V639" s="132"/>
      <c r="AF639" s="132"/>
      <c r="AP639" s="132"/>
      <c r="AZ639" s="132"/>
      <c r="BA639" s="132"/>
      <c r="BJ639" s="132"/>
      <c r="BT639" s="132"/>
      <c r="CD639" s="132"/>
      <c r="CN639" s="132"/>
      <c r="CX639" s="132"/>
      <c r="DH639" s="132"/>
      <c r="DR639" s="132"/>
      <c r="EB639" s="132"/>
      <c r="EL639" s="132"/>
      <c r="EV639" s="132"/>
      <c r="FF639" s="132"/>
      <c r="FP639" s="132"/>
      <c r="FZ639" s="132"/>
      <c r="GJ639" s="132"/>
      <c r="GT639" s="132"/>
      <c r="HD639" s="132"/>
      <c r="HN639" s="132"/>
      <c r="HX639" s="132"/>
      <c r="IH639" s="132"/>
    </row>
    <row xmlns:x14ac="http://schemas.microsoft.com/office/spreadsheetml/2009/9/ac" r="640" s="3" customFormat="true" x14ac:dyDescent="0.25">
      <c r="A640" s="401"/>
      <c r="B640" s="132"/>
      <c r="L640" s="132"/>
      <c r="V640" s="132"/>
      <c r="AF640" s="132"/>
      <c r="AP640" s="132"/>
      <c r="AZ640" s="132"/>
      <c r="BA640" s="132"/>
      <c r="BJ640" s="132"/>
      <c r="BT640" s="132"/>
      <c r="CD640" s="132"/>
      <c r="CN640" s="132"/>
      <c r="CX640" s="132"/>
      <c r="DH640" s="132"/>
      <c r="DR640" s="132"/>
      <c r="EB640" s="132"/>
      <c r="EL640" s="132"/>
      <c r="EV640" s="132"/>
      <c r="FF640" s="132"/>
      <c r="FP640" s="132"/>
      <c r="FZ640" s="132"/>
      <c r="GJ640" s="132"/>
      <c r="GT640" s="132"/>
      <c r="HD640" s="132"/>
      <c r="HN640" s="132"/>
      <c r="HX640" s="132"/>
      <c r="IH640" s="132"/>
    </row>
  </sheetData>
  <mergeCells count="20">
    <mergeCell ref="FG27:FM27"/>
    <mergeCell ref="GA27:GG27"/>
    <mergeCell ref="BU27:CA27"/>
    <mergeCell ref="CO27:CU27"/>
    <mergeCell ref="CY27:DE27"/>
    <mergeCell ref="FQ27:FW27"/>
    <mergeCell ref="A2:A3"/>
    <mergeCell ref="EM27:ES27"/>
    <mergeCell ref="EW27:FC27"/>
    <mergeCell ref="AQ27:AW27"/>
    <mergeCell ref="BA27:BG27"/>
    <mergeCell ref="C27:I27"/>
    <mergeCell ref="M27:S27"/>
    <mergeCell ref="W27:AC27"/>
    <mergeCell ref="AG27:AM27"/>
    <mergeCell ref="EC27:EI27"/>
    <mergeCell ref="DI27:DO27"/>
    <mergeCell ref="DS27:DY27"/>
    <mergeCell ref="BK27:BQ27"/>
    <mergeCell ref="CE27:CK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57</vt:i4>
      </vt:variant>
    </vt:vector>
  </HeadingPairs>
  <TitlesOfParts>
    <vt:vector size="69"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2024-04-24T06:19:24Z</dcterms:modified>
</cp:coreProperties>
</file>