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C5A88F4-F311-4CF0-9BDC-8B8B7D5DD49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<sst xmlns="http://schemas.openxmlformats.org/spreadsheetml/2006/main" xmlns:r="http://schemas.openxmlformats.org/officeDocument/2006/relationships" xmlns:xdr="http://schemas.openxmlformats.org/drawingml/2006/spreadsheetDrawing" count="1495" uniqueCount="252">
  <si>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</si>
  <si>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</si>
  <si>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</si>
  <si>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</si>
  <si>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</si>
  <si>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</si>
  <si>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</si>
  <si>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</si>
  <si>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</si>
  <si>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</si>
  <si>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</si>
  <si>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</si>
  <si>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</si>
  <si>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</si>
  <si>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</si>
  <si>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</si>
  <si>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</si>
  <si>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</si>
  <si>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</si>
  <si>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</si>
  <si>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</si>
  <si>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</si>
  <si>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</si>
  <si>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</si>
  <si>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</si>
  <si>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</si>
  <si>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</si>
  <si>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</si>
  <si>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</si>
  <si>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</si>
  <si>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</si>
  <si>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</si>
  <si>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</si>
  <si>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</si>
  <si>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</si>
  <si>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</si>
  <si>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</si>
  <si>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</si>
  <si>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</si>
  <si>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</si>
  <si>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</si>
  <si>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</si>
  <si>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</si>
  <si>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</si>
  <si>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</si>
  <si>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</si>
  <si>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</si>
  <si>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</si>
  <si>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</si>
  <si>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</si>
  <si>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</si>
  <si>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</si>
  <si>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</si>
  <si>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</si>
  <si>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</si>
  <si>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</si>
  <si>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</si>
  <si>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</si>
  <si>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</si>
  <si>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</si>
  <si>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</si>
  <si>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</si>
  <si>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</si>
  <si>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</si>
  <si>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</si>
  <si>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</si>
  <si>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</si>
  <si>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</si>
  <si>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</si>
  <si>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</si>
  <si>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</si>
  <si>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</si>
  <si>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</si>
  <si>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</si>
  <si>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</si>
  <si>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</si>
  <si>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</si>
  <si>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</si>
  <si>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</si>
  <si>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</si>
  <si>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</si>
  <si>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</si>
  <si>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</si>
  <si>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</si>
  <si>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</si>
  <si>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</si>
  <si>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</si>
  <si>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</si>
  <si>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</si>
  <si>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</si>
  <si>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</si>
  <si>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</si>
  <si>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</si>
  <si>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</si>
  <si>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</si>
  <si>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</si>
  <si>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</si>
  <si>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</si>
  <si>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</si>
  <si>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</si>
  <si>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</si>
  <si>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</si>
  <si>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</si>
  <si>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</si>
  <si>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</si>
  <si>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</si>
  <si>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</si>
  <si>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</si>
  <si>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</si>
  <si>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</si>
  <si>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</si>
  <si>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</si>
  <si>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</si>
  <si>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</si>
  <si>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</si>
  <si>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</si>
  <si>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</si>
  <si>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</si>
  <si>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</si>
  <si>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</si>
  <si>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</si>
  <si>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</si>
  <si>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</si>
  <si>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</si>
  <si>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</si>
  <si>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</si>
  <si>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</si>
  <si>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</si>
  <si>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</si>
  <si>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</si>
  <si>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</si>
  <si>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</si>
  <si>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</si>
  <si>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</si>
  <si>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</si>
  <si>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</si>
  <si>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</si>
  <si>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</si>
  <si>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</si>
  <si>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</si>
  <si>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</si>
  <si>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</si>
  <si>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</si>
  <si>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</si>
  <si>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</si>
  <si>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</si>
  <si>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</si>
  <si>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</si>
  <si>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</si>
  <si>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</si>
  <si>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</si>
  <si>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</si>
  <si>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</si>
  <si>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</si>
  <si>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</si>
  <si>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</si>
  <si>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</si>
  <si>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</si>
  <si>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</si>
  <si>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</si>
  <si>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</si>
  <si>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</si>
  <si>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</si>
  <si>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</si>
  <si>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</si>
  <si>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</si>
  <si>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</si>
  <si>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</si>
  <si>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</si>
  <si>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</si>
  <si>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</si>
  <si>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</si>
  <si>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</si>
  <si>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</si>
  <si>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</si>
  <si>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</si>
  <si>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</si>
  <si>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</si>
  <si>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Niue</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</si>
  <si>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</si>
  <si>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</si>
  <si>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</si>
  <si>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</si>
  <si>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</si>
  <si>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</si>
  <si>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</si>
  <si>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</si>
  <si>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</si>
  <si>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</si>
  <si>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</si>
  <si>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</si>
  <si>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</si>
  <si>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</si>
  <si>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</si>
  <si>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</si>
  <si>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</si>
  <si>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</si>
  <si>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</si>
  <si>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</si>
  <si>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</si>
  <si>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</si>
  <si>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</si>
  <si>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</si>
  <si>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</si>
  <si>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</si>
  <si>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</si>
  <si>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</si>
  <si>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</si>
  <si>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</si>
  <si>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</si>
  <si>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</si>
  <si>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</si>
  <si>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</si>
  <si>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</si>
  <si>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NIU_2016_UIS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</si>
  <si>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</si>
  <si>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</si>
  <si>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</si>
  <si>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</si>
  <si>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</si>
  <si>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</si>
  <si>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</si>
  <si>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</si>
  <si>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</si>
  <si>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</si>
  <si>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</si>
  <si>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</si>
  <si>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</si>
  <si>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</si>
  <si>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</si>
  <si>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</si>
  <si>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</si>
  <si>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NIU_2019_UIS</t>
  </si>
  <si>
    <t>NIU_2020_UIS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</si>
  <si>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</si>
  <si>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</si>
  <si>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</si>
  <si>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</si>
  <si>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</si>
  <si>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</si>
  <si>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NIU_2021_UIS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</si>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</sst>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3D8-488D-9389-DD8D9CEAE35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D8-488D-9389-DD8D9CEAE35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D8-488D-9389-DD8D9CEAE35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D8-488D-9389-DD8D9CEAE35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D8-488D-9389-DD8D9CEAE35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D8-488D-9389-DD8D9CEAE35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D8-488D-9389-DD8D9CEAE35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43D8-488D-9389-DD8D9CEAE35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3D8-488D-9389-DD8D9CEAE35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3D8-488D-9389-DD8D9CEAE35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F1-48E0-8C2F-1EF458C6D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F1-48E0-8C2F-1EF458C6D5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B3-4E61-9B6A-0CF9EBF51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34-4A6E-884E-8BFB0237E4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34-4A6E-884E-8BFB0237E4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F1-48E0-8C2F-1EF458C6D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B3-4E61-9B6A-0CF9EBF51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F1-48E0-8C2F-1EF458C6D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F1-48E0-8C2F-1EF458C6D5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B3-4E61-9B6A-0CF9EBF51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4D-4449-88EC-2272D91A67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4D-4449-88EC-2272D91A67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92-4B01-9E57-0B19ABECC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4D-4449-88EC-2272D91A67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92-4B01-9E57-0B19ABECC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4D-4449-88EC-2272D91A67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4D-4449-88EC-2272D91A67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92-4B01-9E57-0B19ABECC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17920"/>
        <c:axId val="84419712"/>
      </c:scatterChart>
      <c:valAx>
        <c:axId val="84417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5"/>
      </c:valAx>
      <c:valAx>
        <c:axId val="844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76-411B-ABF1-AB71A4FFAA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76-411B-ABF1-AB71A4FFAA0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DE-4CE1-8149-92EFE716E4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76-411B-ABF1-AB71A4FFAA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DE-4CE1-8149-92EFE716E4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76-411B-ABF1-AB71A4FFAA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76-411B-ABF1-AB71A4FFAA0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DE-4CE1-8149-92EFE716E4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05280"/>
        <c:axId val="84706816"/>
      </c:scatterChart>
      <c:valAx>
        <c:axId val="84705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816"/>
        <c:crosses val="autoZero"/>
        <c:crossBetween val="midCat"/>
        <c:majorUnit val="5"/>
      </c:valAx>
      <c:valAx>
        <c:axId val="84706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5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F1-400E-841E-99FA8894AD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F1-400E-841E-99FA8894ADC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49-47B8-BD79-4049FB18B0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F1-400E-841E-99FA8894AD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49-47B8-BD79-4049FB18B0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F1-400E-841E-99FA8894AD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F1-400E-841E-99FA8894ADC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49-47B8-BD79-4049FB18B0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23424"/>
        <c:axId val="84837504"/>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F7-4418-8137-CAC5A9B56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F7-4418-8137-CAC5A9B563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6F-4125-955C-E898CA9FD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F7-4418-8137-CAC5A9B56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6F-4125-955C-E898CA9FD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F7-4418-8137-CAC5A9B56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F7-4418-8137-CAC5A9B563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6F-4125-955C-E898CA9FD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60288"/>
        <c:axId val="84862080"/>
      </c:scatterChart>
      <c:valAx>
        <c:axId val="84860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5"/>
      </c:valAx>
      <c:valAx>
        <c:axId val="848620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02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FB-495C-8FD5-75C08E455C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FB-495C-8FD5-75C08E455C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FB-495C-8FD5-75C08E455C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65-405E-91FB-087B8B7CF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FB-495C-8FD5-75C08E455C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FB-495C-8FD5-75C08E455C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65-405E-91FB-087B8B7CF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57248"/>
        <c:axId val="85558784"/>
      </c:scatterChart>
      <c:valAx>
        <c:axId val="8555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5"/>
      </c:valAx>
      <c:valAx>
        <c:axId val="8555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C2-4F1D-9776-7404B7F7C9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C2-4F1D-9776-7404B7F7C9F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9B-42FD-B254-16452693B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C2-4F1D-9776-7404B7F7C9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C2-4F1D-9776-7404B7F7C9F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9B-42FD-B254-16452693B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C2-4F1D-9776-7404B7F7C9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C2-4F1D-9776-7404B7F7C9F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9B-42FD-B254-16452693B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1008"/>
        <c:axId val="85696896"/>
      </c:scatterChart>
      <c:valAx>
        <c:axId val="8569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896"/>
        <c:crosses val="autoZero"/>
        <c:crossBetween val="midCat"/>
        <c:majorUnit val="5"/>
      </c:valAx>
      <c:valAx>
        <c:axId val="8569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59-4519-85AD-02553D03A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93-446D-967F-6FBC0A4AD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59-4519-85AD-02553D03A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59-4519-85AD-02553D03AA1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93-446D-967F-6FBC0A4AD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59-4519-85AD-02553D03A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93-446D-967F-6FBC0A4AD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9504"/>
        <c:axId val="85911040"/>
      </c:scatterChart>
      <c:valAx>
        <c:axId val="85909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040"/>
        <c:crosses val="autoZero"/>
        <c:crossBetween val="midCat"/>
        <c:majorUnit val="5"/>
      </c:valAx>
      <c:valAx>
        <c:axId val="85911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9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0F-4966-B5C9-77BA0892A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53-4A6A-A964-064780DF3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0F-4966-B5C9-77BA0892A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0F-4966-B5C9-77BA0892A63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53-4A6A-A964-064780DF3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0F-4966-B5C9-77BA0892A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53-4A6A-A964-064780DF3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2D-4DAD-8731-B1D8986732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9A-45CB-8031-6AF1A42B76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2D-4DAD-8731-B1D8986732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D-4DAD-8731-B1D89867329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9A-45CB-8031-6AF1A42B76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2D-4DAD-8731-B1D8986732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9A-45CB-8031-6AF1A42B76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53344"/>
        <c:axId val="86554880"/>
      </c:scatterChart>
      <c:valAx>
        <c:axId val="86553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880"/>
        <c:crosses val="autoZero"/>
        <c:crossBetween val="midCat"/>
        <c:majorUnit val="5"/>
      </c:valAx>
      <c:valAx>
        <c:axId val="8655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C28-4EBA-8F71-4CEB5E90188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4C28-4EBA-8F71-4CEB5E90188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C28-4EBA-8F71-4CEB5E90188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4C28-4EBA-8F71-4CEB5E90188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4C28-4EBA-8F71-4CEB5E90188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A0-4F9E-9030-115CB3D4E9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AB-4BF9-8958-D21AED3632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A0-4F9E-9030-115CB3D4E9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A0-4F9E-9030-115CB3D4E91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AB-4BF9-8958-D21AED3632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A0-4F9E-9030-115CB3D4E9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AB-4BF9-8958-D21AED3632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8448"/>
        <c:axId val="89369984"/>
      </c:scatterChart>
      <c:valAx>
        <c:axId val="8936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9984"/>
        <c:crosses val="autoZero"/>
        <c:crossBetween val="midCat"/>
        <c:majorUnit val="5"/>
      </c:valAx>
      <c:valAx>
        <c:axId val="8936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8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0F-40DF-901E-78F4C3FED0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56-4454-B1FB-435873DB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0F-40DF-901E-78F4C3FED0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0F-40DF-901E-78F4C3FED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56-4454-B1FB-435873DB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0F-40DF-901E-78F4C3FED0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56-4454-B1FB-435873DB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2288"/>
        <c:axId val="90014080"/>
      </c:scatterChart>
      <c:valAx>
        <c:axId val="9001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2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072-4EEC-94D8-457D7AE0744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9072-4EEC-94D8-457D7AE0744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9072-4EEC-94D8-457D7AE0744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072-4EEC-94D8-457D7AE0744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E8-44E3-BE69-056A249D9C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E8-44E3-BE69-056A249D9C4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1C-4798-8190-A548697B70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E8-44E3-BE69-056A249D9C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E8-44E3-BE69-056A249D9C4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1C-4798-8190-A548697B70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79-4590-BE9A-AD272BB7C9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9-4590-BE9A-AD272BB7C90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E3-4357-A9B6-D548509CF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9-4590-BE9A-AD272BB7C9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79-4590-BE9A-AD272BB7C90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E3-4357-A9B6-D548509CF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79-4590-BE9A-AD272BB7C9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79-4590-BE9A-AD272BB7C90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E3-4357-A9B6-D548509CF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CE-45F3-A9F1-1D01A4FA2D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CE-45F3-A9F1-1D01A4FA2D4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08-413D-83F8-D43BDA4BF3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CE-45F3-A9F1-1D01A4FA2D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CE-45F3-A9F1-1D01A4FA2D4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08-413D-83F8-D43BDA4BF3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CE-45F3-A9F1-1D01A4FA2D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CE-45F3-A9F1-1D01A4FA2D4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08-413D-83F8-D43BDA4BF3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18-4AE2-972B-E962988D264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18-4AE2-972B-E962988D26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02-4EC0-BCD0-A7ABEFB29A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18-4AE2-972B-E962988D264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18-4AE2-972B-E962988D26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02-4EC0-BCD0-A7ABEFB29A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4E-43FD-A654-B359A48061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4E-43FD-A654-B359A48061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8B-4C23-BB73-1F5425213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8B-4C23-BB73-1F5425213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4E-43FD-A654-B359A48061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4E-43FD-A654-B359A48061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8B-4C23-BB73-1F5425213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FD-4490-8722-332BF36195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FD-4490-8722-332BF361950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82-47C0-9342-70C3B1D1B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82-47C0-9342-70C3B1D1B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FD-4490-8722-332BF36195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FD-4490-8722-332BF361950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82-47C0-9342-70C3B1D1B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32F9DB3-4C00-44B9-91A8-3D294D895883}"/>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3163DAC-B89A-495D-BF5B-132D63535B3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6ED800E-BC31-429A-9579-1B0F22A90AE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48479E-800F-4BAD-B7D4-99AD044B119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C8C1CCF-69D0-430A-9614-E17C32AFBD5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434E8D6-1080-46CB-8582-544E959F7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2CDE6F8-0792-4DBE-9915-EC8CDAD12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3EDA380-9DB4-42AF-ABDF-568D480E3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4AD8A37-6055-45F0-80E3-BAABE15E608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F584A83-4FF9-41BF-8A8D-71E4916AB4D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7FC2CEE-DC13-4628-B1F2-555FB490C34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917633C-8B26-42C7-BE83-D393742EB9C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F412B3E-080B-48B5-B46C-0C1683C7236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320FCB0-18D1-4379-A892-F6724D88B84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0947AF1-7044-493D-A9BF-0A946211551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B8DE-6979-49BE-B49F-1788EACFB69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Niue</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241</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236</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399" t="s">
        <v>215</v>
      </c>
      <c r="D1" s="313" t="s">
        <v>178</v>
      </c>
      <c r="E1" s="313"/>
      <c r="F1" s="313"/>
      <c r="G1" s="313"/>
      <c r="H1" s="313"/>
      <c r="I1" s="324"/>
      <c r="J1" s="305"/>
      <c r="K1" s="305"/>
      <c r="L1" s="326" t="s">
        <v>31</v>
      </c>
      <c r="M1" s="399">
        <v>2019</v>
      </c>
      <c r="N1" s="313" t="s">
        <v>178</v>
      </c>
      <c r="O1" s="313"/>
      <c r="P1" s="313"/>
      <c r="Q1" s="313"/>
      <c r="R1" s="313"/>
      <c r="S1" s="324"/>
      <c r="T1" s="305"/>
      <c r="U1" s="305"/>
      <c r="V1" s="326" t="s">
        <v>31</v>
      </c>
      <c r="W1" s="399">
        <v>2020</v>
      </c>
      <c r="X1" s="313" t="s">
        <v>178</v>
      </c>
      <c r="Y1" s="313"/>
      <c r="Z1" s="313"/>
      <c r="AA1" s="313"/>
      <c r="AB1" s="313"/>
      <c r="AC1" s="324"/>
      <c r="AD1" s="305"/>
      <c r="AE1" s="305"/>
      <c r="AF1" s="326" t="s">
        <v>31</v>
      </c>
      <c r="AG1" s="399">
        <v>2021</v>
      </c>
      <c r="AH1" s="313" t="s">
        <v>178</v>
      </c>
      <c r="AI1" s="313"/>
      <c r="AJ1" s="313"/>
      <c r="AK1" s="313"/>
      <c r="AL1" s="313"/>
      <c r="AM1" s="324"/>
      <c r="AN1" s="305"/>
      <c r="AO1" s="305"/>
    </row>
    <row xmlns:x14ac="http://schemas.microsoft.com/office/spreadsheetml/2009/9/ac" r="2" s="307" customFormat="true" ht="30" customHeight="true" x14ac:dyDescent="0.25">
      <c r="A2" s="559" t="s">
        <v>235</v>
      </c>
      <c r="B2" s="314" t="s">
        <v>214</v>
      </c>
      <c r="C2" s="267" t="s">
        <v>176</v>
      </c>
      <c r="D2" s="267" t="s">
        <v>175</v>
      </c>
      <c r="E2" s="315"/>
      <c r="F2" s="315"/>
      <c r="G2" s="315"/>
      <c r="H2" s="315"/>
      <c r="I2" s="325"/>
      <c r="J2" s="308" t="s">
        <v>216</v>
      </c>
      <c r="K2" s="308"/>
      <c r="L2" s="314" t="s">
        <v>232</v>
      </c>
      <c r="M2" s="267" t="s">
        <v>176</v>
      </c>
      <c r="N2" s="267" t="s">
        <v>175</v>
      </c>
      <c r="O2" s="315"/>
      <c r="P2" s="315"/>
      <c r="Q2" s="315"/>
      <c r="R2" s="315"/>
      <c r="S2" s="325"/>
      <c r="T2" s="308" t="s">
        <v>216</v>
      </c>
      <c r="U2" s="308"/>
      <c r="V2" s="314" t="s">
        <v>233</v>
      </c>
      <c r="W2" s="267" t="s">
        <v>176</v>
      </c>
      <c r="X2" s="267" t="s">
        <v>175</v>
      </c>
      <c r="Y2" s="315"/>
      <c r="Z2" s="315"/>
      <c r="AA2" s="315"/>
      <c r="AB2" s="315"/>
      <c r="AC2" s="325"/>
      <c r="AD2" s="308" t="s">
        <v>216</v>
      </c>
      <c r="AE2" s="308"/>
      <c r="AF2" s="314" t="s">
        <v>240</v>
      </c>
      <c r="AG2" s="267" t="s">
        <v>176</v>
      </c>
      <c r="AH2" s="267" t="s">
        <v>175</v>
      </c>
      <c r="AI2" s="315"/>
      <c r="AJ2" s="315"/>
      <c r="AK2" s="315"/>
      <c r="AL2" s="315"/>
      <c r="AM2" s="325"/>
      <c r="AN2" s="308" t="s">
        <v>216</v>
      </c>
      <c r="AO2" s="308"/>
    </row>
    <row xmlns:x14ac="http://schemas.microsoft.com/office/spreadsheetml/2009/9/ac" r="3" s="246" customFormat="true" ht="18" customHeight="true" x14ac:dyDescent="0.25">
      <c r="A3" s="559"/>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NIU_2016_UIS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6" t="str">
        <f ca="true">IF(ISBLANK('Data Summary'!A7),"",'Data Summary'!A7)</f>
        <v>NIU_2019_UIS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v>100</v>
      </c>
      <c r="Y5" s="135"/>
      <c r="Z5" s="135"/>
      <c r="AA5" s="135"/>
      <c r="AB5" s="135">
        <v>100</v>
      </c>
      <c r="AC5" s="21">
        <v>100</v>
      </c>
      <c r="AD5" s="19"/>
      <c r="AE5" s="19"/>
      <c r="AF5" s="101" t="s">
        <v>183</v>
      </c>
      <c r="AG5" s="81" t="s">
        <v>25</v>
      </c>
      <c r="AH5" s="135">
        <v>100</v>
      </c>
      <c r="AI5" s="135"/>
      <c r="AJ5" s="135"/>
      <c r="AK5" s="135"/>
      <c r="AL5" s="135">
        <v>100</v>
      </c>
      <c r="AM5" s="21">
        <v>100</v>
      </c>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6" t="str">
        <f ca="true">IF(ISBLANK('Data Summary'!A8),"",'Data Summary'!A8)</f>
        <v>NIU_2020_UIS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6" t="str">
        <f ca="true">IF(ISBLANK('Data Summary'!A9),"",'Data Summary'!A9)</f>
        <v>NIU_2021_UIS</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v>100</v>
      </c>
      <c r="Y7" s="135"/>
      <c r="Z7" s="135"/>
      <c r="AA7" s="135"/>
      <c r="AB7" s="135">
        <v>100</v>
      </c>
      <c r="AC7" s="21">
        <v>100</v>
      </c>
      <c r="AD7" s="19"/>
      <c r="AE7" s="19"/>
      <c r="AF7" s="101" t="s">
        <v>183</v>
      </c>
      <c r="AG7" s="82" t="s">
        <v>160</v>
      </c>
      <c r="AH7" s="135">
        <v>100</v>
      </c>
      <c r="AI7" s="135"/>
      <c r="AJ7" s="135"/>
      <c r="AK7" s="135"/>
      <c r="AL7" s="135">
        <v>100</v>
      </c>
      <c r="AM7" s="21">
        <v>100</v>
      </c>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1" t="s">
        <v>179</v>
      </c>
      <c r="W9" s="82" t="s">
        <v>170</v>
      </c>
      <c r="X9" s="136">
        <v>100</v>
      </c>
      <c r="Y9" s="135"/>
      <c r="Z9" s="135"/>
      <c r="AA9" s="135"/>
      <c r="AB9" s="135">
        <v>100</v>
      </c>
      <c r="AC9" s="21">
        <v>100</v>
      </c>
      <c r="AD9" s="19"/>
      <c r="AE9" s="19"/>
      <c r="AF9" s="101" t="s">
        <v>179</v>
      </c>
      <c r="AG9" s="82" t="s">
        <v>170</v>
      </c>
      <c r="AH9" s="136">
        <v>100</v>
      </c>
      <c r="AI9" s="135"/>
      <c r="AJ9" s="135"/>
      <c r="AK9" s="135"/>
      <c r="AL9" s="135">
        <v>100</v>
      </c>
      <c r="AM9" s="21">
        <v>100</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7" t="str">
        <f ca="true">IF(ISBLANK('Data Summary'!A12),"",'Data Summary'!A12)</f>
        <v/>
      </c>
      <c r="B10" s="104" t="s">
        <v>12</v>
      </c>
      <c r="C10" s="555" t="s">
        <v>186</v>
      </c>
      <c r="D10" s="556"/>
      <c r="E10" s="556"/>
      <c r="F10" s="556"/>
      <c r="G10" s="556"/>
      <c r="H10" s="556"/>
      <c r="I10" s="557"/>
      <c r="J10" s="10"/>
      <c r="K10" s="10"/>
      <c r="L10" s="104" t="s">
        <v>12</v>
      </c>
      <c r="M10" s="555" t="s">
        <v>186</v>
      </c>
      <c r="N10" s="556"/>
      <c r="O10" s="556"/>
      <c r="P10" s="556"/>
      <c r="Q10" s="556"/>
      <c r="R10" s="556"/>
      <c r="S10" s="557"/>
      <c r="T10" s="10"/>
      <c r="U10" s="10"/>
      <c r="V10" s="104" t="s">
        <v>12</v>
      </c>
      <c r="W10" s="555" t="s">
        <v>186</v>
      </c>
      <c r="X10" s="556"/>
      <c r="Y10" s="556"/>
      <c r="Z10" s="556"/>
      <c r="AA10" s="556"/>
      <c r="AB10" s="556"/>
      <c r="AC10" s="557"/>
      <c r="AD10" s="10"/>
      <c r="AE10" s="10"/>
      <c r="AF10" s="104" t="s">
        <v>12</v>
      </c>
      <c r="AG10" s="555" t="s">
        <v>186</v>
      </c>
      <c r="AH10" s="556"/>
      <c r="AI10" s="556"/>
      <c r="AJ10" s="556"/>
      <c r="AK10" s="556"/>
      <c r="AL10" s="556"/>
      <c r="AM10" s="557"/>
      <c r="AN10" s="10"/>
      <c r="AO10" s="10"/>
      <c r="AP10" s="112"/>
      <c r="AZ10" s="112"/>
      <c r="BA10" s="558"/>
      <c r="BB10" s="558"/>
      <c r="BC10" s="558"/>
      <c r="BD10" s="558"/>
      <c r="BE10" s="558"/>
      <c r="BF10" s="558"/>
      <c r="BG10" s="558"/>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7"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04"/>
      <c r="AG11" s="90" t="s">
        <v>120</v>
      </c>
      <c r="AH11" s="141" t="s">
        <v>158</v>
      </c>
      <c r="AI11" s="141"/>
      <c r="AJ11" s="141"/>
      <c r="AK11" s="141"/>
      <c r="AL11" s="141" t="s">
        <v>158</v>
      </c>
      <c r="AM11" s="89" t="s">
        <v>158</v>
      </c>
      <c r="AN11" s="10"/>
      <c r="AO11" s="10"/>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7"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04"/>
      <c r="AG12" s="90" t="s">
        <v>126</v>
      </c>
      <c r="AH12" s="141" t="s">
        <v>158</v>
      </c>
      <c r="AI12" s="141"/>
      <c r="AJ12" s="141"/>
      <c r="AK12" s="141"/>
      <c r="AL12" s="141" t="s">
        <v>158</v>
      </c>
      <c r="AM12" s="89" t="s">
        <v>158</v>
      </c>
      <c r="AN12" s="10"/>
      <c r="AO12" s="10"/>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7"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04"/>
      <c r="AG13" s="90" t="s">
        <v>103</v>
      </c>
      <c r="AH13" s="141" t="s">
        <v>158</v>
      </c>
      <c r="AI13" s="141"/>
      <c r="AJ13" s="141"/>
      <c r="AK13" s="141"/>
      <c r="AL13" s="141" t="s">
        <v>158</v>
      </c>
      <c r="AM13" s="89" t="s">
        <v>158</v>
      </c>
      <c r="AN13" s="10"/>
      <c r="AO13" s="10"/>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BB14" s="128"/>
      <c r="BC14" s="128"/>
      <c r="BD14" s="128"/>
      <c r="BE14" s="128"/>
      <c r="BF14" s="128"/>
      <c r="BG14" s="128"/>
    </row>
    <row xmlns:x14ac="http://schemas.microsoft.com/office/spreadsheetml/2009/9/ac" r="15" ht="15.75" customHeight="true" thickBot="true" x14ac:dyDescent="0.3">
      <c r="A15" s="377"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BB15" s="128"/>
      <c r="BC15" s="128"/>
      <c r="BD15" s="128"/>
      <c r="BE15" s="128"/>
      <c r="BF15" s="128"/>
      <c r="BG15" s="128"/>
    </row>
    <row xmlns:x14ac="http://schemas.microsoft.com/office/spreadsheetml/2009/9/ac" r="16" s="3" customFormat="true" x14ac:dyDescent="0.25">
      <c r="A16" s="377"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7"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7"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7"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7"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7"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7"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7"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7"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7"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7"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7"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7"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7"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7"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7"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7"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7"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7"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6">
    <mergeCell ref="C10:I10"/>
    <mergeCell ref="BA10:BG10"/>
    <mergeCell ref="M10:S10"/>
    <mergeCell ref="W10:AC10"/>
    <mergeCell ref="A2:A3"/>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Niue</v>
      </c>
      <c r="C2" s="92"/>
      <c r="D2" s="93"/>
      <c r="E2" s="93"/>
      <c r="F2" s="93"/>
      <c r="G2" s="94"/>
    </row>
    <row xmlns:x14ac="http://schemas.microsoft.com/office/spreadsheetml/2009/9/ac" r="3" x14ac:dyDescent="0.2">
      <c r="B3" s="562" t="s">
        <v>181</v>
      </c>
      <c r="C3" s="562"/>
      <c r="D3" s="562"/>
      <c r="E3" s="562"/>
      <c r="F3" s="562"/>
      <c r="G3" s="56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9">
        <v>2000</v>
      </c>
      <c r="C5" s="913">
        <v>544</v>
      </c>
      <c r="D5" s="914">
        <v>33.069000244140625</v>
      </c>
      <c r="E5" s="915">
        <v>40</v>
      </c>
      <c r="F5" s="916">
        <v>244</v>
      </c>
      <c r="G5" s="917">
        <v>260</v>
      </c>
    </row>
    <row xmlns:x14ac="http://schemas.microsoft.com/office/spreadsheetml/2009/9/ac" r="6" x14ac:dyDescent="0.2">
      <c r="B6" s="775">
        <v>2001</v>
      </c>
      <c r="C6" s="918">
        <v>517</v>
      </c>
      <c r="D6" s="919">
        <v>33.444999694824219</v>
      </c>
      <c r="E6" s="920">
        <v>38</v>
      </c>
      <c r="F6" s="921">
        <v>234</v>
      </c>
      <c r="G6" s="922">
        <v>245</v>
      </c>
    </row>
    <row xmlns:x14ac="http://schemas.microsoft.com/office/spreadsheetml/2009/9/ac" r="7" x14ac:dyDescent="0.2">
      <c r="B7" s="781">
        <v>2002</v>
      </c>
      <c r="C7" s="923">
        <v>489</v>
      </c>
      <c r="D7" s="924">
        <v>33.874000549316406</v>
      </c>
      <c r="E7" s="925">
        <v>34</v>
      </c>
      <c r="F7" s="926">
        <v>221</v>
      </c>
      <c r="G7" s="927">
        <v>234</v>
      </c>
    </row>
    <row xmlns:x14ac="http://schemas.microsoft.com/office/spreadsheetml/2009/9/ac" r="8" x14ac:dyDescent="0.2">
      <c r="B8" s="787">
        <v>2003</v>
      </c>
      <c r="C8" s="928">
        <v>468</v>
      </c>
      <c r="D8" s="929">
        <v>34.316997528076172</v>
      </c>
      <c r="E8" s="930">
        <v>33</v>
      </c>
      <c r="F8" s="931">
        <v>209</v>
      </c>
      <c r="G8" s="932">
        <v>226</v>
      </c>
    </row>
    <row xmlns:x14ac="http://schemas.microsoft.com/office/spreadsheetml/2009/9/ac" r="9" x14ac:dyDescent="0.2">
      <c r="B9" s="793">
        <v>2004</v>
      </c>
      <c r="C9" s="933">
        <v>447</v>
      </c>
      <c r="D9" s="934">
        <v>34.763999938964844</v>
      </c>
      <c r="E9" s="935">
        <v>31</v>
      </c>
      <c r="F9" s="936">
        <v>199</v>
      </c>
      <c r="G9" s="937">
        <v>217</v>
      </c>
    </row>
    <row xmlns:x14ac="http://schemas.microsoft.com/office/spreadsheetml/2009/9/ac" r="10" x14ac:dyDescent="0.2">
      <c r="B10" s="799">
        <v>2005</v>
      </c>
      <c r="C10" s="938">
        <v>434</v>
      </c>
      <c r="D10" s="939">
        <v>35.212001800537109</v>
      </c>
      <c r="E10" s="940">
        <v>30</v>
      </c>
      <c r="F10" s="941">
        <v>187</v>
      </c>
      <c r="G10" s="942">
        <v>217</v>
      </c>
    </row>
    <row xmlns:x14ac="http://schemas.microsoft.com/office/spreadsheetml/2009/9/ac" r="11" x14ac:dyDescent="0.2">
      <c r="B11" s="805">
        <v>2006</v>
      </c>
      <c r="C11" s="943">
        <v>424</v>
      </c>
      <c r="D11" s="944">
        <v>35.662998199462891</v>
      </c>
      <c r="E11" s="945">
        <v>30</v>
      </c>
      <c r="F11" s="946">
        <v>175</v>
      </c>
      <c r="G11" s="947">
        <v>219</v>
      </c>
    </row>
    <row xmlns:x14ac="http://schemas.microsoft.com/office/spreadsheetml/2009/9/ac" r="12" x14ac:dyDescent="0.2">
      <c r="B12" s="811">
        <v>2007</v>
      </c>
      <c r="C12" s="948">
        <v>415</v>
      </c>
      <c r="D12" s="949">
        <v>36.364002227783203</v>
      </c>
      <c r="E12" s="950">
        <v>28</v>
      </c>
      <c r="F12" s="951">
        <v>168</v>
      </c>
      <c r="G12" s="952">
        <v>219</v>
      </c>
    </row>
    <row xmlns:x14ac="http://schemas.microsoft.com/office/spreadsheetml/2009/9/ac" r="13" x14ac:dyDescent="0.2">
      <c r="B13" s="817">
        <v>2008</v>
      </c>
      <c r="C13" s="953">
        <v>410</v>
      </c>
      <c r="D13" s="954">
        <v>37.131000518798828</v>
      </c>
      <c r="E13" s="955">
        <v>34</v>
      </c>
      <c r="F13" s="956">
        <v>165</v>
      </c>
      <c r="G13" s="957">
        <v>211</v>
      </c>
    </row>
    <row xmlns:x14ac="http://schemas.microsoft.com/office/spreadsheetml/2009/9/ac" r="14" x14ac:dyDescent="0.2">
      <c r="B14" s="823">
        <v>2009</v>
      </c>
      <c r="C14" s="958">
        <v>408</v>
      </c>
      <c r="D14" s="959">
        <v>37.902000427246094</v>
      </c>
      <c r="E14" s="960">
        <v>35</v>
      </c>
      <c r="F14" s="961">
        <v>170</v>
      </c>
      <c r="G14" s="962">
        <v>203</v>
      </c>
    </row>
    <row xmlns:x14ac="http://schemas.microsoft.com/office/spreadsheetml/2009/9/ac" r="15" x14ac:dyDescent="0.2">
      <c r="B15" s="829">
        <v>2010</v>
      </c>
      <c r="C15" s="963">
        <v>408</v>
      </c>
      <c r="D15" s="964">
        <v>38.680000305175781</v>
      </c>
      <c r="E15" s="965">
        <v>38</v>
      </c>
      <c r="F15" s="966">
        <v>178</v>
      </c>
      <c r="G15" s="967">
        <v>192</v>
      </c>
    </row>
    <row xmlns:x14ac="http://schemas.microsoft.com/office/spreadsheetml/2009/9/ac" r="16" x14ac:dyDescent="0.2">
      <c r="B16" s="835">
        <v>2011</v>
      </c>
      <c r="C16" s="968">
        <v>415</v>
      </c>
      <c r="D16" s="969">
        <v>39.465000152587891</v>
      </c>
      <c r="E16" s="970">
        <v>37</v>
      </c>
      <c r="F16" s="971">
        <v>189</v>
      </c>
      <c r="G16" s="972">
        <v>189</v>
      </c>
    </row>
    <row xmlns:x14ac="http://schemas.microsoft.com/office/spreadsheetml/2009/9/ac" r="17" x14ac:dyDescent="0.2">
      <c r="B17" s="841">
        <v>2012</v>
      </c>
      <c r="C17" s="973">
        <v>424</v>
      </c>
      <c r="D17" s="974">
        <v>40.255001068115234</v>
      </c>
      <c r="E17" s="975">
        <v>36</v>
      </c>
      <c r="F17" s="976">
        <v>199</v>
      </c>
      <c r="G17" s="977">
        <v>189</v>
      </c>
    </row>
    <row xmlns:x14ac="http://schemas.microsoft.com/office/spreadsheetml/2009/9/ac" r="18" x14ac:dyDescent="0.2">
      <c r="B18" s="847">
        <v>2013</v>
      </c>
      <c r="C18" s="978">
        <v>429</v>
      </c>
      <c r="D18" s="979">
        <v>41.034999847412109</v>
      </c>
      <c r="E18" s="980">
        <v>34</v>
      </c>
      <c r="F18" s="981">
        <v>207</v>
      </c>
      <c r="G18" s="982">
        <v>188</v>
      </c>
    </row>
    <row xmlns:x14ac="http://schemas.microsoft.com/office/spreadsheetml/2009/9/ac" r="19" x14ac:dyDescent="0.2">
      <c r="B19" s="853">
        <v>2014</v>
      </c>
      <c r="C19" s="983">
        <v>432</v>
      </c>
      <c r="D19" s="984">
        <v>41.806999206542969</v>
      </c>
      <c r="E19" s="985">
        <v>35</v>
      </c>
      <c r="F19" s="986">
        <v>213</v>
      </c>
      <c r="G19" s="987">
        <v>184</v>
      </c>
    </row>
    <row xmlns:x14ac="http://schemas.microsoft.com/office/spreadsheetml/2009/9/ac" r="20" x14ac:dyDescent="0.2">
      <c r="B20" s="859">
        <v>2015</v>
      </c>
      <c r="C20" s="988">
        <v>440</v>
      </c>
      <c r="D20" s="989">
        <v>42.568000793457031</v>
      </c>
      <c r="E20" s="990">
        <v>36</v>
      </c>
      <c r="F20" s="991">
        <v>215</v>
      </c>
      <c r="G20" s="992">
        <v>189</v>
      </c>
    </row>
    <row xmlns:x14ac="http://schemas.microsoft.com/office/spreadsheetml/2009/9/ac" r="21" x14ac:dyDescent="0.2">
      <c r="B21" s="865">
        <v>2016</v>
      </c>
      <c r="C21" s="993">
        <v>454</v>
      </c>
      <c r="D21" s="994">
        <v>43.318000793457031</v>
      </c>
      <c r="E21" s="995">
        <v>37</v>
      </c>
      <c r="F21" s="996">
        <v>217</v>
      </c>
      <c r="G21" s="997">
        <v>200</v>
      </c>
    </row>
    <row xmlns:x14ac="http://schemas.microsoft.com/office/spreadsheetml/2009/9/ac" r="22" x14ac:dyDescent="0.2">
      <c r="B22" s="871">
        <v>2017</v>
      </c>
      <c r="C22" s="998">
        <v>471</v>
      </c>
      <c r="D22" s="999">
        <v>44.056999206542969</v>
      </c>
      <c r="E22" s="1000">
        <v>38</v>
      </c>
      <c r="F22" s="1001">
        <v>217</v>
      </c>
      <c r="G22" s="1002">
        <v>216</v>
      </c>
    </row>
    <row xmlns:x14ac="http://schemas.microsoft.com/office/spreadsheetml/2009/9/ac" r="23" x14ac:dyDescent="0.2">
      <c r="B23" s="877">
        <v>2018</v>
      </c>
      <c r="C23" s="1003">
        <v>471</v>
      </c>
      <c r="D23" s="1004">
        <v>44.784999847412109</v>
      </c>
      <c r="E23" s="1005">
        <v>30</v>
      </c>
      <c r="F23" s="1006">
        <v>221</v>
      </c>
      <c r="G23" s="1007">
        <v>220</v>
      </c>
    </row>
    <row xmlns:x14ac="http://schemas.microsoft.com/office/spreadsheetml/2009/9/ac" r="24" x14ac:dyDescent="0.2">
      <c r="B24" s="883">
        <v>2019</v>
      </c>
      <c r="C24" s="1008">
        <v>475</v>
      </c>
      <c r="D24" s="1009">
        <v>45.5</v>
      </c>
      <c r="E24" s="1010">
        <v>31</v>
      </c>
      <c r="F24" s="1011">
        <v>222</v>
      </c>
      <c r="G24" s="1012">
        <v>222</v>
      </c>
    </row>
    <row xmlns:x14ac="http://schemas.microsoft.com/office/spreadsheetml/2009/9/ac" r="25" x14ac:dyDescent="0.2">
      <c r="B25" s="889">
        <v>2020</v>
      </c>
      <c r="C25" s="1013">
        <v>482</v>
      </c>
      <c r="D25" s="1014">
        <v>46.201999664306641</v>
      </c>
      <c r="E25" s="1015">
        <v>35</v>
      </c>
      <c r="F25" s="1016">
        <v>228</v>
      </c>
      <c r="G25" s="1017">
        <v>219</v>
      </c>
    </row>
    <row xmlns:x14ac="http://schemas.microsoft.com/office/spreadsheetml/2009/9/ac" r="26" x14ac:dyDescent="0.2">
      <c r="B26" s="895">
        <v>2021</v>
      </c>
      <c r="C26" s="1018">
        <v>492</v>
      </c>
      <c r="D26" s="1019">
        <v>46.891002655029297</v>
      </c>
      <c r="E26" s="1020">
        <v>34</v>
      </c>
      <c r="F26" s="1021">
        <v>225</v>
      </c>
      <c r="G26" s="1022">
        <v>233</v>
      </c>
    </row>
    <row xmlns:x14ac="http://schemas.microsoft.com/office/spreadsheetml/2009/9/ac" r="27" x14ac:dyDescent="0.2">
      <c r="B27" s="901">
        <v>2022</v>
      </c>
      <c r="C27" s="902">
        <v>493</v>
      </c>
      <c r="D27" s="903">
        <v>47.567001342773438</v>
      </c>
      <c r="E27" s="904">
        <v>32</v>
      </c>
      <c r="F27" s="905">
        <v>219</v>
      </c>
      <c r="G27" s="906">
        <v>242</v>
      </c>
    </row>
    <row xmlns:x14ac="http://schemas.microsoft.com/office/spreadsheetml/2009/9/ac" r="28" x14ac:dyDescent="0.2">
      <c r="B28" s="907">
        <v>2023</v>
      </c>
      <c r="C28" s="1023">
        <v>453</v>
      </c>
      <c r="D28" s="909">
        <v>48.229000091552734</v>
      </c>
      <c r="E28" s="1024">
        <v>34</v>
      </c>
      <c r="F28" s="1025">
        <v>214</v>
      </c>
      <c r="G28" s="1026">
        <v>205</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239</v>
      </c>
    </row>
    <row xmlns:x14ac="http://schemas.microsoft.com/office/spreadsheetml/2009/9/ac" r="39" x14ac:dyDescent="0.2">
      <c r="B39" s="102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75F92-EE0E-439E-97FC-DB90322E6149}">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4" t="s">
        <v>217</v>
      </c>
      <c r="C2" s="564"/>
    </row>
    <row xmlns:x14ac="http://schemas.microsoft.com/office/spreadsheetml/2009/9/ac" r="3" ht="6" customHeight="true" x14ac:dyDescent="0.25">
      <c r="B3" s="361"/>
    </row>
    <row xmlns:x14ac="http://schemas.microsoft.com/office/spreadsheetml/2009/9/ac" r="4" ht="30" customHeight="true" x14ac:dyDescent="0.25">
      <c r="B4" s="363" t="s">
        <v>218</v>
      </c>
      <c r="C4" s="364" t="s">
        <v>219</v>
      </c>
    </row>
    <row xmlns:x14ac="http://schemas.microsoft.com/office/spreadsheetml/2009/9/ac" r="5" ht="30" customHeight="true" x14ac:dyDescent="0.25">
      <c r="B5" s="363" t="s">
        <v>48</v>
      </c>
      <c r="C5" s="364" t="s">
        <v>220</v>
      </c>
    </row>
    <row xmlns:x14ac="http://schemas.microsoft.com/office/spreadsheetml/2009/9/ac" r="6" ht="30" customHeight="true" x14ac:dyDescent="0.25">
      <c r="B6" s="363" t="s">
        <v>221</v>
      </c>
      <c r="C6" s="364" t="s">
        <v>222</v>
      </c>
    </row>
    <row xmlns:x14ac="http://schemas.microsoft.com/office/spreadsheetml/2009/9/ac" r="7" ht="30" customHeight="true" x14ac:dyDescent="0.25">
      <c r="B7" s="363" t="s">
        <v>223</v>
      </c>
      <c r="C7" s="364" t="s">
        <v>224</v>
      </c>
    </row>
    <row xmlns:x14ac="http://schemas.microsoft.com/office/spreadsheetml/2009/9/ac" r="8" ht="30" customHeight="true" x14ac:dyDescent="0.25">
      <c r="B8" s="363" t="s">
        <v>145</v>
      </c>
      <c r="C8" s="364" t="s">
        <v>225</v>
      </c>
    </row>
    <row xmlns:x14ac="http://schemas.microsoft.com/office/spreadsheetml/2009/9/ac" r="9" ht="30" customHeight="true" x14ac:dyDescent="0.25">
      <c r="B9" s="363" t="s">
        <v>226</v>
      </c>
      <c r="C9" s="364" t="s">
        <v>227</v>
      </c>
    </row>
    <row xmlns:x14ac="http://schemas.microsoft.com/office/spreadsheetml/2009/9/ac" r="10" ht="30" customHeight="true" x14ac:dyDescent="0.25">
      <c r="B10" s="363" t="s">
        <v>149</v>
      </c>
      <c r="C10" s="364" t="s">
        <v>228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229</v>
      </c>
    </row>
    <row xmlns:x14ac="http://schemas.microsoft.com/office/spreadsheetml/2009/9/ac" r="13" x14ac:dyDescent="0.25">
      <c r="B13" s="368" t="s">
        <v>234</v>
      </c>
    </row>
    <row xmlns:x14ac="http://schemas.microsoft.com/office/spreadsheetml/2009/9/ac" r="14" x14ac:dyDescent="0.25">
      <c r="B14" s="370" t="s">
        <v>230</v>
      </c>
    </row>
    <row xmlns:x14ac="http://schemas.microsoft.com/office/spreadsheetml/2009/9/ac" r="15" ht="76.5" customHeight="true" x14ac:dyDescent="0.25">
      <c r="B15" s="565" t="s">
        <v>231</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504B1-C281-4599-9EDC-E054A6D7F66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Niue</v>
      </c>
      <c r="C27" s="579" t="s">
        <v>206</v>
      </c>
      <c r="D27" s="579"/>
      <c r="E27" s="579"/>
      <c r="F27" s="579"/>
      <c r="G27" s="579"/>
      <c r="H27" s="579"/>
      <c r="I27" s="580" t="str">
        <f>+B27</f>
        <v>Niue</v>
      </c>
      <c r="J27" s="581" t="s">
        <v>14</v>
      </c>
      <c r="K27" s="582"/>
      <c r="L27" s="582"/>
      <c r="M27" s="582"/>
      <c r="N27" s="582"/>
      <c r="O27" s="582"/>
      <c r="P27" s="583" t="str">
        <f>+B27</f>
        <v>Niue</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100</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100</v>
      </c>
      <c r="H30" s="601">
        <f>IF(ISNUMBER(Regressions!H4), Regressions!H4, 0.0000000001)</f>
        <v>100</v>
      </c>
      <c r="I30" s="602" t="s">
        <v>154</v>
      </c>
      <c r="J30" s="601">
        <f>IF(ISNUMBER(Regressions!L4), Regressions!L4,0.0000000001)</f>
        <v>100</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100</v>
      </c>
      <c r="O30" s="601">
        <f>IF(ISNUMBER(Regressions!Q4), Regressions!Q4,0.0000000001)</f>
        <v>100</v>
      </c>
      <c r="P30" s="603" t="s">
        <v>154</v>
      </c>
      <c r="Q30" s="601">
        <f>IF(ISNUMBER(Regressions!U4), Regressions!U4,0.0000000001)</f>
        <v>100</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100</v>
      </c>
      <c r="V30" s="604">
        <f>IF(ISNUMBER(Regressions!Z4), Regressions!Z4,0.0000000001)</f>
        <v>100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0</v>
      </c>
      <c r="H31" s="601">
        <f>IF(ISNUMBER(Regressions!H5), Regressions!H5, 0.0000000001)</f>
        <v>0</v>
      </c>
      <c r="I31" s="606" t="s">
        <v>155</v>
      </c>
      <c r="J31" s="601">
        <f>IF(ISNUMBER(Regressions!L5), Regressions!L5,0.0000000001)</f>
        <v>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0</v>
      </c>
      <c r="O31" s="601">
        <f>IF(ISNUMBER(Regressions!Q5), Regressions!Q5,0.0000000001)</f>
        <v>0</v>
      </c>
      <c r="P31" s="607" t="s">
        <v>155</v>
      </c>
      <c r="Q31" s="601">
        <f>IF(ISNUMBER(Regressions!U5), Regressions!U5,0.0000000001)</f>
        <v>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0</v>
      </c>
      <c r="V31" s="604">
        <f>IF(ISNUMBER(Regressions!Z5), Regressions!Z5,0.0000000001)</f>
        <v>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0</v>
      </c>
      <c r="H32" s="601">
        <f>IF(ISNUMBER(Regressions!H6), Regressions!H6, 0.0000000001)</f>
        <v>0</v>
      </c>
      <c r="I32" s="608" t="s">
        <v>153</v>
      </c>
      <c r="J32" s="601">
        <f>IF(ISNUMBER(Regressions!L6), Regressions!L6,0.0000000001)</f>
        <v>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0</v>
      </c>
      <c r="O32" s="601">
        <f>IF(ISNUMBER(Regressions!Q6), Regressions!Q6,0.0000000001)</f>
        <v>0</v>
      </c>
      <c r="P32" s="609" t="s">
        <v>153</v>
      </c>
      <c r="Q32" s="601">
        <f>IF(ISNUMBER(Regressions!U6), Regressions!U6,0.0000000001)</f>
        <v>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0</v>
      </c>
      <c r="V32" s="604">
        <f>IF(ISNUMBER(Regressions!Z6), Regressions!Z6,0.0000000001)</f>
        <v>0</v>
      </c>
      <c r="AM32" s="567"/>
      <c r="AN32" s="567"/>
      <c r="AO32" s="567"/>
      <c r="AP32" s="567"/>
      <c r="AQ32" s="567"/>
      <c r="AR32" s="567"/>
      <c r="AS32" s="567"/>
      <c r="AT32" s="567"/>
      <c r="AU32" s="567"/>
    </row>
    <row xmlns:x14ac="http://schemas.microsoft.com/office/spreadsheetml/2009/9/ac" r="33" ht="15.75" thickBot="true" x14ac:dyDescent="0.25">
      <c r="B33" s="610" t="s">
        <v>207</v>
      </c>
      <c r="C33" s="611">
        <f>IF(ISNUMBER(Regressions!C7), Regressions!C7, 0.0000000001)</f>
        <v>0</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0</v>
      </c>
      <c r="H33" s="611">
        <f>IF(ISNUMBER(Regressions!H7), Regressions!H7, 0.0000000001)</f>
        <v>0</v>
      </c>
      <c r="I33" s="612" t="s">
        <v>207</v>
      </c>
      <c r="J33" s="613">
        <f>IF(ISNUMBER(Regressions!L7), Regressions!L7,0.0000000001)</f>
        <v>0</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0</v>
      </c>
      <c r="O33" s="611">
        <f>IF(ISNUMBER(Regressions!Q7), Regressions!Q7,0.0000000001)</f>
        <v>0</v>
      </c>
      <c r="P33" s="614" t="s">
        <v>207</v>
      </c>
      <c r="Q33" s="613">
        <f>IF(ISNUMBER(Regressions!U7), Regressions!U7,0.0000000001)</f>
        <v>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0</v>
      </c>
      <c r="V33" s="615">
        <f>IF(ISNUMBER(Regressions!Z7), Regressions!Z7,0.0000000001)</f>
        <v>0</v>
      </c>
    </row>
    <row xmlns:x14ac="http://schemas.microsoft.com/office/spreadsheetml/2009/9/ac" r="34" x14ac:dyDescent="0.2">
      <c r="B34" s="616" t="s">
        <v>237</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242</v>
      </c>
      <c r="D36" s="618"/>
      <c r="E36" s="618"/>
      <c r="F36" s="618"/>
      <c r="G36" s="618"/>
      <c r="H36" s="618"/>
      <c r="I36" s="617" t="s">
        <v>34</v>
      </c>
      <c r="J36" s="619" t="s">
        <v>243</v>
      </c>
      <c r="K36" s="620"/>
      <c r="L36" s="620"/>
      <c r="M36" s="620"/>
      <c r="N36" s="620"/>
      <c r="O36" s="620"/>
      <c r="P36" s="617" t="s">
        <v>34</v>
      </c>
      <c r="Q36" s="621" t="s">
        <v>244</v>
      </c>
      <c r="R36" s="621"/>
      <c r="S36" s="621"/>
      <c r="T36" s="621"/>
      <c r="U36" s="621"/>
      <c r="V36" s="621"/>
    </row>
    <row xmlns:x14ac="http://schemas.microsoft.com/office/spreadsheetml/2009/9/ac" r="37" ht="50.1" customHeight="true" x14ac:dyDescent="0.2">
      <c r="B37" s="617" t="s">
        <v>35</v>
      </c>
      <c r="C37" s="622" t="s">
        <v>245</v>
      </c>
      <c r="D37" s="622"/>
      <c r="E37" s="622"/>
      <c r="F37" s="622"/>
      <c r="G37" s="622"/>
      <c r="H37" s="622"/>
      <c r="I37" s="617" t="s">
        <v>35</v>
      </c>
      <c r="J37" s="622" t="s">
        <v>246</v>
      </c>
      <c r="K37" s="622"/>
      <c r="L37" s="622"/>
      <c r="M37" s="622"/>
      <c r="N37" s="622"/>
      <c r="O37" s="622"/>
      <c r="P37" s="617" t="s">
        <v>35</v>
      </c>
      <c r="Q37" s="622" t="s">
        <v>247</v>
      </c>
      <c r="R37" s="622"/>
      <c r="S37" s="622"/>
      <c r="T37" s="622"/>
      <c r="U37" s="622"/>
      <c r="V37" s="622"/>
    </row>
    <row xmlns:x14ac="http://schemas.microsoft.com/office/spreadsheetml/2009/9/ac" r="38" ht="50.1" customHeight="true" x14ac:dyDescent="0.2">
      <c r="B38" s="617" t="s">
        <v>36</v>
      </c>
      <c r="C38" s="623" t="s">
        <v>248</v>
      </c>
      <c r="D38" s="623"/>
      <c r="E38" s="623"/>
      <c r="F38" s="623"/>
      <c r="G38" s="623"/>
      <c r="H38" s="623"/>
      <c r="I38" s="617" t="s">
        <v>36</v>
      </c>
      <c r="J38" s="623" t="s">
        <v>249</v>
      </c>
      <c r="K38" s="623"/>
      <c r="L38" s="623"/>
      <c r="M38" s="623"/>
      <c r="N38" s="623"/>
      <c r="O38" s="623"/>
      <c r="P38" s="617" t="s">
        <v>36</v>
      </c>
      <c r="Q38" s="623" t="s">
        <v>250</v>
      </c>
      <c r="R38" s="623"/>
      <c r="S38" s="623"/>
      <c r="T38" s="623"/>
      <c r="U38" s="623"/>
      <c r="V38" s="623"/>
    </row>
    <row xmlns:x14ac="http://schemas.microsoft.com/office/spreadsheetml/2009/9/ac" r="39" ht="50.1" customHeight="true" x14ac:dyDescent="0.2">
      <c r="B39" s="617" t="s">
        <v>207</v>
      </c>
      <c r="C39" s="624" t="s">
        <v>251</v>
      </c>
      <c r="D39" s="624"/>
      <c r="E39" s="624"/>
      <c r="F39" s="624"/>
      <c r="G39" s="624"/>
      <c r="H39" s="624"/>
      <c r="I39" s="617" t="s">
        <v>207</v>
      </c>
      <c r="J39" s="624" t="s">
        <v>251</v>
      </c>
      <c r="K39" s="624"/>
      <c r="L39" s="624"/>
      <c r="M39" s="624"/>
      <c r="N39" s="624"/>
      <c r="O39" s="624"/>
      <c r="P39" s="617" t="s">
        <v>207</v>
      </c>
      <c r="Q39" s="624" t="s">
        <v>251</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237</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237</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237</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843E-665F-4BCD-84A3-271B1AFD4DB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544</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178</v>
      </c>
      <c r="B15" s="9">
        <v>2001</v>
      </c>
      <c r="C15" s="175" t="s">
        <v>7</v>
      </c>
      <c r="D15" s="9">
        <v>517</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178</v>
      </c>
      <c r="B16" s="9">
        <v>2002</v>
      </c>
      <c r="C16" s="175" t="s">
        <v>7</v>
      </c>
      <c r="D16" s="9">
        <v>489</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178</v>
      </c>
      <c r="B17" s="9">
        <v>2003</v>
      </c>
      <c r="C17" s="175" t="s">
        <v>7</v>
      </c>
      <c r="D17" s="9">
        <v>468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178</v>
      </c>
      <c r="B18" s="9">
        <v>2004</v>
      </c>
      <c r="C18" s="175" t="s">
        <v>7</v>
      </c>
      <c r="D18" s="9">
        <v>447</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178</v>
      </c>
      <c r="B19" s="9">
        <v>2005</v>
      </c>
      <c r="C19" s="175" t="s">
        <v>7</v>
      </c>
      <c r="D19" s="9">
        <v>434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178</v>
      </c>
      <c r="B20" s="9">
        <v>2006</v>
      </c>
      <c r="C20" s="175" t="s">
        <v>7</v>
      </c>
      <c r="D20" s="9">
        <v>424</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178</v>
      </c>
      <c r="B21" s="9">
        <v>2007</v>
      </c>
      <c r="C21" s="175" t="s">
        <v>7</v>
      </c>
      <c r="D21" s="9">
        <v>415</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178</v>
      </c>
      <c r="B22" s="9">
        <v>2008</v>
      </c>
      <c r="C22" s="175" t="s">
        <v>7</v>
      </c>
      <c r="D22" s="9">
        <v>410</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178</v>
      </c>
      <c r="B23" s="9">
        <v>2009</v>
      </c>
      <c r="C23" s="175" t="s">
        <v>7</v>
      </c>
      <c r="D23" s="9">
        <v>408</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178</v>
      </c>
      <c r="B24" s="9">
        <v>2010</v>
      </c>
      <c r="C24" s="175" t="s">
        <v>7</v>
      </c>
      <c r="D24" s="9">
        <v>408</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178</v>
      </c>
      <c r="B25" s="9">
        <v>2011</v>
      </c>
      <c r="C25" s="175" t="s">
        <v>7</v>
      </c>
      <c r="D25" s="9">
        <v>415</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178</v>
      </c>
      <c r="B26" s="9">
        <v>2012</v>
      </c>
      <c r="C26" s="175" t="s">
        <v>7</v>
      </c>
      <c r="D26" s="9">
        <v>424</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178</v>
      </c>
      <c r="B27" s="9">
        <v>2013</v>
      </c>
      <c r="C27" s="175" t="s">
        <v>7</v>
      </c>
      <c r="D27" s="9">
        <v>429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178</v>
      </c>
      <c r="B28" s="9">
        <v>2014</v>
      </c>
      <c r="C28" s="175" t="s">
        <v>7</v>
      </c>
      <c r="D28" s="9">
        <v>432</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178</v>
      </c>
      <c r="B29" s="9">
        <v>2015</v>
      </c>
      <c r="C29" s="175" t="s">
        <v>7</v>
      </c>
      <c r="D29" s="9">
        <v>440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178</v>
      </c>
      <c r="B30" s="9">
        <v>2016</v>
      </c>
      <c r="C30" s="175" t="s">
        <v>7</v>
      </c>
      <c r="D30" s="9">
        <v>454</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178</v>
      </c>
      <c r="B31" s="9">
        <v>2017</v>
      </c>
      <c r="C31" s="175" t="s">
        <v>7</v>
      </c>
      <c r="D31" s="9">
        <v>471</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178</v>
      </c>
      <c r="B32" s="9">
        <v>2018</v>
      </c>
      <c r="C32" s="175" t="s">
        <v>7</v>
      </c>
      <c r="D32" s="9">
        <v>471</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178</v>
      </c>
      <c r="B33" s="9">
        <v>2019</v>
      </c>
      <c r="C33" s="175" t="s">
        <v>7</v>
      </c>
      <c r="D33" s="9">
        <v>475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178</v>
      </c>
      <c r="B34" s="9">
        <v>2020</v>
      </c>
      <c r="C34" s="175" t="s">
        <v>7</v>
      </c>
      <c r="D34" s="9">
        <v>482</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178</v>
      </c>
      <c r="B35" s="9">
        <v>2021</v>
      </c>
      <c r="C35" s="175" t="s">
        <v>7</v>
      </c>
      <c r="D35" s="9">
        <v>492</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178</v>
      </c>
      <c r="B36" s="9">
        <v>2022</v>
      </c>
      <c r="C36" s="175" t="s">
        <v>7</v>
      </c>
      <c r="D36" s="9">
        <v>493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178</v>
      </c>
      <c r="B37" s="9">
        <v>2023</v>
      </c>
      <c r="C37" s="175" t="s">
        <v>7</v>
      </c>
      <c r="D37" s="9">
        <v>453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179.89536132812501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172.9106484222412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165.64386268615729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160.60356628417969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155.3950797271728</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152.820087814331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151.2111123657227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150.91059341430659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152.23710212707519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154.64016174316399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157.81440124511721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163.77975063323979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170.68120452880859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176.04014934539791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180.6062365722656</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187.29920349121099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196.66372360229491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207.50846626281739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210.93734928131099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216.125</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222.69363838195801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230.70371429443361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234.50531661987301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218.47737041473391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364.10463867187502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344.0893515777588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323.35613731384279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307.39643371582031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291.60492027282709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281.17991218566902</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272.78888763427727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264.08940658569333</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257.76289787292478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253.35983825683601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250.18559875488279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251.22024936676021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253.31879547119141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252.95985065460201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251.3937634277344</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252.7007965087891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257.33627639770509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263.49153373718258</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260.06265071868899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258.875</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259.30636161804199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261.29628570556639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258.49468338012701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234.52262958526609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40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38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34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33</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31</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30</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30</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28</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34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35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38</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37</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36</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34</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35</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36</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37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38</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30</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31</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35</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34</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32</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34</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244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234</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221</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209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199</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187</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175</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168</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165</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170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178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189</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199</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207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213</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215</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217</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217</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221</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222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228</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225</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219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214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260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178</v>
      </c>
      <c r="B170" s="9">
        <v>2001</v>
      </c>
      <c r="C170" s="180" t="s">
        <v>18</v>
      </c>
      <c r="D170" s="9">
        <v>245</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178</v>
      </c>
      <c r="B171" s="9">
        <v>2002</v>
      </c>
      <c r="C171" s="180" t="s">
        <v>18</v>
      </c>
      <c r="D171" s="9">
        <v>234</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178</v>
      </c>
      <c r="B172" s="9">
        <v>2003</v>
      </c>
      <c r="C172" s="180" t="s">
        <v>18</v>
      </c>
      <c r="D172" s="9">
        <v>226</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178</v>
      </c>
      <c r="B173" s="9">
        <v>2004</v>
      </c>
      <c r="C173" s="180" t="s">
        <v>18</v>
      </c>
      <c r="D173" s="9">
        <v>217</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178</v>
      </c>
      <c r="B174" s="9">
        <v>2005</v>
      </c>
      <c r="C174" s="180" t="s">
        <v>18</v>
      </c>
      <c r="D174" s="9">
        <v>217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178</v>
      </c>
      <c r="B175" s="9">
        <v>2006</v>
      </c>
      <c r="C175" s="180" t="s">
        <v>18</v>
      </c>
      <c r="D175" s="9">
        <v>219</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178</v>
      </c>
      <c r="B176" s="9">
        <v>2007</v>
      </c>
      <c r="C176" s="180" t="s">
        <v>18</v>
      </c>
      <c r="D176" s="9">
        <v>219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178</v>
      </c>
      <c r="B177" s="9">
        <v>2008</v>
      </c>
      <c r="C177" s="180" t="s">
        <v>18</v>
      </c>
      <c r="D177" s="9">
        <v>211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178</v>
      </c>
      <c r="B178" s="9">
        <v>2009</v>
      </c>
      <c r="C178" s="180" t="s">
        <v>18</v>
      </c>
      <c r="D178" s="9">
        <v>203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178</v>
      </c>
      <c r="B179" s="9">
        <v>2010</v>
      </c>
      <c r="C179" s="180" t="s">
        <v>18</v>
      </c>
      <c r="D179" s="9">
        <v>192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189</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189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188</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184</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189</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200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216</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220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222</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219</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233</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242</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205</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E63DB-86EC-42EA-AD36-F1724A9D531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238</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Niue</v>
      </c>
      <c r="B4" s="330">
        <f>IF(ISBLANK(Regressions!B14), " ", Regressions!B14)</f>
        <v>2000</v>
      </c>
      <c r="C4" s="206" t="str">
        <f>IF(ISBLANK(Regressions!C14), " ", Regressions!C14)</f>
        <v>National</v>
      </c>
      <c r="D4" s="331">
        <f>IF(ISBLANK(Regressions!D14), " ", Regressions!D14)</f>
        <v>544</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Niue</v>
      </c>
      <c r="B5" s="330">
        <f>IF(ISBLANK(Regressions!B15), " ", Regressions!B15)</f>
        <v>2001</v>
      </c>
      <c r="C5" s="335" t="str">
        <f>IF(ISBLANK(Regressions!C15), " ", Regressions!C15)</f>
        <v>National</v>
      </c>
      <c r="D5" s="331">
        <f>IF(ISBLANK(Regressions!D15), " ", Regressions!D15)</f>
        <v>517</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Niue</v>
      </c>
      <c r="B6" s="330">
        <f>IF(ISBLANK(Regressions!B16), " ", Regressions!B16)</f>
        <v>2002</v>
      </c>
      <c r="C6" s="335" t="str">
        <f>IF(ISBLANK(Regressions!C16), " ", Regressions!C16)</f>
        <v>National</v>
      </c>
      <c r="D6" s="331">
        <f>IF(ISBLANK(Regressions!D16), " ", Regressions!D16)</f>
        <v>489</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Niue</v>
      </c>
      <c r="B7" s="330">
        <f>IF(ISBLANK(Regressions!B17), " ", Regressions!B17)</f>
        <v>2003</v>
      </c>
      <c r="C7" s="335" t="str">
        <f>IF(ISBLANK(Regressions!C17), " ", Regressions!C17)</f>
        <v>National</v>
      </c>
      <c r="D7" s="331">
        <f>IF(ISBLANK(Regressions!D17), " ", Regressions!D17)</f>
        <v>468</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Niue</v>
      </c>
      <c r="B8" s="330">
        <f>IF(ISBLANK(Regressions!B18), " ", Regressions!B18)</f>
        <v>2004</v>
      </c>
      <c r="C8" s="335" t="str">
        <f>IF(ISBLANK(Regressions!C18), " ", Regressions!C18)</f>
        <v>National</v>
      </c>
      <c r="D8" s="331">
        <f>IF(ISBLANK(Regressions!D18), " ", Regressions!D18)</f>
        <v>447</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Niue</v>
      </c>
      <c r="B9" s="330">
        <f>IF(ISBLANK(Regressions!B19), " ", Regressions!B19)</f>
        <v>2005</v>
      </c>
      <c r="C9" s="335" t="str">
        <f>IF(ISBLANK(Regressions!C19), " ", Regressions!C19)</f>
        <v>National</v>
      </c>
      <c r="D9" s="331">
        <f>IF(ISBLANK(Regressions!D19), " ", Regressions!D19)</f>
        <v>434</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Niue</v>
      </c>
      <c r="B10" s="330">
        <f>IF(ISBLANK(Regressions!B20), " ", Regressions!B20)</f>
        <v>2006</v>
      </c>
      <c r="C10" s="335" t="str">
        <f>IF(ISBLANK(Regressions!C20), " ", Regressions!C20)</f>
        <v>National</v>
      </c>
      <c r="D10" s="331">
        <f>IF(ISBLANK(Regressions!D20), " ", Regressions!D20)</f>
        <v>424</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Niue</v>
      </c>
      <c r="B11" s="330">
        <f>IF(ISBLANK(Regressions!B21), " ", Regressions!B21)</f>
        <v>2007</v>
      </c>
      <c r="C11" s="335" t="str">
        <f>IF(ISBLANK(Regressions!C21), " ", Regressions!C21)</f>
        <v>National</v>
      </c>
      <c r="D11" s="331">
        <f>IF(ISBLANK(Regressions!D21), " ", Regressions!D21)</f>
        <v>415</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Niue</v>
      </c>
      <c r="B12" s="330">
        <f>IF(ISBLANK(Regressions!B22), " ", Regressions!B22)</f>
        <v>2008</v>
      </c>
      <c r="C12" s="335" t="str">
        <f>IF(ISBLANK(Regressions!C22), " ", Regressions!C22)</f>
        <v>National</v>
      </c>
      <c r="D12" s="331">
        <f>IF(ISBLANK(Regressions!D22), " ", Regressions!D22)</f>
        <v>410</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Niue</v>
      </c>
      <c r="B13" s="330">
        <f>IF(ISBLANK(Regressions!B23), " ", Regressions!B23)</f>
        <v>2009</v>
      </c>
      <c r="C13" s="335" t="str">
        <f>IF(ISBLANK(Regressions!C23), " ", Regressions!C23)</f>
        <v>National</v>
      </c>
      <c r="D13" s="331">
        <f>IF(ISBLANK(Regressions!D23), " ", Regressions!D23)</f>
        <v>408</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Niue</v>
      </c>
      <c r="B14" s="330">
        <f>IF(ISBLANK(Regressions!B24), " ", Regressions!B24)</f>
        <v>2010</v>
      </c>
      <c r="C14" s="335" t="str">
        <f>IF(ISBLANK(Regressions!C24), " ", Regressions!C24)</f>
        <v>National</v>
      </c>
      <c r="D14" s="331">
        <f>IF(ISBLANK(Regressions!D24), " ", Regressions!D24)</f>
        <v>408</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Niue</v>
      </c>
      <c r="B15" s="330">
        <f>IF(ISBLANK(Regressions!B25), " ", Regressions!B25)</f>
        <v>2011</v>
      </c>
      <c r="C15" s="335" t="str">
        <f>IF(ISBLANK(Regressions!C25), " ", Regressions!C25)</f>
        <v>National</v>
      </c>
      <c r="D15" s="331">
        <f>IF(ISBLANK(Regressions!D25), " ", Regressions!D25)</f>
        <v>415</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Niue</v>
      </c>
      <c r="B16" s="330">
        <f>IF(ISBLANK(Regressions!B26), " ", Regressions!B26)</f>
        <v>2012</v>
      </c>
      <c r="C16" s="335" t="str">
        <f>IF(ISBLANK(Regressions!C26), " ", Regressions!C26)</f>
        <v>National</v>
      </c>
      <c r="D16" s="331">
        <f>IF(ISBLANK(Regressions!D26), " ", Regressions!D26)</f>
        <v>424</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Niue</v>
      </c>
      <c r="B17" s="330">
        <f>IF(ISBLANK(Regressions!B27), " ", Regressions!B27)</f>
        <v>2013</v>
      </c>
      <c r="C17" s="335" t="str">
        <f>IF(ISBLANK(Regressions!C27), " ", Regressions!C27)</f>
        <v>National</v>
      </c>
      <c r="D17" s="331">
        <f>IF(ISBLANK(Regressions!D27), " ", Regressions!D27)</f>
        <v>429</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Niue</v>
      </c>
      <c r="B18" s="330">
        <f>IF(ISBLANK(Regressions!B28), " ", Regressions!B28)</f>
        <v>2014</v>
      </c>
      <c r="C18" s="335" t="str">
        <f>IF(ISBLANK(Regressions!C28), " ", Regressions!C28)</f>
        <v>National</v>
      </c>
      <c r="D18" s="331">
        <f>IF(ISBLANK(Regressions!D28), " ", Regressions!D28)</f>
        <v>432</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Niue</v>
      </c>
      <c r="B19" s="330">
        <f>IF(ISBLANK(Regressions!B29), " ", Regressions!B29)</f>
        <v>2015</v>
      </c>
      <c r="C19" s="335" t="str">
        <f>IF(ISBLANK(Regressions!C29), " ", Regressions!C29)</f>
        <v>National</v>
      </c>
      <c r="D19" s="331">
        <f>IF(ISBLANK(Regressions!D29), " ", Regressions!D29)</f>
        <v>440</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Niue</v>
      </c>
      <c r="B20" s="330">
        <f>IF(ISBLANK(Regressions!B30), " ", Regressions!B30)</f>
        <v>2016</v>
      </c>
      <c r="C20" s="335" t="str">
        <f>IF(ISBLANK(Regressions!C30), " ", Regressions!C30)</f>
        <v>National</v>
      </c>
      <c r="D20" s="331">
        <f>IF(ISBLANK(Regressions!D30), " ", Regressions!D30)</f>
        <v>454</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Niue</v>
      </c>
      <c r="B21" s="330">
        <f>IF(ISBLANK(Regressions!B31), " ", Regressions!B31)</f>
        <v>2017</v>
      </c>
      <c r="C21" s="335" t="str">
        <f>IF(ISBLANK(Regressions!C31), " ", Regressions!C31)</f>
        <v>National</v>
      </c>
      <c r="D21" s="331">
        <f>IF(ISBLANK(Regressions!D31), " ", Regressions!D31)</f>
        <v>471</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Niue</v>
      </c>
      <c r="B22" s="330">
        <f>IF(ISBLANK(Regressions!B32), " ", Regressions!B32)</f>
        <v>2018</v>
      </c>
      <c r="C22" s="335" t="str">
        <f>IF(ISBLANK(Regressions!C32), " ", Regressions!C32)</f>
        <v>National</v>
      </c>
      <c r="D22" s="331">
        <f>IF(ISBLANK(Regressions!D32), " ", Regressions!D32)</f>
        <v>471</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Niue</v>
      </c>
      <c r="B23" s="330">
        <f>IF(ISBLANK(Regressions!B33), " ", Regressions!B33)</f>
        <v>2019</v>
      </c>
      <c r="C23" s="335" t="str">
        <f>IF(ISBLANK(Regressions!C33), " ", Regressions!C33)</f>
        <v>National</v>
      </c>
      <c r="D23" s="331">
        <f>IF(ISBLANK(Regressions!D33), " ", Regressions!D33)</f>
        <v>475</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Niue</v>
      </c>
      <c r="B24" s="330">
        <f>IF(ISBLANK(Regressions!B34), " ", Regressions!B34)</f>
        <v>2020</v>
      </c>
      <c r="C24" s="335" t="str">
        <f>IF(ISBLANK(Regressions!C34), " ", Regressions!C34)</f>
        <v>National</v>
      </c>
      <c r="D24" s="331">
        <f>IF(ISBLANK(Regressions!D34), " ", Regressions!D34)</f>
        <v>482</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79" t="str">
        <f>IF(ISBLANK(Regressions!A35), " ", Regressions!A35)</f>
        <v>Niue</v>
      </c>
      <c r="B25" s="380">
        <f>IF(ISBLANK(Regressions!B35), " ", Regressions!B35)</f>
        <v>2021</v>
      </c>
      <c r="C25" s="381" t="str">
        <f>IF(ISBLANK(Regressions!C35), " ", Regressions!C35)</f>
        <v>National</v>
      </c>
      <c r="D25" s="382">
        <f>IF(ISBLANK(Regressions!D35), " ", Regressions!D35)</f>
        <v>492</v>
      </c>
      <c r="E25" s="385">
        <f>IF(ISNUMBER(Regressions!E35),ROUND(Regressions!E35, 1), NA())</f>
        <v>100</v>
      </c>
      <c r="F25" s="383">
        <f>IF(ISNUMBER(Regressions!F35),ROUND(Regressions!F35, 1), NA())</f>
        <v>100</v>
      </c>
      <c r="G25" s="386">
        <f>IF(ISNUMBER(Regressions!G35),ROUND(Regressions!G35, 1), NA())</f>
        <v>100</v>
      </c>
      <c r="H25" s="384">
        <f>IF(ISNUMBER(Regressions!H35),ROUND(Regressions!H35, 1), NA())</f>
        <v>0</v>
      </c>
      <c r="I25" s="387">
        <f>IF(ISNUMBER(Regressions!I35),ROUND(Regressions!I35, 1), NA())</f>
        <v>0</v>
      </c>
      <c r="J25" s="385">
        <f>IF(ISNUMBER(Regressions!K35),ROUND(Regressions!K35, 1), NA())</f>
        <v>100</v>
      </c>
      <c r="K25" s="383">
        <f>IF(ISNUMBER(Regressions!L35),ROUND(Regressions!L35, 1), NA())</f>
        <v>100</v>
      </c>
      <c r="L25" s="388">
        <f>IF(ISNUMBER(Regressions!M35),ROUND(Regressions!M35, 1), NA())</f>
        <v>100</v>
      </c>
      <c r="M25" s="384">
        <f>IF(ISNUMBER(Regressions!N35),ROUND(Regressions!N35, 1), NA())</f>
        <v>0</v>
      </c>
      <c r="N25" s="387">
        <f>IF(ISNUMBER(Regressions!O35),ROUND(Regressions!O35, 1), NA())</f>
        <v>0</v>
      </c>
      <c r="O25" s="385">
        <f>IF(ISNUMBER(Regressions!Q35),ROUND(Regressions!Q35, 1), NA())</f>
        <v>100</v>
      </c>
      <c r="P25" s="383">
        <f>IF(ISNUMBER(Regressions!R35),ROUND(Regressions!R35, 1), NA())</f>
        <v>100</v>
      </c>
      <c r="Q25" s="389">
        <f>IF(ISNUMBER(Regressions!S35),ROUND(Regressions!S35, 1), NA())</f>
        <v>100</v>
      </c>
      <c r="R25" s="384">
        <f>IF(ISNUMBER(Regressions!T35),ROUND(Regressions!T35, 1), NA())</f>
        <v>0</v>
      </c>
      <c r="S25" s="387">
        <f>IF(ISNUMBER(Regressions!U35),ROUND(Regressions!U35, 1), NA())</f>
        <v>0</v>
      </c>
      <c r="T25" s="378"/>
      <c r="U25" s="378"/>
      <c r="V25" s="378"/>
      <c r="W25" s="378"/>
      <c r="X25" s="378"/>
      <c r="Y25" s="378"/>
      <c r="Z25" s="378"/>
      <c r="AA25" s="378"/>
      <c r="AB25" s="378"/>
      <c r="AC25" s="378"/>
    </row>
    <row xmlns:x14ac="http://schemas.microsoft.com/office/spreadsheetml/2009/9/ac" r="26" x14ac:dyDescent="0.2">
      <c r="A26" s="329" t="str">
        <f>IF(ISBLANK(Regressions!A36), " ", Regressions!A36)</f>
        <v>Niue</v>
      </c>
      <c r="B26" s="330">
        <f>IF(ISBLANK(Regressions!B36), " ", Regressions!B36)</f>
        <v>2022</v>
      </c>
      <c r="C26" s="335" t="str">
        <f>IF(ISBLANK(Regressions!C36), " ", Regressions!C36)</f>
        <v>National</v>
      </c>
      <c r="D26" s="331">
        <f>IF(ISBLANK(Regressions!D36), " ", Regressions!D36)</f>
        <v>493</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Niue</v>
      </c>
      <c r="B27" s="337">
        <f>IF(ISBLANK(Regressions!B37), " ", Regressions!B37)</f>
        <v>2023</v>
      </c>
      <c r="C27" s="338" t="str">
        <f>IF(ISBLANK(Regressions!C37), " ", Regressions!C37)</f>
        <v>National</v>
      </c>
      <c r="D27" s="339">
        <f>IF(ISBLANK(Regressions!D37), " ", Regressions!D37)</f>
        <v>453</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Niue</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Niue</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Niue</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Niue</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Niue</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Niue</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Niue</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Niue</v>
      </c>
      <c r="B35" s="330">
        <f>IF(ISBLANK(Regressions!B45), " ", Regressions!B45)</f>
        <v>2000</v>
      </c>
      <c r="C35" s="335" t="str">
        <f>IF(ISBLANK(Regressions!C45), " ", Regressions!C45)</f>
        <v>Urban</v>
      </c>
      <c r="D35" s="331">
        <f>IF(ISBLANK(Regressions!D45), " ", Regressions!D45)</f>
        <v>179.89536132812501</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Niue</v>
      </c>
      <c r="B36" s="330">
        <f>IF(ISBLANK(Regressions!B46), " ", Regressions!B46)</f>
        <v>2001</v>
      </c>
      <c r="C36" s="335" t="str">
        <f>IF(ISBLANK(Regressions!C46), " ", Regressions!C46)</f>
        <v>Urban</v>
      </c>
      <c r="D36" s="331">
        <f>IF(ISBLANK(Regressions!D46), " ", Regressions!D46)</f>
        <v>172.9106484222412</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Niue</v>
      </c>
      <c r="B37" s="330">
        <f>IF(ISBLANK(Regressions!B47), " ", Regressions!B47)</f>
        <v>2002</v>
      </c>
      <c r="C37" s="335" t="str">
        <f>IF(ISBLANK(Regressions!C47), " ", Regressions!C47)</f>
        <v>Urban</v>
      </c>
      <c r="D37" s="331">
        <f>IF(ISBLANK(Regressions!D47), " ", Regressions!D47)</f>
        <v>165.64386268615729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Niue</v>
      </c>
      <c r="B38" s="330">
        <f>IF(ISBLANK(Regressions!B48), " ", Regressions!B48)</f>
        <v>2003</v>
      </c>
      <c r="C38" s="335" t="str">
        <f>IF(ISBLANK(Regressions!C48), " ", Regressions!C48)</f>
        <v>Urban</v>
      </c>
      <c r="D38" s="331">
        <f>IF(ISBLANK(Regressions!D48), " ", Regressions!D48)</f>
        <v>160.60356628417969</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Niue</v>
      </c>
      <c r="B39" s="330">
        <f>IF(ISBLANK(Regressions!B49), " ", Regressions!B49)</f>
        <v>2004</v>
      </c>
      <c r="C39" s="335" t="str">
        <f>IF(ISBLANK(Regressions!C49), " ", Regressions!C49)</f>
        <v>Urban</v>
      </c>
      <c r="D39" s="331">
        <f>IF(ISBLANK(Regressions!D49), " ", Regressions!D49)</f>
        <v>155.3950797271728</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Niue</v>
      </c>
      <c r="B40" s="330">
        <f>IF(ISBLANK(Regressions!B50), " ", Regressions!B50)</f>
        <v>2005</v>
      </c>
      <c r="C40" s="335" t="str">
        <f>IF(ISBLANK(Regressions!C50), " ", Regressions!C50)</f>
        <v>Urban</v>
      </c>
      <c r="D40" s="331">
        <f>IF(ISBLANK(Regressions!D50), " ", Regressions!D50)</f>
        <v>152.820087814331</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Niue</v>
      </c>
      <c r="B41" s="330">
        <f>IF(ISBLANK(Regressions!B51), " ", Regressions!B51)</f>
        <v>2006</v>
      </c>
      <c r="C41" s="335" t="str">
        <f>IF(ISBLANK(Regressions!C51), " ", Regressions!C51)</f>
        <v>Urban</v>
      </c>
      <c r="D41" s="331">
        <f>IF(ISBLANK(Regressions!D51), " ", Regressions!D51)</f>
        <v>151.2111123657227</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Niue</v>
      </c>
      <c r="B42" s="330">
        <f>IF(ISBLANK(Regressions!B52), " ", Regressions!B52)</f>
        <v>2007</v>
      </c>
      <c r="C42" s="335" t="str">
        <f>IF(ISBLANK(Regressions!C52), " ", Regressions!C52)</f>
        <v>Urban</v>
      </c>
      <c r="D42" s="331">
        <f>IF(ISBLANK(Regressions!D52), " ", Regressions!D52)</f>
        <v>150.91059341430659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Niue</v>
      </c>
      <c r="B43" s="330">
        <f>IF(ISBLANK(Regressions!B53), " ", Regressions!B53)</f>
        <v>2008</v>
      </c>
      <c r="C43" s="335" t="str">
        <f>IF(ISBLANK(Regressions!C53), " ", Regressions!C53)</f>
        <v>Urban</v>
      </c>
      <c r="D43" s="331">
        <f>IF(ISBLANK(Regressions!D53), " ", Regressions!D53)</f>
        <v>152.23710212707519</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Niue</v>
      </c>
      <c r="B44" s="330">
        <f>IF(ISBLANK(Regressions!B54), " ", Regressions!B54)</f>
        <v>2009</v>
      </c>
      <c r="C44" s="335" t="str">
        <f>IF(ISBLANK(Regressions!C54), " ", Regressions!C54)</f>
        <v>Urban</v>
      </c>
      <c r="D44" s="331">
        <f>IF(ISBLANK(Regressions!D54), " ", Regressions!D54)</f>
        <v>154.64016174316399</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Niue</v>
      </c>
      <c r="B45" s="330">
        <f>IF(ISBLANK(Regressions!B55), " ", Regressions!B55)</f>
        <v>2010</v>
      </c>
      <c r="C45" s="335" t="str">
        <f>IF(ISBLANK(Regressions!C55), " ", Regressions!C55)</f>
        <v>Urban</v>
      </c>
      <c r="D45" s="331">
        <f>IF(ISBLANK(Regressions!D55), " ", Regressions!D55)</f>
        <v>157.81440124511721</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Niue</v>
      </c>
      <c r="B46" s="330">
        <f>IF(ISBLANK(Regressions!B56), " ", Regressions!B56)</f>
        <v>2011</v>
      </c>
      <c r="C46" s="335" t="str">
        <f>IF(ISBLANK(Regressions!C56), " ", Regressions!C56)</f>
        <v>Urban</v>
      </c>
      <c r="D46" s="331">
        <f>IF(ISBLANK(Regressions!D56), " ", Regressions!D56)</f>
        <v>163.77975063323979</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Niue</v>
      </c>
      <c r="B47" s="330">
        <f>IF(ISBLANK(Regressions!B57), " ", Regressions!B57)</f>
        <v>2012</v>
      </c>
      <c r="C47" s="335" t="str">
        <f>IF(ISBLANK(Regressions!C57), " ", Regressions!C57)</f>
        <v>Urban</v>
      </c>
      <c r="D47" s="331">
        <f>IF(ISBLANK(Regressions!D57), " ", Regressions!D57)</f>
        <v>170.68120452880859</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Niue</v>
      </c>
      <c r="B48" s="330">
        <f>IF(ISBLANK(Regressions!B58), " ", Regressions!B58)</f>
        <v>2013</v>
      </c>
      <c r="C48" s="335" t="str">
        <f>IF(ISBLANK(Regressions!C58), " ", Regressions!C58)</f>
        <v>Urban</v>
      </c>
      <c r="D48" s="331">
        <f>IF(ISBLANK(Regressions!D58), " ", Regressions!D58)</f>
        <v>176.04014934539791</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Niue</v>
      </c>
      <c r="B49" s="330">
        <f>IF(ISBLANK(Regressions!B59), " ", Regressions!B59)</f>
        <v>2014</v>
      </c>
      <c r="C49" s="335" t="str">
        <f>IF(ISBLANK(Regressions!C59), " ", Regressions!C59)</f>
        <v>Urban</v>
      </c>
      <c r="D49" s="331">
        <f>IF(ISBLANK(Regressions!D59), " ", Regressions!D59)</f>
        <v>180.6062365722656</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Niue</v>
      </c>
      <c r="B50" s="330">
        <f>IF(ISBLANK(Regressions!B60), " ", Regressions!B60)</f>
        <v>2015</v>
      </c>
      <c r="C50" s="335" t="str">
        <f>IF(ISBLANK(Regressions!C60), " ", Regressions!C60)</f>
        <v>Urban</v>
      </c>
      <c r="D50" s="331">
        <f>IF(ISBLANK(Regressions!D60), " ", Regressions!D60)</f>
        <v>187.29920349121099</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Niue</v>
      </c>
      <c r="B51" s="330">
        <f>IF(ISBLANK(Regressions!B61), " ", Regressions!B61)</f>
        <v>2016</v>
      </c>
      <c r="C51" s="335" t="str">
        <f>IF(ISBLANK(Regressions!C61), " ", Regressions!C61)</f>
        <v>Urban</v>
      </c>
      <c r="D51" s="331">
        <f>IF(ISBLANK(Regressions!D61), " ", Regressions!D61)</f>
        <v>196.66372360229491</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Niue</v>
      </c>
      <c r="B52" s="330">
        <f>IF(ISBLANK(Regressions!B62), " ", Regressions!B62)</f>
        <v>2017</v>
      </c>
      <c r="C52" s="335" t="str">
        <f>IF(ISBLANK(Regressions!C62), " ", Regressions!C62)</f>
        <v>Urban</v>
      </c>
      <c r="D52" s="331">
        <f>IF(ISBLANK(Regressions!D62), " ", Regressions!D62)</f>
        <v>207.50846626281739</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Niue</v>
      </c>
      <c r="B53" s="330">
        <f>IF(ISBLANK(Regressions!B63), " ", Regressions!B63)</f>
        <v>2018</v>
      </c>
      <c r="C53" s="335" t="str">
        <f>IF(ISBLANK(Regressions!C63), " ", Regressions!C63)</f>
        <v>Urban</v>
      </c>
      <c r="D53" s="331">
        <f>IF(ISBLANK(Regressions!D63), " ", Regressions!D63)</f>
        <v>210.93734928131099</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Niue</v>
      </c>
      <c r="B54" s="330">
        <f>IF(ISBLANK(Regressions!B64), " ", Regressions!B64)</f>
        <v>2019</v>
      </c>
      <c r="C54" s="335" t="str">
        <f>IF(ISBLANK(Regressions!C64), " ", Regressions!C64)</f>
        <v>Urban</v>
      </c>
      <c r="D54" s="331">
        <f>IF(ISBLANK(Regressions!D64), " ", Regressions!D64)</f>
        <v>216.125</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Niue</v>
      </c>
      <c r="B55" s="330">
        <f>IF(ISBLANK(Regressions!B65), " ", Regressions!B65)</f>
        <v>2020</v>
      </c>
      <c r="C55" s="335" t="str">
        <f>IF(ISBLANK(Regressions!C65), " ", Regressions!C65)</f>
        <v>Urban</v>
      </c>
      <c r="D55" s="331">
        <f>IF(ISBLANK(Regressions!D65), " ", Regressions!D65)</f>
        <v>222.69363838195801</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79" t="str">
        <f>IF(ISBLANK(Regressions!A66), " ", Regressions!A66)</f>
        <v>Niue</v>
      </c>
      <c r="B56" s="380">
        <f>IF(ISBLANK(Regressions!B66), " ", Regressions!B66)</f>
        <v>2021</v>
      </c>
      <c r="C56" s="381" t="str">
        <f>IF(ISBLANK(Regressions!C66), " ", Regressions!C66)</f>
        <v>Urban</v>
      </c>
      <c r="D56" s="382">
        <f>IF(ISBLANK(Regressions!D66), " ", Regressions!D66)</f>
        <v>230.70371429443361</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9" t="str">
        <f>IF(ISBLANK(Regressions!A67), " ", Regressions!A67)</f>
        <v>Niue</v>
      </c>
      <c r="B57" s="330">
        <f>IF(ISBLANK(Regressions!B67), " ", Regressions!B67)</f>
        <v>2022</v>
      </c>
      <c r="C57" s="335" t="str">
        <f>IF(ISBLANK(Regressions!C67), " ", Regressions!C67)</f>
        <v>Urban</v>
      </c>
      <c r="D57" s="331">
        <f>IF(ISBLANK(Regressions!D67), " ", Regressions!D67)</f>
        <v>234.50531661987301</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Niue</v>
      </c>
      <c r="B58" s="337">
        <f>IF(ISBLANK(Regressions!B68), " ", Regressions!B68)</f>
        <v>2023</v>
      </c>
      <c r="C58" s="338" t="str">
        <f>IF(ISBLANK(Regressions!C68), " ", Regressions!C68)</f>
        <v>Urban</v>
      </c>
      <c r="D58" s="339">
        <f>IF(ISBLANK(Regressions!D68), " ", Regressions!D68)</f>
        <v>218.47737041473391</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Niue</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Niue</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Niue</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Niue</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Niue</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Niue</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Niue</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Niue</v>
      </c>
      <c r="B66" s="330">
        <f>IF(ISBLANK(Regressions!B76), " ", Regressions!B76)</f>
        <v>2000</v>
      </c>
      <c r="C66" s="335" t="str">
        <f>IF(ISBLANK(Regressions!C76), " ", Regressions!C76)</f>
        <v>Rural</v>
      </c>
      <c r="D66" s="331">
        <f>IF(ISBLANK(Regressions!D76), " ", Regressions!D76)</f>
        <v>364.10463867187502</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Niue</v>
      </c>
      <c r="B67" s="330">
        <f>IF(ISBLANK(Regressions!B77), " ", Regressions!B77)</f>
        <v>2001</v>
      </c>
      <c r="C67" s="335" t="str">
        <f>IF(ISBLANK(Regressions!C77), " ", Regressions!C77)</f>
        <v>Rural</v>
      </c>
      <c r="D67" s="331">
        <f>IF(ISBLANK(Regressions!D77), " ", Regressions!D77)</f>
        <v>344.0893515777588</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Niue</v>
      </c>
      <c r="B68" s="330">
        <f>IF(ISBLANK(Regressions!B78), " ", Regressions!B78)</f>
        <v>2002</v>
      </c>
      <c r="C68" s="335" t="str">
        <f>IF(ISBLANK(Regressions!C78), " ", Regressions!C78)</f>
        <v>Rural</v>
      </c>
      <c r="D68" s="331">
        <f>IF(ISBLANK(Regressions!D78), " ", Regressions!D78)</f>
        <v>323.35613731384279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Niue</v>
      </c>
      <c r="B69" s="330">
        <f>IF(ISBLANK(Regressions!B79), " ", Regressions!B79)</f>
        <v>2003</v>
      </c>
      <c r="C69" s="335" t="str">
        <f>IF(ISBLANK(Regressions!C79), " ", Regressions!C79)</f>
        <v>Rural</v>
      </c>
      <c r="D69" s="331">
        <f>IF(ISBLANK(Regressions!D79), " ", Regressions!D79)</f>
        <v>307.39643371582031</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Niue</v>
      </c>
      <c r="B70" s="330">
        <f>IF(ISBLANK(Regressions!B80), " ", Regressions!B80)</f>
        <v>2004</v>
      </c>
      <c r="C70" s="335" t="str">
        <f>IF(ISBLANK(Regressions!C80), " ", Regressions!C80)</f>
        <v>Rural</v>
      </c>
      <c r="D70" s="331">
        <f>IF(ISBLANK(Regressions!D80), " ", Regressions!D80)</f>
        <v>291.60492027282709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Niue</v>
      </c>
      <c r="B71" s="330">
        <f>IF(ISBLANK(Regressions!B81), " ", Regressions!B81)</f>
        <v>2005</v>
      </c>
      <c r="C71" s="335" t="str">
        <f>IF(ISBLANK(Regressions!C81), " ", Regressions!C81)</f>
        <v>Rural</v>
      </c>
      <c r="D71" s="331">
        <f>IF(ISBLANK(Regressions!D81), " ", Regressions!D81)</f>
        <v>281.17991218566902</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Niue</v>
      </c>
      <c r="B72" s="330">
        <f>IF(ISBLANK(Regressions!B82), " ", Regressions!B82)</f>
        <v>2006</v>
      </c>
      <c r="C72" s="335" t="str">
        <f>IF(ISBLANK(Regressions!C82), " ", Regressions!C82)</f>
        <v>Rural</v>
      </c>
      <c r="D72" s="331">
        <f>IF(ISBLANK(Regressions!D82), " ", Regressions!D82)</f>
        <v>272.78888763427727</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Niue</v>
      </c>
      <c r="B73" s="330">
        <f>IF(ISBLANK(Regressions!B83), " ", Regressions!B83)</f>
        <v>2007</v>
      </c>
      <c r="C73" s="335" t="str">
        <f>IF(ISBLANK(Regressions!C83), " ", Regressions!C83)</f>
        <v>Rural</v>
      </c>
      <c r="D73" s="331">
        <f>IF(ISBLANK(Regressions!D83), " ", Regressions!D83)</f>
        <v>264.08940658569333</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Niue</v>
      </c>
      <c r="B74" s="330">
        <f>IF(ISBLANK(Regressions!B84), " ", Regressions!B84)</f>
        <v>2008</v>
      </c>
      <c r="C74" s="335" t="str">
        <f>IF(ISBLANK(Regressions!C84), " ", Regressions!C84)</f>
        <v>Rural</v>
      </c>
      <c r="D74" s="331">
        <f>IF(ISBLANK(Regressions!D84), " ", Regressions!D84)</f>
        <v>257.76289787292478</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Niue</v>
      </c>
      <c r="B75" s="330">
        <f>IF(ISBLANK(Regressions!B85), " ", Regressions!B85)</f>
        <v>2009</v>
      </c>
      <c r="C75" s="335" t="str">
        <f>IF(ISBLANK(Regressions!C85), " ", Regressions!C85)</f>
        <v>Rural</v>
      </c>
      <c r="D75" s="331">
        <f>IF(ISBLANK(Regressions!D85), " ", Regressions!D85)</f>
        <v>253.35983825683601</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Niue</v>
      </c>
      <c r="B76" s="330">
        <f>IF(ISBLANK(Regressions!B86), " ", Regressions!B86)</f>
        <v>2010</v>
      </c>
      <c r="C76" s="335" t="str">
        <f>IF(ISBLANK(Regressions!C86), " ", Regressions!C86)</f>
        <v>Rural</v>
      </c>
      <c r="D76" s="331">
        <f>IF(ISBLANK(Regressions!D86), " ", Regressions!D86)</f>
        <v>250.18559875488279</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Niue</v>
      </c>
      <c r="B77" s="330">
        <f>IF(ISBLANK(Regressions!B87), " ", Regressions!B87)</f>
        <v>2011</v>
      </c>
      <c r="C77" s="335" t="str">
        <f>IF(ISBLANK(Regressions!C87), " ", Regressions!C87)</f>
        <v>Rural</v>
      </c>
      <c r="D77" s="331">
        <f>IF(ISBLANK(Regressions!D87), " ", Regressions!D87)</f>
        <v>251.22024936676021</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Niue</v>
      </c>
      <c r="B78" s="330">
        <f>IF(ISBLANK(Regressions!B88), " ", Regressions!B88)</f>
        <v>2012</v>
      </c>
      <c r="C78" s="335" t="str">
        <f>IF(ISBLANK(Regressions!C88), " ", Regressions!C88)</f>
        <v>Rural</v>
      </c>
      <c r="D78" s="331">
        <f>IF(ISBLANK(Regressions!D88), " ", Regressions!D88)</f>
        <v>253.31879547119141</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Niue</v>
      </c>
      <c r="B79" s="330">
        <f>IF(ISBLANK(Regressions!B89), " ", Regressions!B89)</f>
        <v>2013</v>
      </c>
      <c r="C79" s="335" t="str">
        <f>IF(ISBLANK(Regressions!C89), " ", Regressions!C89)</f>
        <v>Rural</v>
      </c>
      <c r="D79" s="331">
        <f>IF(ISBLANK(Regressions!D89), " ", Regressions!D89)</f>
        <v>252.95985065460201</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Niue</v>
      </c>
      <c r="B80" s="330">
        <f>IF(ISBLANK(Regressions!B90), " ", Regressions!B90)</f>
        <v>2014</v>
      </c>
      <c r="C80" s="335" t="str">
        <f>IF(ISBLANK(Regressions!C90), " ", Regressions!C90)</f>
        <v>Rural</v>
      </c>
      <c r="D80" s="331">
        <f>IF(ISBLANK(Regressions!D90), " ", Regressions!D90)</f>
        <v>251.3937634277344</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Niue</v>
      </c>
      <c r="B81" s="330">
        <f>IF(ISBLANK(Regressions!B91), " ", Regressions!B91)</f>
        <v>2015</v>
      </c>
      <c r="C81" s="335" t="str">
        <f>IF(ISBLANK(Regressions!C91), " ", Regressions!C91)</f>
        <v>Rural</v>
      </c>
      <c r="D81" s="331">
        <f>IF(ISBLANK(Regressions!D91), " ", Regressions!D91)</f>
        <v>252.7007965087891</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Niue</v>
      </c>
      <c r="B82" s="330">
        <f>IF(ISBLANK(Regressions!B92), " ", Regressions!B92)</f>
        <v>2016</v>
      </c>
      <c r="C82" s="335" t="str">
        <f>IF(ISBLANK(Regressions!C92), " ", Regressions!C92)</f>
        <v>Rural</v>
      </c>
      <c r="D82" s="331">
        <f>IF(ISBLANK(Regressions!D92), " ", Regressions!D92)</f>
        <v>257.33627639770509</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Niue</v>
      </c>
      <c r="B83" s="330">
        <f>IF(ISBLANK(Regressions!B93), " ", Regressions!B93)</f>
        <v>2017</v>
      </c>
      <c r="C83" s="335" t="str">
        <f>IF(ISBLANK(Regressions!C93), " ", Regressions!C93)</f>
        <v>Rural</v>
      </c>
      <c r="D83" s="331">
        <f>IF(ISBLANK(Regressions!D93), " ", Regressions!D93)</f>
        <v>263.49153373718258</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Niue</v>
      </c>
      <c r="B84" s="330">
        <f>IF(ISBLANK(Regressions!B94), " ", Regressions!B94)</f>
        <v>2018</v>
      </c>
      <c r="C84" s="335" t="str">
        <f>IF(ISBLANK(Regressions!C94), " ", Regressions!C94)</f>
        <v>Rural</v>
      </c>
      <c r="D84" s="331">
        <f>IF(ISBLANK(Regressions!D94), " ", Regressions!D94)</f>
        <v>260.06265071868899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Niue</v>
      </c>
      <c r="B85" s="330">
        <f>IF(ISBLANK(Regressions!B95), " ", Regressions!B95)</f>
        <v>2019</v>
      </c>
      <c r="C85" s="335" t="str">
        <f>IF(ISBLANK(Regressions!C95), " ", Regressions!C95)</f>
        <v>Rural</v>
      </c>
      <c r="D85" s="331">
        <f>IF(ISBLANK(Regressions!D95), " ", Regressions!D95)</f>
        <v>258.875</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Niue</v>
      </c>
      <c r="B86" s="330">
        <f>IF(ISBLANK(Regressions!B96), " ", Regressions!B96)</f>
        <v>2020</v>
      </c>
      <c r="C86" s="335" t="str">
        <f>IF(ISBLANK(Regressions!C96), " ", Regressions!C96)</f>
        <v>Rural</v>
      </c>
      <c r="D86" s="331">
        <f>IF(ISBLANK(Regressions!D96), " ", Regressions!D96)</f>
        <v>259.30636161804199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79" t="str">
        <f>IF(ISBLANK(Regressions!A97), " ", Regressions!A97)</f>
        <v>Niue</v>
      </c>
      <c r="B87" s="380">
        <f>IF(ISBLANK(Regressions!B97), " ", Regressions!B97)</f>
        <v>2021</v>
      </c>
      <c r="C87" s="381" t="str">
        <f>IF(ISBLANK(Regressions!C97), " ", Regressions!C97)</f>
        <v>Rural</v>
      </c>
      <c r="D87" s="382">
        <f>IF(ISBLANK(Regressions!D97), " ", Regressions!D97)</f>
        <v>261.29628570556639</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9" t="str">
        <f>IF(ISBLANK(Regressions!A98), " ", Regressions!A98)</f>
        <v>Niue</v>
      </c>
      <c r="B88" s="330">
        <f>IF(ISBLANK(Regressions!B98), " ", Regressions!B98)</f>
        <v>2022</v>
      </c>
      <c r="C88" s="335" t="str">
        <f>IF(ISBLANK(Regressions!C98), " ", Regressions!C98)</f>
        <v>Rural</v>
      </c>
      <c r="D88" s="331">
        <f>IF(ISBLANK(Regressions!D98), " ", Regressions!D98)</f>
        <v>258.49468338012701</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Niue</v>
      </c>
      <c r="B89" s="337">
        <f>IF(ISBLANK(Regressions!B99), " ", Regressions!B99)</f>
        <v>2023</v>
      </c>
      <c r="C89" s="338" t="str">
        <f>IF(ISBLANK(Regressions!C99), " ", Regressions!C99)</f>
        <v>Rural</v>
      </c>
      <c r="D89" s="339">
        <f>IF(ISBLANK(Regressions!D99), " ", Regressions!D99)</f>
        <v>234.52262958526609</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Niue</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Niue</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Niue</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Niue</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Niue</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Niue</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Niue</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Niue</v>
      </c>
      <c r="B97" s="330">
        <f>IF(ISBLANK(Regressions!B107), " ", Regressions!B107)</f>
        <v>2000</v>
      </c>
      <c r="C97" s="335" t="str">
        <f>IF(ISBLANK(Regressions!C107), " ", Regressions!C107)</f>
        <v>Pre-primary</v>
      </c>
      <c r="D97" s="331">
        <f>IF(ISBLANK(Regressions!D107), " ", Regressions!D107)</f>
        <v>40</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Niue</v>
      </c>
      <c r="B98" s="330">
        <f>IF(ISBLANK(Regressions!B108), " ", Regressions!B108)</f>
        <v>2001</v>
      </c>
      <c r="C98" s="335" t="str">
        <f>IF(ISBLANK(Regressions!C108), " ", Regressions!C108)</f>
        <v>Pre-primary</v>
      </c>
      <c r="D98" s="331">
        <f>IF(ISBLANK(Regressions!D108), " ", Regressions!D108)</f>
        <v>38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Niue</v>
      </c>
      <c r="B99" s="330">
        <f>IF(ISBLANK(Regressions!B109), " ", Regressions!B109)</f>
        <v>2002</v>
      </c>
      <c r="C99" s="335" t="str">
        <f>IF(ISBLANK(Regressions!C109), " ", Regressions!C109)</f>
        <v>Pre-primary</v>
      </c>
      <c r="D99" s="331">
        <f>IF(ISBLANK(Regressions!D109), " ", Regressions!D109)</f>
        <v>34</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Niue</v>
      </c>
      <c r="B100" s="330">
        <f>IF(ISBLANK(Regressions!B110), " ", Regressions!B110)</f>
        <v>2003</v>
      </c>
      <c r="C100" s="335" t="str">
        <f>IF(ISBLANK(Regressions!C110), " ", Regressions!C110)</f>
        <v>Pre-primary</v>
      </c>
      <c r="D100" s="331">
        <f>IF(ISBLANK(Regressions!D110), " ", Regressions!D110)</f>
        <v>33</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Niue</v>
      </c>
      <c r="B101" s="330">
        <f>IF(ISBLANK(Regressions!B111), " ", Regressions!B111)</f>
        <v>2004</v>
      </c>
      <c r="C101" s="335" t="str">
        <f>IF(ISBLANK(Regressions!C111), " ", Regressions!C111)</f>
        <v>Pre-primary</v>
      </c>
      <c r="D101" s="331">
        <f>IF(ISBLANK(Regressions!D111), " ", Regressions!D111)</f>
        <v>31</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Niue</v>
      </c>
      <c r="B102" s="330">
        <f>IF(ISBLANK(Regressions!B112), " ", Regressions!B112)</f>
        <v>2005</v>
      </c>
      <c r="C102" s="335" t="str">
        <f>IF(ISBLANK(Regressions!C112), " ", Regressions!C112)</f>
        <v>Pre-primary</v>
      </c>
      <c r="D102" s="331">
        <f>IF(ISBLANK(Regressions!D112), " ", Regressions!D112)</f>
        <v>30</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Niue</v>
      </c>
      <c r="B103" s="330">
        <f>IF(ISBLANK(Regressions!B113), " ", Regressions!B113)</f>
        <v>2006</v>
      </c>
      <c r="C103" s="335" t="str">
        <f>IF(ISBLANK(Regressions!C113), " ", Regressions!C113)</f>
        <v>Pre-primary</v>
      </c>
      <c r="D103" s="331">
        <f>IF(ISBLANK(Regressions!D113), " ", Regressions!D113)</f>
        <v>30</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Niue</v>
      </c>
      <c r="B104" s="330">
        <f>IF(ISBLANK(Regressions!B114), " ", Regressions!B114)</f>
        <v>2007</v>
      </c>
      <c r="C104" s="335" t="str">
        <f>IF(ISBLANK(Regressions!C114), " ", Regressions!C114)</f>
        <v>Pre-primary</v>
      </c>
      <c r="D104" s="331">
        <f>IF(ISBLANK(Regressions!D114), " ", Regressions!D114)</f>
        <v>28</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Niue</v>
      </c>
      <c r="B105" s="330">
        <f>IF(ISBLANK(Regressions!B115), " ", Regressions!B115)</f>
        <v>2008</v>
      </c>
      <c r="C105" s="335" t="str">
        <f>IF(ISBLANK(Regressions!C115), " ", Regressions!C115)</f>
        <v>Pre-primary</v>
      </c>
      <c r="D105" s="331">
        <f>IF(ISBLANK(Regressions!D115), " ", Regressions!D115)</f>
        <v>34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Niue</v>
      </c>
      <c r="B106" s="330">
        <f>IF(ISBLANK(Regressions!B116), " ", Regressions!B116)</f>
        <v>2009</v>
      </c>
      <c r="C106" s="335" t="str">
        <f>IF(ISBLANK(Regressions!C116), " ", Regressions!C116)</f>
        <v>Pre-primary</v>
      </c>
      <c r="D106" s="331">
        <f>IF(ISBLANK(Regressions!D116), " ", Regressions!D116)</f>
        <v>35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Niue</v>
      </c>
      <c r="B107" s="330">
        <f>IF(ISBLANK(Regressions!B117), " ", Regressions!B117)</f>
        <v>2010</v>
      </c>
      <c r="C107" s="335" t="str">
        <f>IF(ISBLANK(Regressions!C117), " ", Regressions!C117)</f>
        <v>Pre-primary</v>
      </c>
      <c r="D107" s="331">
        <f>IF(ISBLANK(Regressions!D117), " ", Regressions!D117)</f>
        <v>38</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Niue</v>
      </c>
      <c r="B108" s="330">
        <f>IF(ISBLANK(Regressions!B118), " ", Regressions!B118)</f>
        <v>2011</v>
      </c>
      <c r="C108" s="335" t="str">
        <f>IF(ISBLANK(Regressions!C118), " ", Regressions!C118)</f>
        <v>Pre-primary</v>
      </c>
      <c r="D108" s="331">
        <f>IF(ISBLANK(Regressions!D118), " ", Regressions!D118)</f>
        <v>37</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Niue</v>
      </c>
      <c r="B109" s="330">
        <f>IF(ISBLANK(Regressions!B119), " ", Regressions!B119)</f>
        <v>2012</v>
      </c>
      <c r="C109" s="335" t="str">
        <f>IF(ISBLANK(Regressions!C119), " ", Regressions!C119)</f>
        <v>Pre-primary</v>
      </c>
      <c r="D109" s="331">
        <f>IF(ISBLANK(Regressions!D119), " ", Regressions!D119)</f>
        <v>36</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Niue</v>
      </c>
      <c r="B110" s="330">
        <f>IF(ISBLANK(Regressions!B120), " ", Regressions!B120)</f>
        <v>2013</v>
      </c>
      <c r="C110" s="335" t="str">
        <f>IF(ISBLANK(Regressions!C120), " ", Regressions!C120)</f>
        <v>Pre-primary</v>
      </c>
      <c r="D110" s="331">
        <f>IF(ISBLANK(Regressions!D120), " ", Regressions!D120)</f>
        <v>34</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Niue</v>
      </c>
      <c r="B111" s="330">
        <f>IF(ISBLANK(Regressions!B121), " ", Regressions!B121)</f>
        <v>2014</v>
      </c>
      <c r="C111" s="335" t="str">
        <f>IF(ISBLANK(Regressions!C121), " ", Regressions!C121)</f>
        <v>Pre-primary</v>
      </c>
      <c r="D111" s="331">
        <f>IF(ISBLANK(Regressions!D121), " ", Regressions!D121)</f>
        <v>35</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Niue</v>
      </c>
      <c r="B112" s="330">
        <f>IF(ISBLANK(Regressions!B122), " ", Regressions!B122)</f>
        <v>2015</v>
      </c>
      <c r="C112" s="335" t="str">
        <f>IF(ISBLANK(Regressions!C122), " ", Regressions!C122)</f>
        <v>Pre-primary</v>
      </c>
      <c r="D112" s="331">
        <f>IF(ISBLANK(Regressions!D122), " ", Regressions!D122)</f>
        <v>36</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Niue</v>
      </c>
      <c r="B113" s="330">
        <f>IF(ISBLANK(Regressions!B123), " ", Regressions!B123)</f>
        <v>2016</v>
      </c>
      <c r="C113" s="335" t="str">
        <f>IF(ISBLANK(Regressions!C123), " ", Regressions!C123)</f>
        <v>Pre-primary</v>
      </c>
      <c r="D113" s="331">
        <f>IF(ISBLANK(Regressions!D123), " ", Regressions!D123)</f>
        <v>37</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Niue</v>
      </c>
      <c r="B114" s="330">
        <f>IF(ISBLANK(Regressions!B124), " ", Regressions!B124)</f>
        <v>2017</v>
      </c>
      <c r="C114" s="335" t="str">
        <f>IF(ISBLANK(Regressions!C124), " ", Regressions!C124)</f>
        <v>Pre-primary</v>
      </c>
      <c r="D114" s="331">
        <f>IF(ISBLANK(Regressions!D124), " ", Regressions!D124)</f>
        <v>38</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Niue</v>
      </c>
      <c r="B115" s="330">
        <f>IF(ISBLANK(Regressions!B125), " ", Regressions!B125)</f>
        <v>2018</v>
      </c>
      <c r="C115" s="335" t="str">
        <f>IF(ISBLANK(Regressions!C125), " ", Regressions!C125)</f>
        <v>Pre-primary</v>
      </c>
      <c r="D115" s="331">
        <f>IF(ISBLANK(Regressions!D125), " ", Regressions!D125)</f>
        <v>30</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Niue</v>
      </c>
      <c r="B116" s="330">
        <f>IF(ISBLANK(Regressions!B126), " ", Regressions!B126)</f>
        <v>2019</v>
      </c>
      <c r="C116" s="335" t="str">
        <f>IF(ISBLANK(Regressions!C126), " ", Regressions!C126)</f>
        <v>Pre-primary</v>
      </c>
      <c r="D116" s="331">
        <f>IF(ISBLANK(Regressions!D126), " ", Regressions!D126)</f>
        <v>31</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Niue</v>
      </c>
      <c r="B117" s="330">
        <f>IF(ISBLANK(Regressions!B127), " ", Regressions!B127)</f>
        <v>2020</v>
      </c>
      <c r="C117" s="335" t="str">
        <f>IF(ISBLANK(Regressions!C127), " ", Regressions!C127)</f>
        <v>Pre-primary</v>
      </c>
      <c r="D117" s="331">
        <f>IF(ISBLANK(Regressions!D127), " ", Regressions!D127)</f>
        <v>35</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Niue</v>
      </c>
      <c r="B118" s="380">
        <f>IF(ISBLANK(Regressions!B128), " ", Regressions!B128)</f>
        <v>2021</v>
      </c>
      <c r="C118" s="381" t="str">
        <f>IF(ISBLANK(Regressions!C128), " ", Regressions!C128)</f>
        <v>Pre-primary</v>
      </c>
      <c r="D118" s="382">
        <f>IF(ISBLANK(Regressions!D128), " ", Regressions!D128)</f>
        <v>34</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Niue</v>
      </c>
      <c r="B119" s="330">
        <f>IF(ISBLANK(Regressions!B129), " ", Regressions!B129)</f>
        <v>2022</v>
      </c>
      <c r="C119" s="335" t="str">
        <f>IF(ISBLANK(Regressions!C129), " ", Regressions!C129)</f>
        <v>Pre-primary</v>
      </c>
      <c r="D119" s="331">
        <f>IF(ISBLANK(Regressions!D129), " ", Regressions!D129)</f>
        <v>32</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Niue</v>
      </c>
      <c r="B120" s="337">
        <f>IF(ISBLANK(Regressions!B130), " ", Regressions!B130)</f>
        <v>2023</v>
      </c>
      <c r="C120" s="338" t="str">
        <f>IF(ISBLANK(Regressions!C130), " ", Regressions!C130)</f>
        <v>Pre-primary</v>
      </c>
      <c r="D120" s="339">
        <f>IF(ISBLANK(Regressions!D130), " ", Regressions!D130)</f>
        <v>34</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Niue</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Niue</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Niue</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Niue</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Niue</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Niue</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Niue</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Niue</v>
      </c>
      <c r="B128" s="330">
        <f>IF(ISBLANK(Regressions!B138), " ", Regressions!B138)</f>
        <v>2000</v>
      </c>
      <c r="C128" s="335" t="str">
        <f>IF(ISBLANK(Regressions!C138), " ", Regressions!C138)</f>
        <v>Primary</v>
      </c>
      <c r="D128" s="331">
        <f>IF(ISBLANK(Regressions!D138), " ", Regressions!D138)</f>
        <v>244</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Niue</v>
      </c>
      <c r="B129" s="330">
        <f>IF(ISBLANK(Regressions!B139), " ", Regressions!B139)</f>
        <v>2001</v>
      </c>
      <c r="C129" s="335" t="str">
        <f>IF(ISBLANK(Regressions!C139), " ", Regressions!C139)</f>
        <v>Primary</v>
      </c>
      <c r="D129" s="331">
        <f>IF(ISBLANK(Regressions!D139), " ", Regressions!D139)</f>
        <v>234</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Niue</v>
      </c>
      <c r="B130" s="330">
        <f>IF(ISBLANK(Regressions!B140), " ", Regressions!B140)</f>
        <v>2002</v>
      </c>
      <c r="C130" s="335" t="str">
        <f>IF(ISBLANK(Regressions!C140), " ", Regressions!C140)</f>
        <v>Primary</v>
      </c>
      <c r="D130" s="331">
        <f>IF(ISBLANK(Regressions!D140), " ", Regressions!D140)</f>
        <v>221</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Niue</v>
      </c>
      <c r="B131" s="330">
        <f>IF(ISBLANK(Regressions!B141), " ", Regressions!B141)</f>
        <v>2003</v>
      </c>
      <c r="C131" s="335" t="str">
        <f>IF(ISBLANK(Regressions!C141), " ", Regressions!C141)</f>
        <v>Primary</v>
      </c>
      <c r="D131" s="331">
        <f>IF(ISBLANK(Regressions!D141), " ", Regressions!D141)</f>
        <v>209</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Niue</v>
      </c>
      <c r="B132" s="330">
        <f>IF(ISBLANK(Regressions!B142), " ", Regressions!B142)</f>
        <v>2004</v>
      </c>
      <c r="C132" s="335" t="str">
        <f>IF(ISBLANK(Regressions!C142), " ", Regressions!C142)</f>
        <v>Primary</v>
      </c>
      <c r="D132" s="331">
        <f>IF(ISBLANK(Regressions!D142), " ", Regressions!D142)</f>
        <v>199</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Niue</v>
      </c>
      <c r="B133" s="330">
        <f>IF(ISBLANK(Regressions!B143), " ", Regressions!B143)</f>
        <v>2005</v>
      </c>
      <c r="C133" s="335" t="str">
        <f>IF(ISBLANK(Regressions!C143), " ", Regressions!C143)</f>
        <v>Primary</v>
      </c>
      <c r="D133" s="331">
        <f>IF(ISBLANK(Regressions!D143), " ", Regressions!D143)</f>
        <v>187</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Niue</v>
      </c>
      <c r="B134" s="330">
        <f>IF(ISBLANK(Regressions!B144), " ", Regressions!B144)</f>
        <v>2006</v>
      </c>
      <c r="C134" s="335" t="str">
        <f>IF(ISBLANK(Regressions!C144), " ", Regressions!C144)</f>
        <v>Primary</v>
      </c>
      <c r="D134" s="331">
        <f>IF(ISBLANK(Regressions!D144), " ", Regressions!D144)</f>
        <v>175</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Niue</v>
      </c>
      <c r="B135" s="330">
        <f>IF(ISBLANK(Regressions!B145), " ", Regressions!B145)</f>
        <v>2007</v>
      </c>
      <c r="C135" s="335" t="str">
        <f>IF(ISBLANK(Regressions!C145), " ", Regressions!C145)</f>
        <v>Primary</v>
      </c>
      <c r="D135" s="331">
        <f>IF(ISBLANK(Regressions!D145), " ", Regressions!D145)</f>
        <v>168</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Niue</v>
      </c>
      <c r="B136" s="330">
        <f>IF(ISBLANK(Regressions!B146), " ", Regressions!B146)</f>
        <v>2008</v>
      </c>
      <c r="C136" s="335" t="str">
        <f>IF(ISBLANK(Regressions!C146), " ", Regressions!C146)</f>
        <v>Primary</v>
      </c>
      <c r="D136" s="331">
        <f>IF(ISBLANK(Regressions!D146), " ", Regressions!D146)</f>
        <v>165</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Niue</v>
      </c>
      <c r="B137" s="330">
        <f>IF(ISBLANK(Regressions!B147), " ", Regressions!B147)</f>
        <v>2009</v>
      </c>
      <c r="C137" s="335" t="str">
        <f>IF(ISBLANK(Regressions!C147), " ", Regressions!C147)</f>
        <v>Primary</v>
      </c>
      <c r="D137" s="331">
        <f>IF(ISBLANK(Regressions!D147), " ", Regressions!D147)</f>
        <v>170</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Niue</v>
      </c>
      <c r="B138" s="330">
        <f>IF(ISBLANK(Regressions!B148), " ", Regressions!B148)</f>
        <v>2010</v>
      </c>
      <c r="C138" s="335" t="str">
        <f>IF(ISBLANK(Regressions!C148), " ", Regressions!C148)</f>
        <v>Primary</v>
      </c>
      <c r="D138" s="331">
        <f>IF(ISBLANK(Regressions!D148), " ", Regressions!D148)</f>
        <v>178</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Niue</v>
      </c>
      <c r="B139" s="330">
        <f>IF(ISBLANK(Regressions!B149), " ", Regressions!B149)</f>
        <v>2011</v>
      </c>
      <c r="C139" s="335" t="str">
        <f>IF(ISBLANK(Regressions!C149), " ", Regressions!C149)</f>
        <v>Primary</v>
      </c>
      <c r="D139" s="331">
        <f>IF(ISBLANK(Regressions!D149), " ", Regressions!D149)</f>
        <v>189</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Niue</v>
      </c>
      <c r="B140" s="330">
        <f>IF(ISBLANK(Regressions!B150), " ", Regressions!B150)</f>
        <v>2012</v>
      </c>
      <c r="C140" s="335" t="str">
        <f>IF(ISBLANK(Regressions!C150), " ", Regressions!C150)</f>
        <v>Primary</v>
      </c>
      <c r="D140" s="331">
        <f>IF(ISBLANK(Regressions!D150), " ", Regressions!D150)</f>
        <v>199</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Niue</v>
      </c>
      <c r="B141" s="330">
        <f>IF(ISBLANK(Regressions!B151), " ", Regressions!B151)</f>
        <v>2013</v>
      </c>
      <c r="C141" s="335" t="str">
        <f>IF(ISBLANK(Regressions!C151), " ", Regressions!C151)</f>
        <v>Primary</v>
      </c>
      <c r="D141" s="331">
        <f>IF(ISBLANK(Regressions!D151), " ", Regressions!D151)</f>
        <v>207</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Niue</v>
      </c>
      <c r="B142" s="330">
        <f>IF(ISBLANK(Regressions!B152), " ", Regressions!B152)</f>
        <v>2014</v>
      </c>
      <c r="C142" s="335" t="str">
        <f>IF(ISBLANK(Regressions!C152), " ", Regressions!C152)</f>
        <v>Primary</v>
      </c>
      <c r="D142" s="331">
        <f>IF(ISBLANK(Regressions!D152), " ", Regressions!D152)</f>
        <v>213</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Niue</v>
      </c>
      <c r="B143" s="330">
        <f>IF(ISBLANK(Regressions!B153), " ", Regressions!B153)</f>
        <v>2015</v>
      </c>
      <c r="C143" s="335" t="str">
        <f>IF(ISBLANK(Regressions!C153), " ", Regressions!C153)</f>
        <v>Primary</v>
      </c>
      <c r="D143" s="331">
        <f>IF(ISBLANK(Regressions!D153), " ", Regressions!D153)</f>
        <v>215</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Niue</v>
      </c>
      <c r="B144" s="330">
        <f>IF(ISBLANK(Regressions!B154), " ", Regressions!B154)</f>
        <v>2016</v>
      </c>
      <c r="C144" s="335" t="str">
        <f>IF(ISBLANK(Regressions!C154), " ", Regressions!C154)</f>
        <v>Primary</v>
      </c>
      <c r="D144" s="331">
        <f>IF(ISBLANK(Regressions!D154), " ", Regressions!D154)</f>
        <v>217</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Niue</v>
      </c>
      <c r="B145" s="330">
        <f>IF(ISBLANK(Regressions!B155), " ", Regressions!B155)</f>
        <v>2017</v>
      </c>
      <c r="C145" s="335" t="str">
        <f>IF(ISBLANK(Regressions!C155), " ", Regressions!C155)</f>
        <v>Primary</v>
      </c>
      <c r="D145" s="331">
        <f>IF(ISBLANK(Regressions!D155), " ", Regressions!D155)</f>
        <v>217</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Niue</v>
      </c>
      <c r="B146" s="330">
        <f>IF(ISBLANK(Regressions!B156), " ", Regressions!B156)</f>
        <v>2018</v>
      </c>
      <c r="C146" s="335" t="str">
        <f>IF(ISBLANK(Regressions!C156), " ", Regressions!C156)</f>
        <v>Primary</v>
      </c>
      <c r="D146" s="331">
        <f>IF(ISBLANK(Regressions!D156), " ", Regressions!D156)</f>
        <v>221</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Niue</v>
      </c>
      <c r="B147" s="330">
        <f>IF(ISBLANK(Regressions!B157), " ", Regressions!B157)</f>
        <v>2019</v>
      </c>
      <c r="C147" s="335" t="str">
        <f>IF(ISBLANK(Regressions!C157), " ", Regressions!C157)</f>
        <v>Primary</v>
      </c>
      <c r="D147" s="331">
        <f>IF(ISBLANK(Regressions!D157), " ", Regressions!D157)</f>
        <v>222</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Niue</v>
      </c>
      <c r="B148" s="330">
        <f>IF(ISBLANK(Regressions!B158), " ", Regressions!B158)</f>
        <v>2020</v>
      </c>
      <c r="C148" s="335" t="str">
        <f>IF(ISBLANK(Regressions!C158), " ", Regressions!C158)</f>
        <v>Primary</v>
      </c>
      <c r="D148" s="331">
        <f>IF(ISBLANK(Regressions!D158), " ", Regressions!D158)</f>
        <v>228</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79" t="str">
        <f>IF(ISBLANK(Regressions!A159), " ", Regressions!A159)</f>
        <v>Niue</v>
      </c>
      <c r="B149" s="380">
        <f>IF(ISBLANK(Regressions!B159), " ", Regressions!B159)</f>
        <v>2021</v>
      </c>
      <c r="C149" s="381" t="str">
        <f>IF(ISBLANK(Regressions!C159), " ", Regressions!C159)</f>
        <v>Primary</v>
      </c>
      <c r="D149" s="382">
        <f>IF(ISBLANK(Regressions!D159), " ", Regressions!D159)</f>
        <v>225</v>
      </c>
      <c r="E149" s="385">
        <f>IF(ISNUMBER(Regressions!E159),ROUND(Regressions!E159, 1), NA())</f>
        <v>100</v>
      </c>
      <c r="F149" s="383">
        <f>IF(ISNUMBER(Regressions!F159),ROUND(Regressions!F159, 1), NA())</f>
        <v>100</v>
      </c>
      <c r="G149" s="386">
        <f>IF(ISNUMBER(Regressions!G159),ROUND(Regressions!G159, 1), NA())</f>
        <v>100</v>
      </c>
      <c r="H149" s="384">
        <f>IF(ISNUMBER(Regressions!H159),ROUND(Regressions!H159, 1), NA())</f>
        <v>0</v>
      </c>
      <c r="I149" s="387">
        <f>IF(ISNUMBER(Regressions!I159),ROUND(Regressions!I159, 1), NA())</f>
        <v>0</v>
      </c>
      <c r="J149" s="385">
        <f>IF(ISNUMBER(Regressions!K159),ROUND(Regressions!K159, 1), NA())</f>
        <v>100</v>
      </c>
      <c r="K149" s="383">
        <f>IF(ISNUMBER(Regressions!L159),ROUND(Regressions!L159, 1), NA())</f>
        <v>100</v>
      </c>
      <c r="L149" s="388">
        <f>IF(ISNUMBER(Regressions!M159),ROUND(Regressions!M159, 1), NA())</f>
        <v>100</v>
      </c>
      <c r="M149" s="384">
        <f>IF(ISNUMBER(Regressions!N159),ROUND(Regressions!N159, 1), NA())</f>
        <v>0</v>
      </c>
      <c r="N149" s="387">
        <f>IF(ISNUMBER(Regressions!O159),ROUND(Regressions!O159, 1), NA())</f>
        <v>0</v>
      </c>
      <c r="O149" s="385">
        <f>IF(ISNUMBER(Regressions!Q159),ROUND(Regressions!Q159, 1), NA())</f>
        <v>100</v>
      </c>
      <c r="P149" s="383">
        <f>IF(ISNUMBER(Regressions!R159),ROUND(Regressions!R159, 1), NA())</f>
        <v>100</v>
      </c>
      <c r="Q149" s="389">
        <f>IF(ISNUMBER(Regressions!S159),ROUND(Regressions!S159, 1), NA())</f>
        <v>100</v>
      </c>
      <c r="R149" s="384">
        <f>IF(ISNUMBER(Regressions!T159),ROUND(Regressions!T159, 1), NA())</f>
        <v>0</v>
      </c>
      <c r="S149" s="387">
        <f>IF(ISNUMBER(Regressions!U159),ROUND(Regressions!U159, 1), NA())</f>
        <v>0</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Niue</v>
      </c>
      <c r="B150" s="330">
        <f>IF(ISBLANK(Regressions!B160), " ", Regressions!B160)</f>
        <v>2022</v>
      </c>
      <c r="C150" s="335" t="str">
        <f>IF(ISBLANK(Regressions!C160), " ", Regressions!C160)</f>
        <v>Primary</v>
      </c>
      <c r="D150" s="331">
        <f>IF(ISBLANK(Regressions!D160), " ", Regressions!D160)</f>
        <v>219</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Niue</v>
      </c>
      <c r="B151" s="337">
        <f>IF(ISBLANK(Regressions!B161), " ", Regressions!B161)</f>
        <v>2023</v>
      </c>
      <c r="C151" s="338" t="str">
        <f>IF(ISBLANK(Regressions!C161), " ", Regressions!C161)</f>
        <v>Primary</v>
      </c>
      <c r="D151" s="339">
        <f>IF(ISBLANK(Regressions!D161), " ", Regressions!D161)</f>
        <v>214</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Niue</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Niue</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Niue</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Niue</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Niue</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Niue</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Niue</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Niue</v>
      </c>
      <c r="B159" s="330">
        <f>IF(ISBLANK(Regressions!B169), " ", Regressions!B169)</f>
        <v>2000</v>
      </c>
      <c r="C159" s="335" t="str">
        <f>IF(ISBLANK(Regressions!C169), " ", Regressions!C169)</f>
        <v>Secondary</v>
      </c>
      <c r="D159" s="331">
        <f>IF(ISBLANK(Regressions!D169), " ", Regressions!D169)</f>
        <v>260</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Niue</v>
      </c>
      <c r="B160" s="330">
        <f>IF(ISBLANK(Regressions!B170), " ", Regressions!B170)</f>
        <v>2001</v>
      </c>
      <c r="C160" s="335" t="str">
        <f>IF(ISBLANK(Regressions!C170), " ", Regressions!C170)</f>
        <v>Secondary</v>
      </c>
      <c r="D160" s="331">
        <f>IF(ISBLANK(Regressions!D170), " ", Regressions!D170)</f>
        <v>245</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Niue</v>
      </c>
      <c r="B161" s="330">
        <f>IF(ISBLANK(Regressions!B171), " ", Regressions!B171)</f>
        <v>2002</v>
      </c>
      <c r="C161" s="335" t="str">
        <f>IF(ISBLANK(Regressions!C171), " ", Regressions!C171)</f>
        <v>Secondary</v>
      </c>
      <c r="D161" s="331">
        <f>IF(ISBLANK(Regressions!D171), " ", Regressions!D171)</f>
        <v>234</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Niue</v>
      </c>
      <c r="B162" s="330">
        <f>IF(ISBLANK(Regressions!B172), " ", Regressions!B172)</f>
        <v>2003</v>
      </c>
      <c r="C162" s="335" t="str">
        <f>IF(ISBLANK(Regressions!C172), " ", Regressions!C172)</f>
        <v>Secondary</v>
      </c>
      <c r="D162" s="331">
        <f>IF(ISBLANK(Regressions!D172), " ", Regressions!D172)</f>
        <v>226</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Niue</v>
      </c>
      <c r="B163" s="330">
        <f>IF(ISBLANK(Regressions!B173), " ", Regressions!B173)</f>
        <v>2004</v>
      </c>
      <c r="C163" s="335" t="str">
        <f>IF(ISBLANK(Regressions!C173), " ", Regressions!C173)</f>
        <v>Secondary</v>
      </c>
      <c r="D163" s="331">
        <f>IF(ISBLANK(Regressions!D173), " ", Regressions!D173)</f>
        <v>217</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Niue</v>
      </c>
      <c r="B164" s="330">
        <f>IF(ISBLANK(Regressions!B174), " ", Regressions!B174)</f>
        <v>2005</v>
      </c>
      <c r="C164" s="335" t="str">
        <f>IF(ISBLANK(Regressions!C174), " ", Regressions!C174)</f>
        <v>Secondary</v>
      </c>
      <c r="D164" s="331">
        <f>IF(ISBLANK(Regressions!D174), " ", Regressions!D174)</f>
        <v>217</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Niue</v>
      </c>
      <c r="B165" s="330">
        <f>IF(ISBLANK(Regressions!B175), " ", Regressions!B175)</f>
        <v>2006</v>
      </c>
      <c r="C165" s="335" t="str">
        <f>IF(ISBLANK(Regressions!C175), " ", Regressions!C175)</f>
        <v>Secondary</v>
      </c>
      <c r="D165" s="331">
        <f>IF(ISBLANK(Regressions!D175), " ", Regressions!D175)</f>
        <v>219</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Niue</v>
      </c>
      <c r="B166" s="330">
        <f>IF(ISBLANK(Regressions!B176), " ", Regressions!B176)</f>
        <v>2007</v>
      </c>
      <c r="C166" s="335" t="str">
        <f>IF(ISBLANK(Regressions!C176), " ", Regressions!C176)</f>
        <v>Secondary</v>
      </c>
      <c r="D166" s="331">
        <f>IF(ISBLANK(Regressions!D176), " ", Regressions!D176)</f>
        <v>219</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Niue</v>
      </c>
      <c r="B167" s="330">
        <f>IF(ISBLANK(Regressions!B177), " ", Regressions!B177)</f>
        <v>2008</v>
      </c>
      <c r="C167" s="335" t="str">
        <f>IF(ISBLANK(Regressions!C177), " ", Regressions!C177)</f>
        <v>Secondary</v>
      </c>
      <c r="D167" s="331">
        <f>IF(ISBLANK(Regressions!D177), " ", Regressions!D177)</f>
        <v>211</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Niue</v>
      </c>
      <c r="B168" s="330">
        <f>IF(ISBLANK(Regressions!B178), " ", Regressions!B178)</f>
        <v>2009</v>
      </c>
      <c r="C168" s="335" t="str">
        <f>IF(ISBLANK(Regressions!C178), " ", Regressions!C178)</f>
        <v>Secondary</v>
      </c>
      <c r="D168" s="331">
        <f>IF(ISBLANK(Regressions!D178), " ", Regressions!D178)</f>
        <v>203</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Niue</v>
      </c>
      <c r="B169" s="330">
        <f>IF(ISBLANK(Regressions!B179), " ", Regressions!B179)</f>
        <v>2010</v>
      </c>
      <c r="C169" s="335" t="str">
        <f>IF(ISBLANK(Regressions!C179), " ", Regressions!C179)</f>
        <v>Secondary</v>
      </c>
      <c r="D169" s="331">
        <f>IF(ISBLANK(Regressions!D179), " ", Regressions!D179)</f>
        <v>192</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Niue</v>
      </c>
      <c r="B170" s="330">
        <f>IF(ISBLANK(Regressions!B180), " ", Regressions!B180)</f>
        <v>2011</v>
      </c>
      <c r="C170" s="335" t="str">
        <f>IF(ISBLANK(Regressions!C180), " ", Regressions!C180)</f>
        <v>Secondary</v>
      </c>
      <c r="D170" s="331">
        <f>IF(ISBLANK(Regressions!D180), " ", Regressions!D180)</f>
        <v>189</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Niue</v>
      </c>
      <c r="B171" s="330">
        <f>IF(ISBLANK(Regressions!B181), " ", Regressions!B181)</f>
        <v>2012</v>
      </c>
      <c r="C171" s="335" t="str">
        <f>IF(ISBLANK(Regressions!C181), " ", Regressions!C181)</f>
        <v>Secondary</v>
      </c>
      <c r="D171" s="331">
        <f>IF(ISBLANK(Regressions!D181), " ", Regressions!D181)</f>
        <v>189</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Niue</v>
      </c>
      <c r="B172" s="330">
        <f>IF(ISBLANK(Regressions!B182), " ", Regressions!B182)</f>
        <v>2013</v>
      </c>
      <c r="C172" s="335" t="str">
        <f>IF(ISBLANK(Regressions!C182), " ", Regressions!C182)</f>
        <v>Secondary</v>
      </c>
      <c r="D172" s="331">
        <f>IF(ISBLANK(Regressions!D182), " ", Regressions!D182)</f>
        <v>188</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Niue</v>
      </c>
      <c r="B173" s="330">
        <f>IF(ISBLANK(Regressions!B183), " ", Regressions!B183)</f>
        <v>2014</v>
      </c>
      <c r="C173" s="335" t="str">
        <f>IF(ISBLANK(Regressions!C183), " ", Regressions!C183)</f>
        <v>Secondary</v>
      </c>
      <c r="D173" s="331">
        <f>IF(ISBLANK(Regressions!D183), " ", Regressions!D183)</f>
        <v>184</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Niue</v>
      </c>
      <c r="B174" s="330">
        <f>IF(ISBLANK(Regressions!B184), " ", Regressions!B184)</f>
        <v>2015</v>
      </c>
      <c r="C174" s="335" t="str">
        <f>IF(ISBLANK(Regressions!C184), " ", Regressions!C184)</f>
        <v>Secondary</v>
      </c>
      <c r="D174" s="331">
        <f>IF(ISBLANK(Regressions!D184), " ", Regressions!D184)</f>
        <v>189</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Niue</v>
      </c>
      <c r="B175" s="330">
        <f>IF(ISBLANK(Regressions!B185), " ", Regressions!B185)</f>
        <v>2016</v>
      </c>
      <c r="C175" s="335" t="str">
        <f>IF(ISBLANK(Regressions!C185), " ", Regressions!C185)</f>
        <v>Secondary</v>
      </c>
      <c r="D175" s="331">
        <f>IF(ISBLANK(Regressions!D185), " ", Regressions!D185)</f>
        <v>200</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Niue</v>
      </c>
      <c r="B176" s="330">
        <f>IF(ISBLANK(Regressions!B186), " ", Regressions!B186)</f>
        <v>2017</v>
      </c>
      <c r="C176" s="335" t="str">
        <f>IF(ISBLANK(Regressions!C186), " ", Regressions!C186)</f>
        <v>Secondary</v>
      </c>
      <c r="D176" s="331">
        <f>IF(ISBLANK(Regressions!D186), " ", Regressions!D186)</f>
        <v>216</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Niue</v>
      </c>
      <c r="B177" s="330">
        <f>IF(ISBLANK(Regressions!B187), " ", Regressions!B187)</f>
        <v>2018</v>
      </c>
      <c r="C177" s="335" t="str">
        <f>IF(ISBLANK(Regressions!C187), " ", Regressions!C187)</f>
        <v>Secondary</v>
      </c>
      <c r="D177" s="331">
        <f>IF(ISBLANK(Regressions!D187), " ", Regressions!D187)</f>
        <v>220</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Niue</v>
      </c>
      <c r="B178" s="330">
        <f>IF(ISBLANK(Regressions!B188), " ", Regressions!B188)</f>
        <v>2019</v>
      </c>
      <c r="C178" s="335" t="str">
        <f>IF(ISBLANK(Regressions!C188), " ", Regressions!C188)</f>
        <v>Secondary</v>
      </c>
      <c r="D178" s="331">
        <f>IF(ISBLANK(Regressions!D188), " ", Regressions!D188)</f>
        <v>222</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Niue</v>
      </c>
      <c r="B179" s="330">
        <f>IF(ISBLANK(Regressions!B189), " ", Regressions!B189)</f>
        <v>2020</v>
      </c>
      <c r="C179" s="335" t="str">
        <f>IF(ISBLANK(Regressions!C189), " ", Regressions!C189)</f>
        <v>Secondary</v>
      </c>
      <c r="D179" s="331">
        <f>IF(ISBLANK(Regressions!D189), " ", Regressions!D189)</f>
        <v>219</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79" t="str">
        <f>IF(ISBLANK(Regressions!A190), " ", Regressions!A190)</f>
        <v>Niue</v>
      </c>
      <c r="B180" s="380">
        <f>IF(ISBLANK(Regressions!B190), " ", Regressions!B190)</f>
        <v>2021</v>
      </c>
      <c r="C180" s="381" t="str">
        <f>IF(ISBLANK(Regressions!C190), " ", Regressions!C190)</f>
        <v>Secondary</v>
      </c>
      <c r="D180" s="382">
        <f>IF(ISBLANK(Regressions!D190), " ", Regressions!D190)</f>
        <v>233</v>
      </c>
      <c r="E180" s="385">
        <f>IF(ISNUMBER(Regressions!E190),ROUND(Regressions!E190, 1), NA())</f>
        <v>100</v>
      </c>
      <c r="F180" s="383">
        <f>IF(ISNUMBER(Regressions!F190),ROUND(Regressions!F190, 1), NA())</f>
        <v>100</v>
      </c>
      <c r="G180" s="386">
        <f>IF(ISNUMBER(Regressions!G190),ROUND(Regressions!G190, 1), NA())</f>
        <v>100</v>
      </c>
      <c r="H180" s="384">
        <f>IF(ISNUMBER(Regressions!H190),ROUND(Regressions!H190, 1), NA())</f>
        <v>0</v>
      </c>
      <c r="I180" s="387">
        <f>IF(ISNUMBER(Regressions!I190),ROUND(Regressions!I190, 1), NA())</f>
        <v>0</v>
      </c>
      <c r="J180" s="385">
        <f>IF(ISNUMBER(Regressions!K190),ROUND(Regressions!K190, 1), NA())</f>
        <v>100</v>
      </c>
      <c r="K180" s="383">
        <f>IF(ISNUMBER(Regressions!L190),ROUND(Regressions!L190, 1), NA())</f>
        <v>100</v>
      </c>
      <c r="L180" s="388">
        <f>IF(ISNUMBER(Regressions!M190),ROUND(Regressions!M190, 1), NA())</f>
        <v>100</v>
      </c>
      <c r="M180" s="384">
        <f>IF(ISNUMBER(Regressions!N190),ROUND(Regressions!N190, 1), NA())</f>
        <v>0</v>
      </c>
      <c r="N180" s="387">
        <f>IF(ISNUMBER(Regressions!O190),ROUND(Regressions!O190, 1), NA())</f>
        <v>0</v>
      </c>
      <c r="O180" s="385">
        <f>IF(ISNUMBER(Regressions!Q190),ROUND(Regressions!Q190, 1), NA())</f>
        <v>100</v>
      </c>
      <c r="P180" s="383">
        <f>IF(ISNUMBER(Regressions!R190),ROUND(Regressions!R190, 1), NA())</f>
        <v>100</v>
      </c>
      <c r="Q180" s="389">
        <f>IF(ISNUMBER(Regressions!S190),ROUND(Regressions!S190, 1), NA())</f>
        <v>100</v>
      </c>
      <c r="R180" s="384">
        <f>IF(ISNUMBER(Regressions!T190),ROUND(Regressions!T190, 1), NA())</f>
        <v>0</v>
      </c>
      <c r="S180" s="387">
        <f>IF(ISNUMBER(Regressions!U190),ROUND(Regressions!U190, 1), NA())</f>
        <v>0</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Niue</v>
      </c>
      <c r="B181" s="330">
        <f>IF(ISBLANK(Regressions!B191), " ", Regressions!B191)</f>
        <v>2022</v>
      </c>
      <c r="C181" s="335" t="str">
        <f>IF(ISBLANK(Regressions!C191), " ", Regressions!C191)</f>
        <v>Secondary</v>
      </c>
      <c r="D181" s="331">
        <f>IF(ISBLANK(Regressions!D191), " ", Regressions!D191)</f>
        <v>242</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Niue</v>
      </c>
      <c r="B182" s="337">
        <f>IF(ISBLANK(Regressions!B192), " ", Regressions!B192)</f>
        <v>2023</v>
      </c>
      <c r="C182" s="338" t="str">
        <f>IF(ISBLANK(Regressions!C192), " ", Regressions!C192)</f>
        <v>Secondary</v>
      </c>
      <c r="D182" s="339">
        <f>IF(ISBLANK(Regressions!D192), " ", Regressions!D192)</f>
        <v>205</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Niue</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Niue</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Niue</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Niue</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Niue</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Niue</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Niue</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NIU_2016_UIS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NIU_2019_UIS</v>
      </c>
      <c r="B7" s="32" t="str">
        <f ca="true">+IF(OFFSET('Water Data'!$C$2,0,10*ROW('Water Data'!F1))="","",OFFSET('Water Data'!$C$2,0,10*ROW('Water Data'!F1)))</f>
        <v>Other</v>
      </c>
      <c r="C7" s="327">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NIU_2020_UIS</v>
      </c>
      <c r="B8" s="32" t="str">
        <f ca="true">+IF(OFFSET('Water Data'!$C$2,0,10*ROW('Water Data'!F2))="","",OFFSET('Water Data'!$C$2,0,10*ROW('Water Data'!F2)))</f>
        <v>Other</v>
      </c>
      <c r="C8" s="327">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NIU_2021_UIS</v>
      </c>
      <c r="B9" s="32" t="str">
        <f ca="true">+IF(OFFSET('Water Data'!$C$2,0,10*ROW('Water Data'!F3))="","",OFFSET('Water Data'!$C$2,0,10*ROW('Water Data'!F3)))</f>
        <v>Other</v>
      </c>
      <c r="C9" s="327">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397" t="s">
        <v>215</v>
      </c>
      <c r="D1" s="316" t="s">
        <v>178</v>
      </c>
      <c r="E1" s="316"/>
      <c r="F1" s="316"/>
      <c r="G1" s="316"/>
      <c r="H1" s="316"/>
      <c r="I1" s="320"/>
      <c r="J1" s="308"/>
      <c r="K1" s="308"/>
      <c r="L1" s="321" t="s">
        <v>28</v>
      </c>
      <c r="M1" s="397">
        <v>2019</v>
      </c>
      <c r="N1" s="316" t="s">
        <v>178</v>
      </c>
      <c r="O1" s="316"/>
      <c r="P1" s="316"/>
      <c r="Q1" s="316"/>
      <c r="R1" s="316"/>
      <c r="S1" s="320"/>
      <c r="T1" s="308"/>
      <c r="U1" s="308"/>
      <c r="V1" s="321" t="s">
        <v>28</v>
      </c>
      <c r="W1" s="397">
        <v>2020</v>
      </c>
      <c r="X1" s="316" t="s">
        <v>178</v>
      </c>
      <c r="Y1" s="316"/>
      <c r="Z1" s="316"/>
      <c r="AA1" s="316"/>
      <c r="AB1" s="316"/>
      <c r="AC1" s="320"/>
      <c r="AD1" s="308"/>
      <c r="AE1" s="308"/>
      <c r="AF1" s="321" t="s">
        <v>28</v>
      </c>
      <c r="AG1" s="397">
        <v>2021</v>
      </c>
      <c r="AH1" s="316" t="s">
        <v>178</v>
      </c>
      <c r="AI1" s="316"/>
      <c r="AJ1" s="316"/>
      <c r="AK1" s="316"/>
      <c r="AL1" s="316"/>
      <c r="AM1" s="320"/>
      <c r="AN1" s="308"/>
      <c r="AO1" s="308"/>
      <c r="BA1" s="246"/>
      <c r="BB1" s="246"/>
      <c r="BC1" s="246"/>
      <c r="BD1" s="246"/>
      <c r="BE1" s="246"/>
      <c r="BF1" s="246"/>
      <c r="BG1" s="246"/>
    </row>
    <row xmlns:x14ac="http://schemas.microsoft.com/office/spreadsheetml/2009/9/ac" r="2" s="307" customFormat="true" ht="30" customHeight="true" x14ac:dyDescent="0.25">
      <c r="A2" s="559" t="s">
        <v>235</v>
      </c>
      <c r="B2" s="317" t="s">
        <v>214</v>
      </c>
      <c r="C2" s="238" t="s">
        <v>176</v>
      </c>
      <c r="D2" s="238" t="s">
        <v>175</v>
      </c>
      <c r="E2" s="318"/>
      <c r="F2" s="318"/>
      <c r="G2" s="318"/>
      <c r="H2" s="318"/>
      <c r="I2" s="319"/>
      <c r="J2" s="308" t="s">
        <v>216</v>
      </c>
      <c r="K2" s="308"/>
      <c r="L2" s="317" t="s">
        <v>232</v>
      </c>
      <c r="M2" s="238" t="s">
        <v>176</v>
      </c>
      <c r="N2" s="238" t="s">
        <v>175</v>
      </c>
      <c r="O2" s="318"/>
      <c r="P2" s="318"/>
      <c r="Q2" s="318"/>
      <c r="R2" s="318"/>
      <c r="S2" s="319"/>
      <c r="T2" s="308" t="s">
        <v>216</v>
      </c>
      <c r="U2" s="308"/>
      <c r="V2" s="317" t="s">
        <v>233</v>
      </c>
      <c r="W2" s="238" t="s">
        <v>176</v>
      </c>
      <c r="X2" s="238" t="s">
        <v>175</v>
      </c>
      <c r="Y2" s="318"/>
      <c r="Z2" s="318"/>
      <c r="AA2" s="318"/>
      <c r="AB2" s="318"/>
      <c r="AC2" s="319"/>
      <c r="AD2" s="308" t="s">
        <v>216</v>
      </c>
      <c r="AE2" s="308"/>
      <c r="AF2" s="317" t="s">
        <v>240</v>
      </c>
      <c r="AG2" s="238" t="s">
        <v>176</v>
      </c>
      <c r="AH2" s="238" t="s">
        <v>175</v>
      </c>
      <c r="AI2" s="318"/>
      <c r="AJ2" s="318"/>
      <c r="AK2" s="318"/>
      <c r="AL2" s="318"/>
      <c r="AM2" s="319"/>
      <c r="AN2" s="308" t="s">
        <v>216</v>
      </c>
      <c r="AO2" s="308"/>
      <c r="BB2" s="246"/>
      <c r="BC2" s="246"/>
      <c r="BD2" s="246"/>
      <c r="BE2" s="246"/>
      <c r="BF2" s="246"/>
      <c r="BG2" s="246"/>
    </row>
    <row xmlns:x14ac="http://schemas.microsoft.com/office/spreadsheetml/2009/9/ac" r="3" s="246" customFormat="true" ht="18" customHeight="true" x14ac:dyDescent="0.25">
      <c r="A3" s="559"/>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2" t="str">
        <f>IF(ISBLANK('Data Summary'!A6),"",'Data Summary'!A6)</f>
        <v>NIU_2016_UIS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2" t="str">
        <f ca="true">IF(ISBLANK('Data Summary'!A7),"",'Data Summary'!A7)</f>
        <v>NIU_2019_UIS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2" t="str">
        <f ca="true">IF(ISBLANK('Data Summary'!A8),"",'Data Summary'!A8)</f>
        <v>NIU_2020_UIS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2" t="str">
        <f ca="true">IF(ISBLANK('Data Summary'!A9),"",'Data Summary'!A9)</f>
        <v>NIU_2021_UIS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3"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3"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1" t="s">
        <v>177</v>
      </c>
      <c r="AG9" s="133" t="s">
        <v>168</v>
      </c>
      <c r="AH9" s="7">
        <v>100</v>
      </c>
      <c r="AI9" s="135"/>
      <c r="AJ9" s="135"/>
      <c r="AK9" s="135"/>
      <c r="AL9" s="135">
        <v>100</v>
      </c>
      <c r="AM9" s="21">
        <v>100</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3"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3"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3"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3"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BA14" s="128"/>
      <c r="BB14" s="128"/>
      <c r="BC14" s="128"/>
      <c r="BD14" s="128"/>
      <c r="BE14" s="128"/>
      <c r="BF14" s="128"/>
      <c r="BG14" s="128"/>
    </row>
    <row xmlns:x14ac="http://schemas.microsoft.com/office/spreadsheetml/2009/9/ac" r="15" s="2" customFormat="true" x14ac:dyDescent="0.25">
      <c r="A15" s="373"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v>100</v>
      </c>
      <c r="Y15" s="135"/>
      <c r="Z15" s="135"/>
      <c r="AA15" s="135"/>
      <c r="AB15" s="41">
        <v>100</v>
      </c>
      <c r="AC15" s="59">
        <v>100</v>
      </c>
      <c r="AD15" s="10"/>
      <c r="AE15" s="10"/>
      <c r="AF15" s="103" t="s">
        <v>184</v>
      </c>
      <c r="AG15" s="6">
        <v>1</v>
      </c>
      <c r="AH15" s="41">
        <v>100</v>
      </c>
      <c r="AI15" s="135"/>
      <c r="AJ15" s="135"/>
      <c r="AK15" s="135"/>
      <c r="AL15" s="41">
        <v>100</v>
      </c>
      <c r="AM15" s="59">
        <v>100</v>
      </c>
      <c r="AN15" s="10"/>
      <c r="AO15" s="10"/>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3" t="str">
        <f ca="true">IF(ISBLANK('Data Summary'!A28),"",'Data Summary'!A28)</f>
        <v/>
      </c>
      <c r="B26" s="104" t="s">
        <v>12</v>
      </c>
      <c r="C26" s="555" t="s">
        <v>185</v>
      </c>
      <c r="D26" s="556"/>
      <c r="E26" s="556"/>
      <c r="F26" s="556"/>
      <c r="G26" s="556"/>
      <c r="H26" s="556"/>
      <c r="I26" s="557"/>
      <c r="J26" s="10"/>
      <c r="K26" s="10"/>
      <c r="L26" s="104" t="s">
        <v>12</v>
      </c>
      <c r="M26" s="555" t="s">
        <v>185</v>
      </c>
      <c r="N26" s="556"/>
      <c r="O26" s="556"/>
      <c r="P26" s="556"/>
      <c r="Q26" s="556"/>
      <c r="R26" s="556"/>
      <c r="S26" s="557"/>
      <c r="T26" s="10"/>
      <c r="U26" s="10"/>
      <c r="V26" s="104" t="s">
        <v>12</v>
      </c>
      <c r="W26" s="555" t="s">
        <v>185</v>
      </c>
      <c r="X26" s="556"/>
      <c r="Y26" s="556"/>
      <c r="Z26" s="556"/>
      <c r="AA26" s="556"/>
      <c r="AB26" s="556"/>
      <c r="AC26" s="557"/>
      <c r="AD26" s="10"/>
      <c r="AE26" s="10"/>
      <c r="AF26" s="104" t="s">
        <v>12</v>
      </c>
      <c r="AG26" s="555" t="s">
        <v>185</v>
      </c>
      <c r="AH26" s="556"/>
      <c r="AI26" s="556"/>
      <c r="AJ26" s="556"/>
      <c r="AK26" s="556"/>
      <c r="AL26" s="556"/>
      <c r="AM26" s="557"/>
      <c r="AN26" s="10"/>
      <c r="AO26" s="10"/>
      <c r="AP26" s="112"/>
      <c r="AZ26" s="112"/>
      <c r="BA26" s="558"/>
      <c r="BB26" s="558"/>
      <c r="BC26" s="558"/>
      <c r="BD26" s="558"/>
      <c r="BE26" s="558"/>
      <c r="BF26" s="558"/>
      <c r="BG26" s="558"/>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3"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3"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3"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BB29" s="128"/>
      <c r="BC29" s="128"/>
      <c r="BD29" s="128"/>
      <c r="BE29" s="128"/>
      <c r="BF29" s="128"/>
      <c r="BG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BB30" s="128"/>
      <c r="BC30" s="128"/>
      <c r="BD30" s="128"/>
      <c r="BE30" s="128"/>
      <c r="BF30" s="128"/>
      <c r="BG30" s="128"/>
    </row>
    <row xmlns:x14ac="http://schemas.microsoft.com/office/spreadsheetml/2009/9/ac" r="31" s="3" customFormat="true" ht="16.5" thickBot="true" x14ac:dyDescent="0.3">
      <c r="A31" s="37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3"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3"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3"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3"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3"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3"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3"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3"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3"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3"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3"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3"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3"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3"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3"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3"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3"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3"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3"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3"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3"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3"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3"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3"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3"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3"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3"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3"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3"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3"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3"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3"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3"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3"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3"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3"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3"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3"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3"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3"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3"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3"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3"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3"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3"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3"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3"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3"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3"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3"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3"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3"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3"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3"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3"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3"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3"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3"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3"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3"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3"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3"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3"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3"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3"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3"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3"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3"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3"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3"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3"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3"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3"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3"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3"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3"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3"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3"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3"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3"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3"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3"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3"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3"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3"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3"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3"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3"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3"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3"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3"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3"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3"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3"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3"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3"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3"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3"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3"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3"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3"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3"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3"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3"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3"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3"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3"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3"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3"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3"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3"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3"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3"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3"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3"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3"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3"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3"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3"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3"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6">
    <mergeCell ref="C26:I26"/>
    <mergeCell ref="BA26:BG26"/>
    <mergeCell ref="M26:S26"/>
    <mergeCell ref="W26:AC26"/>
    <mergeCell ref="A2:A3"/>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398" t="s">
        <v>215</v>
      </c>
      <c r="D1" s="304" t="s">
        <v>178</v>
      </c>
      <c r="E1" s="304"/>
      <c r="F1" s="304"/>
      <c r="G1" s="304"/>
      <c r="H1" s="304"/>
      <c r="I1" s="322"/>
      <c r="J1" s="305"/>
      <c r="K1" s="306"/>
      <c r="L1" s="323" t="s">
        <v>22</v>
      </c>
      <c r="M1" s="398">
        <v>2019</v>
      </c>
      <c r="N1" s="304" t="s">
        <v>178</v>
      </c>
      <c r="O1" s="304"/>
      <c r="P1" s="304"/>
      <c r="Q1" s="304"/>
      <c r="R1" s="304"/>
      <c r="S1" s="322"/>
      <c r="T1" s="305"/>
      <c r="U1" s="306"/>
      <c r="V1" s="323" t="s">
        <v>22</v>
      </c>
      <c r="W1" s="398">
        <v>2020</v>
      </c>
      <c r="X1" s="304" t="s">
        <v>178</v>
      </c>
      <c r="Y1" s="304"/>
      <c r="Z1" s="304"/>
      <c r="AA1" s="304"/>
      <c r="AB1" s="304"/>
      <c r="AC1" s="322"/>
      <c r="AD1" s="305"/>
      <c r="AE1" s="306"/>
      <c r="AF1" s="323" t="s">
        <v>22</v>
      </c>
      <c r="AG1" s="398">
        <v>2021</v>
      </c>
      <c r="AH1" s="304" t="s">
        <v>178</v>
      </c>
      <c r="AI1" s="304"/>
      <c r="AJ1" s="304"/>
      <c r="AK1" s="304"/>
      <c r="AL1" s="304"/>
      <c r="AM1" s="322"/>
      <c r="AN1" s="305"/>
      <c r="AO1" s="306"/>
    </row>
    <row xmlns:x14ac="http://schemas.microsoft.com/office/spreadsheetml/2009/9/ac" r="2" s="307" customFormat="true" ht="30" customHeight="true" x14ac:dyDescent="0.25">
      <c r="A2" s="559" t="s">
        <v>235</v>
      </c>
      <c r="B2" s="310" t="s">
        <v>214</v>
      </c>
      <c r="C2" s="253" t="s">
        <v>176</v>
      </c>
      <c r="D2" s="253" t="s">
        <v>175</v>
      </c>
      <c r="E2" s="311"/>
      <c r="F2" s="311"/>
      <c r="G2" s="311"/>
      <c r="H2" s="311"/>
      <c r="I2" s="312"/>
      <c r="J2" s="308" t="s">
        <v>216</v>
      </c>
      <c r="K2" s="309"/>
      <c r="L2" s="310" t="s">
        <v>232</v>
      </c>
      <c r="M2" s="253" t="s">
        <v>176</v>
      </c>
      <c r="N2" s="253" t="s">
        <v>175</v>
      </c>
      <c r="O2" s="311"/>
      <c r="P2" s="311"/>
      <c r="Q2" s="311"/>
      <c r="R2" s="311"/>
      <c r="S2" s="312"/>
      <c r="T2" s="308" t="s">
        <v>216</v>
      </c>
      <c r="U2" s="309"/>
      <c r="V2" s="310" t="s">
        <v>233</v>
      </c>
      <c r="W2" s="253" t="s">
        <v>176</v>
      </c>
      <c r="X2" s="253" t="s">
        <v>175</v>
      </c>
      <c r="Y2" s="311"/>
      <c r="Z2" s="311"/>
      <c r="AA2" s="311"/>
      <c r="AB2" s="311"/>
      <c r="AC2" s="312"/>
      <c r="AD2" s="308" t="s">
        <v>216</v>
      </c>
      <c r="AE2" s="309"/>
      <c r="AF2" s="310" t="s">
        <v>240</v>
      </c>
      <c r="AG2" s="253" t="s">
        <v>176</v>
      </c>
      <c r="AH2" s="253" t="s">
        <v>175</v>
      </c>
      <c r="AI2" s="311"/>
      <c r="AJ2" s="311"/>
      <c r="AK2" s="311"/>
      <c r="AL2" s="311"/>
      <c r="AM2" s="312"/>
      <c r="AN2" s="308" t="s">
        <v>216</v>
      </c>
      <c r="AO2" s="309"/>
    </row>
    <row xmlns:x14ac="http://schemas.microsoft.com/office/spreadsheetml/2009/9/ac" r="3" s="246" customFormat="true" ht="18" customHeight="true" x14ac:dyDescent="0.25">
      <c r="A3" s="559"/>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NIU_2016_UIS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f t="shared" ref="X4:AC4" si="2">IF(COUNTA(X14)=0,"",X14)</f>
        <v>0</v>
      </c>
      <c r="Y4" s="8" t="str">
        <f t="shared" si="2"/>
        <v/>
      </c>
      <c r="Z4" s="8" t="str">
        <f t="shared" si="2"/>
        <v/>
      </c>
      <c r="AA4" s="8" t="str">
        <f t="shared" si="2"/>
        <v/>
      </c>
      <c r="AB4" s="8">
        <f t="shared" si="2"/>
        <v>0</v>
      </c>
      <c r="AC4" s="25">
        <f t="shared" si="2"/>
        <v>0</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4" t="str">
        <f ca="true">IF(ISBLANK('Data Summary'!A7),"",'Data Summary'!A7)</f>
        <v>NIU_2019_UIS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4" t="str">
        <f ca="true">IF(ISBLANK('Data Summary'!A8),"",'Data Summary'!A8)</f>
        <v>NIU_2020_UIS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4" t="str">
        <f ca="true">IF(ISBLANK('Data Summary'!A9),"",'Data Summary'!A9)</f>
        <v>NIU_2021_UIS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5"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5"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5" t="str">
        <f ca="true">IF(ISBLANK('Data Summary'!A14),"",'Data Summary'!A14)</f>
        <v/>
      </c>
      <c r="B12" s="101" t="s">
        <v>180</v>
      </c>
      <c r="C12" s="133" t="s">
        <v>169</v>
      </c>
      <c r="D12" s="136">
        <v>100</v>
      </c>
      <c r="E12" s="136"/>
      <c r="F12" s="136"/>
      <c r="G12" s="136"/>
      <c r="H12" s="136">
        <v>100</v>
      </c>
      <c r="I12" s="70">
        <v>100</v>
      </c>
      <c r="J12" s="19"/>
      <c r="K12" s="14"/>
      <c r="L12" s="101" t="s">
        <v>180</v>
      </c>
      <c r="M12" s="133" t="s">
        <v>169</v>
      </c>
      <c r="N12" s="136">
        <v>100</v>
      </c>
      <c r="O12" s="136"/>
      <c r="P12" s="136"/>
      <c r="Q12" s="136"/>
      <c r="R12" s="136">
        <v>100</v>
      </c>
      <c r="S12" s="70">
        <v>100</v>
      </c>
      <c r="T12" s="19"/>
      <c r="U12" s="14"/>
      <c r="V12" s="101" t="s">
        <v>180</v>
      </c>
      <c r="W12" s="133" t="s">
        <v>169</v>
      </c>
      <c r="X12" s="136">
        <v>100</v>
      </c>
      <c r="Y12" s="136"/>
      <c r="Z12" s="136"/>
      <c r="AA12" s="136"/>
      <c r="AB12" s="136">
        <v>100</v>
      </c>
      <c r="AC12" s="70">
        <v>100</v>
      </c>
      <c r="AD12" s="19"/>
      <c r="AE12" s="14"/>
      <c r="AF12" s="101" t="s">
        <v>180</v>
      </c>
      <c r="AG12" s="133" t="s">
        <v>169</v>
      </c>
      <c r="AH12" s="136">
        <v>100</v>
      </c>
      <c r="AI12" s="136"/>
      <c r="AJ12" s="136"/>
      <c r="AK12" s="136"/>
      <c r="AL12" s="136">
        <v>100</v>
      </c>
      <c r="AM12" s="70">
        <v>100</v>
      </c>
      <c r="AN12" s="19"/>
      <c r="AO12" s="14"/>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5"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F14" s="102" t="s">
        <v>30</v>
      </c>
      <c r="AG14" s="16">
        <v>0</v>
      </c>
      <c r="AH14" s="41">
        <v>0</v>
      </c>
      <c r="AI14" s="41"/>
      <c r="AJ14" s="41"/>
      <c r="AK14" s="135"/>
      <c r="AL14" s="135">
        <v>0</v>
      </c>
      <c r="AM14" s="21">
        <v>0</v>
      </c>
      <c r="AN14" s="10"/>
      <c r="AO14" s="13"/>
      <c r="BA14" s="128"/>
      <c r="BB14" s="126"/>
      <c r="BC14" s="126"/>
      <c r="BD14" s="126"/>
      <c r="BE14" s="126"/>
      <c r="BF14" s="126"/>
      <c r="BG14" s="126"/>
    </row>
    <row xmlns:x14ac="http://schemas.microsoft.com/office/spreadsheetml/2009/9/ac" r="15" s="2" customFormat="true" x14ac:dyDescent="0.25">
      <c r="A15" s="375"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5"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v>100</v>
      </c>
      <c r="Y16" s="135"/>
      <c r="Z16" s="135"/>
      <c r="AA16" s="135"/>
      <c r="AB16" s="41">
        <v>100</v>
      </c>
      <c r="AC16" s="59">
        <v>100</v>
      </c>
      <c r="AD16" s="10"/>
      <c r="AE16" s="13"/>
      <c r="AF16" s="103" t="s">
        <v>184</v>
      </c>
      <c r="AG16" s="6">
        <v>1</v>
      </c>
      <c r="AH16" s="41">
        <v>100</v>
      </c>
      <c r="AI16" s="135"/>
      <c r="AJ16" s="135"/>
      <c r="AK16" s="135"/>
      <c r="AL16" s="41">
        <v>100</v>
      </c>
      <c r="AM16" s="59">
        <v>100</v>
      </c>
      <c r="AN16" s="10"/>
      <c r="AO16" s="13"/>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5" t="str">
        <f ca="true">IF(ISBLANK('Data Summary'!A29),"",'Data Summary'!A29)</f>
        <v/>
      </c>
      <c r="B27" s="104" t="s">
        <v>12</v>
      </c>
      <c r="C27" s="560" t="s">
        <v>185</v>
      </c>
      <c r="D27" s="560"/>
      <c r="E27" s="560"/>
      <c r="F27" s="560"/>
      <c r="G27" s="560"/>
      <c r="H27" s="560"/>
      <c r="I27" s="561"/>
      <c r="J27" s="10"/>
      <c r="K27" s="13"/>
      <c r="L27" s="104" t="s">
        <v>12</v>
      </c>
      <c r="M27" s="560" t="s">
        <v>185</v>
      </c>
      <c r="N27" s="560"/>
      <c r="O27" s="560"/>
      <c r="P27" s="560"/>
      <c r="Q27" s="560"/>
      <c r="R27" s="560"/>
      <c r="S27" s="561"/>
      <c r="T27" s="10"/>
      <c r="U27" s="13"/>
      <c r="V27" s="104" t="s">
        <v>12</v>
      </c>
      <c r="W27" s="560" t="s">
        <v>185</v>
      </c>
      <c r="X27" s="560"/>
      <c r="Y27" s="560"/>
      <c r="Z27" s="560"/>
      <c r="AA27" s="560"/>
      <c r="AB27" s="560"/>
      <c r="AC27" s="561"/>
      <c r="AD27" s="10"/>
      <c r="AE27" s="13"/>
      <c r="AF27" s="104" t="s">
        <v>12</v>
      </c>
      <c r="AG27" s="560" t="s">
        <v>185</v>
      </c>
      <c r="AH27" s="560"/>
      <c r="AI27" s="560"/>
      <c r="AJ27" s="560"/>
      <c r="AK27" s="560"/>
      <c r="AL27" s="560"/>
      <c r="AM27" s="561"/>
      <c r="AN27" s="10"/>
      <c r="AO27" s="13"/>
      <c r="AP27" s="112"/>
      <c r="AZ27" s="112"/>
      <c r="BA27" s="558"/>
      <c r="BB27" s="558"/>
      <c r="BC27" s="558"/>
      <c r="BD27" s="558"/>
      <c r="BE27" s="558"/>
      <c r="BF27" s="558"/>
      <c r="BG27" s="558"/>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5"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5"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5"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5"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BB31" s="128"/>
      <c r="BC31" s="128"/>
      <c r="BD31" s="128"/>
      <c r="BE31" s="128"/>
      <c r="BF31" s="128"/>
      <c r="BG31" s="128"/>
    </row>
    <row xmlns:x14ac="http://schemas.microsoft.com/office/spreadsheetml/2009/9/ac" r="32" ht="16.5" customHeight="true" x14ac:dyDescent="0.25">
      <c r="A32" s="375"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BB32" s="128"/>
      <c r="BC32" s="128"/>
      <c r="BD32" s="128"/>
      <c r="BE32" s="128"/>
      <c r="BF32" s="128"/>
      <c r="BG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BB33" s="128"/>
      <c r="BC33" s="128"/>
      <c r="BD33" s="128"/>
      <c r="BE33" s="128"/>
      <c r="BF33" s="128"/>
      <c r="BG33" s="128"/>
    </row>
    <row xmlns:x14ac="http://schemas.microsoft.com/office/spreadsheetml/2009/9/ac" r="34" s="3" customFormat="true" ht="16.5" customHeight="true" thickBot="true" x14ac:dyDescent="0.3">
      <c r="A34" s="37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1"/>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1"/>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1"/>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6">
    <mergeCell ref="C27:I27"/>
    <mergeCell ref="BA27:BG27"/>
    <mergeCell ref="M27:S27"/>
    <mergeCell ref="W27:AC27"/>
    <mergeCell ref="A2:A3"/>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2024-04-24T06:17:31Z</dcterms:modified>
</cp:coreProperties>
</file>